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085" activeTab="0"/>
  </bookViews>
  <sheets>
    <sheet name="balance" sheetId="1" r:id="rId1"/>
    <sheet name="P&amp;L" sheetId="2" r:id="rId2"/>
    <sheet name="F rate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<sst xmlns="http://schemas.openxmlformats.org/spreadsheetml/2006/main" count="103" uniqueCount="90">
  <si>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>Nội dung</t>
  </si>
  <si>
    <t>I</t>
  </si>
  <si>
    <t>II</t>
  </si>
  <si>
    <t>Tài sản cố định</t>
  </si>
  <si>
    <t>III</t>
  </si>
  <si>
    <t>TỔNG CỘNG TÀI SẢN</t>
  </si>
  <si>
    <t>IV</t>
  </si>
  <si>
    <t>Nợ phải trả</t>
  </si>
  <si>
    <t>2</t>
  </si>
  <si>
    <t>VI</t>
  </si>
  <si>
    <t>TỔNG CỘNG NGUỒN VỐN</t>
  </si>
  <si>
    <t>STT</t>
  </si>
  <si>
    <t>Chỉ tiêu</t>
  </si>
  <si>
    <t>Kỳ báo cáo</t>
  </si>
  <si>
    <t>1</t>
  </si>
  <si>
    <t>Các khoản giảm trừ doanh thu</t>
  </si>
  <si>
    <t>3</t>
  </si>
  <si>
    <t>4</t>
  </si>
  <si>
    <t>II.A.  KẾT QUẢ HOẠT ĐỘNG KINH DOANH</t>
  </si>
  <si>
    <t>(Áp dụng với các doanh nghiệp sản xuất, chế biến, dịch vụ)</t>
  </si>
  <si>
    <t xml:space="preserve">I.A. BẢNG CÂN ĐỐI KẾ TOÁN   </t>
  </si>
  <si>
    <t>(Áp dụng với các doanh nghiệp trong lĩnh vực sản xuất, chế biến, dịch vụ)</t>
  </si>
  <si>
    <t>Đơn vị tính</t>
  </si>
  <si>
    <t>Cơ cấu tài sản</t>
  </si>
  <si>
    <t>- Tài sản dài hạn/Tổng tài sản</t>
  </si>
  <si>
    <t>- Tài sản ngắn hạn/Tổng tài sản</t>
  </si>
  <si>
    <t>%</t>
  </si>
  <si>
    <t>Cơ cấu nguồn vốn</t>
  </si>
  <si>
    <t>- Nợ phải trả/ Tổng nguồn vốn</t>
  </si>
  <si>
    <t>- Nguồn vốn chủ sở hữu/ Tổng nguồn vốn</t>
  </si>
  <si>
    <t>Khả năng thanh toán</t>
  </si>
  <si>
    <t>- Khả năng thanh toán nhanh</t>
  </si>
  <si>
    <t>- Khả năng thanh toán hiện hành</t>
  </si>
  <si>
    <t>Lần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</si>
  <si>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</si>
  <si>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</si>
  <si>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</si>
  <si>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</si>
  <si>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V. CÁC CHỈ TIÊU TÀI CHÍNH CƠ BẢN</t>
  </si>
  <si>
    <t>(Chỉ áp dụng đối với báo cáo năm)</t>
  </si>
  <si>
    <t xml:space="preserve">                                                                           </t>
  </si>
  <si>
    <r>
      <t>Tổng Giám đốc/Giám đốc công ty</t>
    </r>
    <r>
      <rPr>
        <sz val="12"/>
        <rFont val="Times New Roman"/>
        <family val="1"/>
      </rPr>
      <t xml:space="preserve">  </t>
    </r>
  </si>
  <si>
    <r>
      <t>(</t>
    </r>
    <r>
      <rPr>
        <i/>
        <sz val="12"/>
        <rFont val="Times New Roman"/>
        <family val="1"/>
      </rPr>
      <t>Ký, ghi rõ họ tên, đóng dấu)</t>
    </r>
  </si>
  <si>
    <t xml:space="preserve"> Stt</t>
  </si>
  <si>
    <t>Số cuối năm</t>
  </si>
  <si>
    <t xml:space="preserve">Tài sản ngắn hạn        </t>
  </si>
  <si>
    <t xml:space="preserve">Tiền </t>
  </si>
  <si>
    <t>Các khoản đầu tư chứng khoán và đầu tư  ngắn  hạn khác</t>
  </si>
  <si>
    <t>Các khoản phải thu</t>
  </si>
  <si>
    <t>Vật liệu, công cụ tồn kho</t>
  </si>
  <si>
    <t>Tài sản ngắn hạn khác</t>
  </si>
  <si>
    <t xml:space="preserve">Tài sản dài hạn    </t>
  </si>
  <si>
    <t>Các khoản đầu tư chứng khoán và đầu tư dài hạn khác</t>
  </si>
  <si>
    <t xml:space="preserve">Chi phí xây dựng cơ bản dở dang  </t>
  </si>
  <si>
    <t>Tài sản dài hạn khác</t>
  </si>
  <si>
    <t xml:space="preserve"> Nợ ngắn hạn</t>
  </si>
  <si>
    <t xml:space="preserve"> Nợ dài hạn</t>
  </si>
  <si>
    <t>Nguồn vốn chủ sở hữu</t>
  </si>
  <si>
    <t xml:space="preserve"> Vốn góp ban đầu</t>
  </si>
  <si>
    <t xml:space="preserve"> Vốn bổ sung</t>
  </si>
  <si>
    <t xml:space="preserve"> Các quỹ và lợi nhuận chưa phân phối</t>
  </si>
  <si>
    <t xml:space="preserve"> Vốn điều chỉnh</t>
  </si>
  <si>
    <t>VII</t>
  </si>
  <si>
    <t>BÁO CÁO TÀI CHÍNH TÓM TẮT</t>
  </si>
  <si>
    <t>Năm nay</t>
  </si>
  <si>
    <t>Doanh thu hoạt động kinh doanh chứng khoán</t>
  </si>
  <si>
    <t>Doanh thu thuần</t>
  </si>
  <si>
    <t>Thu lãi đầu tư</t>
  </si>
  <si>
    <t xml:space="preserve">Doanh thu hoạt động kinh doanh chứng khoán và lãi đầu tư </t>
  </si>
  <si>
    <t xml:space="preserve">Chi phí hoạt động kinh doanh chứng khoán   </t>
  </si>
  <si>
    <t xml:space="preserve">Lợi nhuận gộp </t>
  </si>
  <si>
    <t xml:space="preserve">Chi phí quản lý  </t>
  </si>
  <si>
    <t xml:space="preserve">Lợi nhuận thuần từ hoạt động kinh doanh chứng khoán </t>
  </si>
  <si>
    <t>Lợi nhuận ngoài hoạt động kinh doanh</t>
  </si>
  <si>
    <t xml:space="preserve">Tổng lợi nhuận trước thuế </t>
  </si>
  <si>
    <t xml:space="preserve">Lợi nhuận tính thuế (Lợi nhuận trước thuế  - lãi đầu tư) </t>
  </si>
  <si>
    <t>Thuế Thu nhập doanh nghiệp phải nộp</t>
  </si>
  <si>
    <t xml:space="preserve">Lợi nhuận sau thuế </t>
  </si>
  <si>
    <t>Lãi cơ bản trên cổ phiếu    (nếu có)</t>
  </si>
  <si>
    <t>Cổ tức trên mỗi cổ phiếu    (nếu có)</t>
  </si>
  <si>
    <t>CÔNG TY CP CHỨNG KHOÁN VNDIRECT</t>
  </si>
  <si>
    <t>Năm 2007 (từ 07/11/2006 đến 31/12/2007)</t>
  </si>
  <si>
    <t>- Chứng khoán tự Doanh</t>
  </si>
  <si>
    <t>- Chứng khoán đầu tư ngắn hạn của người uỷ thác đầu tư</t>
  </si>
  <si>
    <t>- Đầu tư ngắn hạn</t>
  </si>
  <si>
    <t>- Dự phòng giảm giá Chứng khoán và đầu tư ngắn hạn</t>
  </si>
  <si>
    <t>- Tài sản cố định hữu hình</t>
  </si>
  <si>
    <t>- Tài sản  cố định thuê Tài chính</t>
  </si>
  <si>
    <t>- Tài sản cố định vô hình</t>
  </si>
  <si>
    <t xml:space="preserve"> Hà nội, ngày 28 tháng 04 năm 2008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</si>
</sst>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0.0%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2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7" fillId="0" borderId="0" xfId="0" applyFont="1" applyAlignment="1">
      <alignment/>
    </xf>
    <xf numFmtId="177" fontId="0" fillId="0" borderId="0" xfId="42" applyNumberFormat="1" applyFont="1" applyAlignment="1">
      <alignment/>
    </xf>
    <xf numFmtId="177" fontId="2" fillId="0" borderId="15" xfId="42" applyNumberFormat="1" applyFont="1" applyBorder="1" applyAlignment="1">
      <alignment horizontal="center" vertical="top"/>
    </xf>
    <xf numFmtId="177" fontId="1" fillId="0" borderId="12" xfId="42" applyNumberFormat="1" applyFont="1" applyBorder="1" applyAlignment="1">
      <alignment vertical="top"/>
    </xf>
    <xf numFmtId="177" fontId="1" fillId="0" borderId="10" xfId="42" applyNumberFormat="1" applyFont="1" applyBorder="1" applyAlignment="1">
      <alignment vertical="top"/>
    </xf>
    <xf numFmtId="177" fontId="1" fillId="0" borderId="11" xfId="42" applyNumberFormat="1" applyFont="1" applyBorder="1" applyAlignment="1">
      <alignment vertical="top"/>
    </xf>
    <xf numFmtId="177" fontId="1" fillId="0" borderId="23" xfId="42" applyNumberFormat="1" applyFont="1" applyBorder="1" applyAlignment="1">
      <alignment vertical="top"/>
    </xf>
    <xf numFmtId="177" fontId="2" fillId="0" borderId="23" xfId="42" applyNumberFormat="1" applyFont="1" applyBorder="1" applyAlignment="1">
      <alignment vertical="top"/>
    </xf>
    <xf numFmtId="177" fontId="2" fillId="0" borderId="13" xfId="42" applyNumberFormat="1" applyFont="1" applyBorder="1" applyAlignment="1">
      <alignment vertical="top"/>
    </xf>
    <xf numFmtId="43" fontId="5" fillId="0" borderId="23" xfId="42" applyNumberFormat="1" applyFont="1" applyBorder="1" applyAlignment="1">
      <alignment vertical="top"/>
    </xf>
    <xf numFmtId="43" fontId="5" fillId="0" borderId="24" xfId="42" applyFont="1" applyBorder="1" applyAlignment="1">
      <alignment vertical="top"/>
    </xf>
    <xf numFmtId="43" fontId="0" fillId="0" borderId="0" xfId="0" applyNumberFormat="1" applyFont="1" applyAlignment="1">
      <alignment/>
    </xf>
    <xf numFmtId="180" fontId="0" fillId="0" borderId="23" xfId="57" applyNumberFormat="1" applyFont="1" applyBorder="1" applyAlignment="1">
      <alignment/>
    </xf>
    <xf numFmtId="10" fontId="0" fillId="0" borderId="23" xfId="57" applyNumberFormat="1" applyFont="1" applyBorder="1" applyAlignment="1">
      <alignment/>
    </xf>
    <xf numFmtId="10" fontId="0" fillId="0" borderId="25" xfId="57" applyNumberFormat="1" applyFont="1" applyBorder="1" applyAlignment="1">
      <alignment/>
    </xf>
    <xf numFmtId="178" fontId="0" fillId="0" borderId="23" xfId="42" applyNumberFormat="1" applyFont="1" applyBorder="1" applyAlignment="1">
      <alignment/>
    </xf>
    <xf numFmtId="178" fontId="0" fillId="0" borderId="25" xfId="42" applyNumberFormat="1" applyFont="1" applyBorder="1" applyAlignment="1">
      <alignment/>
    </xf>
    <xf numFmtId="180" fontId="0" fillId="0" borderId="24" xfId="57" applyNumberFormat="1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"/>
    </sheetView>
  </sheetViews>
  <sheetFormatPr defaultColWidth="9.140625" defaultRowHeight="18.75" customHeight="1"/>
  <cols>
    <col min="1" max="1" width="6.57421875" style="3" customWidth="1"/>
    <col min="2" max="2" width="51.7109375" style="3" customWidth="1"/>
    <col min="3" max="3" width="22.57421875" style="3" customWidth="1"/>
    <col min="4" max="16384" width="9.140625" style="3" customWidth="1"/>
  </cols>
  <sheetData>
    <row r="1" ht="18.75" customHeight="1">
      <c r="A1" s="33" t="s">
        <v>80</v>
      </c>
    </row>
    <row r="2" spans="1:3" ht="18.75" customHeight="1">
      <c r="A2" s="51" t="s">
        <v>63</v>
      </c>
      <c r="B2" s="51"/>
      <c r="C2" s="51"/>
    </row>
    <row r="3" spans="1:3" ht="18.75" customHeight="1">
      <c r="A3" s="52" t="s">
        <v>81</v>
      </c>
      <c r="B3" s="52"/>
      <c r="C3" s="52"/>
    </row>
    <row r="4" ht="18.75" customHeight="1">
      <c r="A4" s="2" t="s">
        <v>20</v>
      </c>
    </row>
    <row r="5" ht="18.75" customHeight="1">
      <c r="A5" s="4" t="s">
        <v>21</v>
      </c>
    </row>
    <row r="6" ht="18.75" customHeight="1" thickBot="1">
      <c r="A6" s="4"/>
    </row>
    <row r="7" spans="1:3" ht="18.75" customHeight="1">
      <c r="A7" s="14" t="s">
        <v>43</v>
      </c>
      <c r="B7" s="25" t="s">
        <v>0</v>
      </c>
      <c r="C7" s="16" t="s">
        <v>44</v>
      </c>
    </row>
    <row r="8" spans="1:3" ht="18.75" customHeight="1">
      <c r="A8" s="27" t="s">
        <v>1</v>
      </c>
      <c r="B8" s="10" t="s">
        <v>45</v>
      </c>
      <c r="C8" s="41">
        <f>C9+C10+C15+C16+C17</f>
        <v>1463614974556</v>
      </c>
    </row>
    <row r="9" spans="1:3" ht="18.75" customHeight="1">
      <c r="A9" s="22">
        <v>1</v>
      </c>
      <c r="B9" s="6" t="s">
        <v>46</v>
      </c>
      <c r="C9" s="39">
        <v>524599777526</v>
      </c>
    </row>
    <row r="10" spans="1:3" ht="18.75" customHeight="1">
      <c r="A10" s="22">
        <v>2</v>
      </c>
      <c r="B10" s="6" t="s">
        <v>47</v>
      </c>
      <c r="C10" s="39">
        <f>SUM(C11:C14)</f>
        <v>604779780892</v>
      </c>
    </row>
    <row r="11" spans="1:3" ht="18.75" customHeight="1">
      <c r="A11" s="22"/>
      <c r="B11" s="26" t="s">
        <v>82</v>
      </c>
      <c r="C11" s="39">
        <v>737864339040</v>
      </c>
    </row>
    <row r="12" spans="1:3" ht="18.75" customHeight="1">
      <c r="A12" s="22"/>
      <c r="B12" s="26" t="s">
        <v>83</v>
      </c>
      <c r="C12" s="39"/>
    </row>
    <row r="13" spans="1:3" ht="18.75" customHeight="1">
      <c r="A13" s="22"/>
      <c r="B13" s="26" t="s">
        <v>84</v>
      </c>
      <c r="C13" s="39">
        <v>0</v>
      </c>
    </row>
    <row r="14" spans="1:3" ht="18.75" customHeight="1">
      <c r="A14" s="28"/>
      <c r="B14" s="26" t="s">
        <v>85</v>
      </c>
      <c r="C14" s="39">
        <v>-133084558148</v>
      </c>
    </row>
    <row r="15" spans="1:3" ht="18.75" customHeight="1">
      <c r="A15" s="22">
        <v>3</v>
      </c>
      <c r="B15" s="6" t="s">
        <v>48</v>
      </c>
      <c r="C15" s="39">
        <v>332555920138</v>
      </c>
    </row>
    <row r="16" spans="1:3" ht="18.75" customHeight="1">
      <c r="A16" s="22">
        <v>4</v>
      </c>
      <c r="B16" s="6" t="s">
        <v>49</v>
      </c>
      <c r="C16" s="39">
        <v>0</v>
      </c>
    </row>
    <row r="17" spans="1:3" ht="18.75" customHeight="1">
      <c r="A17" s="22">
        <v>5</v>
      </c>
      <c r="B17" s="6" t="s">
        <v>50</v>
      </c>
      <c r="C17" s="39">
        <v>1679496000</v>
      </c>
    </row>
    <row r="18" spans="1:3" ht="18.75" customHeight="1">
      <c r="A18" s="28" t="s">
        <v>2</v>
      </c>
      <c r="B18" s="5" t="s">
        <v>51</v>
      </c>
      <c r="C18" s="40">
        <f>C19+C23+C24+C25</f>
        <v>427905260035</v>
      </c>
    </row>
    <row r="19" spans="1:3" ht="18.75" customHeight="1">
      <c r="A19" s="22">
        <v>1</v>
      </c>
      <c r="B19" s="6" t="s">
        <v>3</v>
      </c>
      <c r="C19" s="39">
        <f>SUM(C20:C22)</f>
        <v>11196151608</v>
      </c>
    </row>
    <row r="20" spans="1:3" ht="18.75" customHeight="1">
      <c r="A20" s="22"/>
      <c r="B20" s="26" t="s">
        <v>86</v>
      </c>
      <c r="C20" s="39">
        <v>10204580080</v>
      </c>
    </row>
    <row r="21" spans="1:3" ht="18.75" customHeight="1">
      <c r="A21" s="22"/>
      <c r="B21" s="26" t="s">
        <v>87</v>
      </c>
      <c r="C21" s="39">
        <v>0</v>
      </c>
    </row>
    <row r="22" spans="1:3" ht="18.75" customHeight="1">
      <c r="A22" s="22"/>
      <c r="B22" s="26" t="s">
        <v>88</v>
      </c>
      <c r="C22" s="39">
        <v>991571528</v>
      </c>
    </row>
    <row r="23" spans="1:3" ht="18.75" customHeight="1">
      <c r="A23" s="22">
        <v>2</v>
      </c>
      <c r="B23" s="6" t="s">
        <v>52</v>
      </c>
      <c r="C23" s="39">
        <v>414000000000</v>
      </c>
    </row>
    <row r="24" spans="1:3" ht="18.75" customHeight="1">
      <c r="A24" s="22">
        <v>3</v>
      </c>
      <c r="B24" s="6" t="s">
        <v>53</v>
      </c>
      <c r="C24" s="39"/>
    </row>
    <row r="25" spans="1:3" ht="18.75" customHeight="1">
      <c r="A25" s="22">
        <v>4</v>
      </c>
      <c r="B25" s="6" t="s">
        <v>54</v>
      </c>
      <c r="C25" s="39">
        <f>120000000+2589108427</f>
        <v>2709108427</v>
      </c>
    </row>
    <row r="26" spans="1:3" ht="18.75" customHeight="1">
      <c r="A26" s="29" t="s">
        <v>4</v>
      </c>
      <c r="B26" s="30" t="s">
        <v>5</v>
      </c>
      <c r="C26" s="42">
        <f>C18+C8</f>
        <v>1891520234591</v>
      </c>
    </row>
    <row r="27" spans="1:3" ht="18.75" customHeight="1">
      <c r="A27" s="28" t="s">
        <v>6</v>
      </c>
      <c r="B27" s="5" t="s">
        <v>7</v>
      </c>
      <c r="C27" s="40">
        <f>C28+C29</f>
        <v>1445643065776</v>
      </c>
    </row>
    <row r="28" spans="1:3" ht="18.75" customHeight="1">
      <c r="A28" s="22">
        <v>1</v>
      </c>
      <c r="B28" s="6" t="s">
        <v>55</v>
      </c>
      <c r="C28" s="39">
        <v>1445643065776</v>
      </c>
    </row>
    <row r="29" spans="1:3" ht="18.75" customHeight="1">
      <c r="A29" s="22">
        <v>2</v>
      </c>
      <c r="B29" s="6" t="s">
        <v>56</v>
      </c>
      <c r="C29" s="39"/>
    </row>
    <row r="30" spans="1:3" ht="18.75" customHeight="1">
      <c r="A30" s="28" t="s">
        <v>9</v>
      </c>
      <c r="B30" s="5" t="s">
        <v>57</v>
      </c>
      <c r="C30" s="40">
        <f>SUM(C31:C34)</f>
        <v>445877168815</v>
      </c>
    </row>
    <row r="31" spans="1:3" ht="18.75" customHeight="1">
      <c r="A31" s="22">
        <v>1</v>
      </c>
      <c r="B31" s="6" t="s">
        <v>58</v>
      </c>
      <c r="C31" s="39">
        <v>300000000000</v>
      </c>
    </row>
    <row r="32" spans="1:3" ht="18.75" customHeight="1">
      <c r="A32" s="22">
        <v>2</v>
      </c>
      <c r="B32" s="6" t="s">
        <v>59</v>
      </c>
      <c r="C32" s="39">
        <v>50000000000</v>
      </c>
    </row>
    <row r="33" spans="1:3" ht="18.75" customHeight="1">
      <c r="A33" s="22">
        <v>3</v>
      </c>
      <c r="B33" s="6" t="s">
        <v>60</v>
      </c>
      <c r="C33" s="39">
        <v>95877168815</v>
      </c>
    </row>
    <row r="34" spans="1:3" ht="18.75" customHeight="1">
      <c r="A34" s="22">
        <v>4</v>
      </c>
      <c r="B34" s="6" t="s">
        <v>61</v>
      </c>
      <c r="C34" s="39"/>
    </row>
    <row r="35" spans="1:3" ht="18.75" customHeight="1" thickBot="1">
      <c r="A35" s="31" t="s">
        <v>62</v>
      </c>
      <c r="B35" s="32" t="s">
        <v>10</v>
      </c>
      <c r="C35" s="43">
        <f>C27+C30</f>
        <v>1891520234591</v>
      </c>
    </row>
    <row r="37" ht="18.75" customHeight="1">
      <c r="C37" s="44"/>
    </row>
  </sheetData>
  <sheetProtection/>
  <mergeCells count="2">
    <mergeCell ref="A2:C2"/>
    <mergeCell ref="A3:C3"/>
  </mergeCells>
  <printOptions/>
  <pageMargins left="0.52" right="0.25" top="0.56" bottom="0.52" header="0.24" footer="0.25"/>
  <pageSetup horizontalDpi="600" verticalDpi="600" orientation="portrait" paperSize="9" r:id="rId1"/>
  <headerFooter alignWithMargins="0">
    <oddFooter>&amp;LTT38_PL05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3">
      <selection activeCell="D6" sqref="D6"/>
    </sheetView>
  </sheetViews>
  <sheetFormatPr defaultColWidth="9.140625" defaultRowHeight="21.75" customHeight="1"/>
  <cols>
    <col min="1" max="1" width="6.57421875" style="3" customWidth="1"/>
    <col min="2" max="2" width="53.00390625" style="3" customWidth="1"/>
    <col min="3" max="3" width="21.421875" style="34" customWidth="1"/>
    <col min="4" max="16384" width="9.140625" style="3" customWidth="1"/>
  </cols>
  <sheetData>
    <row r="1" ht="21.75" customHeight="1">
      <c r="A1" s="2" t="s">
        <v>18</v>
      </c>
    </row>
    <row r="2" ht="21.75" customHeight="1">
      <c r="A2" s="4" t="s">
        <v>19</v>
      </c>
    </row>
    <row r="3" ht="21.75" customHeight="1" thickBot="1">
      <c r="A3" s="4"/>
    </row>
    <row r="4" spans="1:3" ht="21.75" customHeight="1">
      <c r="A4" s="14" t="s">
        <v>11</v>
      </c>
      <c r="B4" s="15" t="s">
        <v>12</v>
      </c>
      <c r="C4" s="35" t="s">
        <v>64</v>
      </c>
    </row>
    <row r="5" spans="1:3" ht="21.75" customHeight="1">
      <c r="A5" s="24">
        <v>1</v>
      </c>
      <c r="B5" s="12" t="s">
        <v>65</v>
      </c>
      <c r="C5" s="36">
        <v>323441116451</v>
      </c>
    </row>
    <row r="6" spans="1:3" ht="21.75" customHeight="1">
      <c r="A6" s="22">
        <v>2</v>
      </c>
      <c r="B6" s="6" t="s">
        <v>15</v>
      </c>
      <c r="C6" s="37">
        <v>57771874</v>
      </c>
    </row>
    <row r="7" spans="1:3" ht="21.75" customHeight="1">
      <c r="A7" s="22">
        <v>3</v>
      </c>
      <c r="B7" s="6" t="s">
        <v>66</v>
      </c>
      <c r="C7" s="37">
        <f>C5-C6</f>
        <v>323383344577</v>
      </c>
    </row>
    <row r="8" spans="1:3" ht="21.75" customHeight="1">
      <c r="A8" s="22">
        <v>4</v>
      </c>
      <c r="B8" s="6" t="s">
        <v>67</v>
      </c>
      <c r="C8" s="37">
        <v>25505574049</v>
      </c>
    </row>
    <row r="9" spans="1:3" ht="21.75" customHeight="1">
      <c r="A9" s="22">
        <v>5</v>
      </c>
      <c r="B9" s="6" t="s">
        <v>68</v>
      </c>
      <c r="C9" s="37">
        <f>+C7+C8</f>
        <v>348888918626</v>
      </c>
    </row>
    <row r="10" spans="1:3" ht="21.75" customHeight="1">
      <c r="A10" s="22">
        <v>6</v>
      </c>
      <c r="B10" s="6" t="s">
        <v>69</v>
      </c>
      <c r="C10" s="37">
        <v>192166918921</v>
      </c>
    </row>
    <row r="11" spans="1:3" ht="21.75" customHeight="1">
      <c r="A11" s="22">
        <v>7</v>
      </c>
      <c r="B11" s="6" t="s">
        <v>70</v>
      </c>
      <c r="C11" s="37">
        <f>+C9-C10</f>
        <v>156721999705</v>
      </c>
    </row>
    <row r="12" spans="1:3" ht="21.75" customHeight="1">
      <c r="A12" s="22">
        <v>8</v>
      </c>
      <c r="B12" s="6" t="s">
        <v>71</v>
      </c>
      <c r="C12" s="37">
        <v>25726359800</v>
      </c>
    </row>
    <row r="13" spans="1:3" ht="21.75" customHeight="1">
      <c r="A13" s="22">
        <v>9</v>
      </c>
      <c r="B13" s="6" t="s">
        <v>72</v>
      </c>
      <c r="C13" s="37">
        <f>+C11-C12</f>
        <v>130995639905</v>
      </c>
    </row>
    <row r="14" spans="1:3" ht="21.75" customHeight="1">
      <c r="A14" s="22">
        <v>10</v>
      </c>
      <c r="B14" s="6" t="s">
        <v>73</v>
      </c>
      <c r="C14" s="37">
        <v>805662082</v>
      </c>
    </row>
    <row r="15" spans="1:3" ht="21.75" customHeight="1">
      <c r="A15" s="22">
        <v>11</v>
      </c>
      <c r="B15" s="6" t="s">
        <v>74</v>
      </c>
      <c r="C15" s="37">
        <f>+C13+C14</f>
        <v>131801301987</v>
      </c>
    </row>
    <row r="16" spans="1:3" ht="21.75" customHeight="1">
      <c r="A16" s="22">
        <v>12</v>
      </c>
      <c r="B16" s="6" t="s">
        <v>75</v>
      </c>
      <c r="C16" s="37">
        <v>128300475616</v>
      </c>
    </row>
    <row r="17" spans="1:3" ht="21.75" customHeight="1">
      <c r="A17" s="22">
        <v>13</v>
      </c>
      <c r="B17" s="6" t="s">
        <v>76</v>
      </c>
      <c r="C17" s="37">
        <v>35924133172</v>
      </c>
    </row>
    <row r="18" spans="1:3" ht="21.75" customHeight="1">
      <c r="A18" s="22">
        <v>14</v>
      </c>
      <c r="B18" s="6" t="s">
        <v>77</v>
      </c>
      <c r="C18" s="37">
        <f>+C15-C17</f>
        <v>95877168815</v>
      </c>
    </row>
    <row r="19" spans="1:3" ht="21.75" customHeight="1">
      <c r="A19" s="22">
        <v>15</v>
      </c>
      <c r="B19" s="6" t="s">
        <v>78</v>
      </c>
      <c r="C19" s="37">
        <f>C18/30000000</f>
        <v>3195.905627166667</v>
      </c>
    </row>
    <row r="20" spans="1:3" ht="21.75" customHeight="1">
      <c r="A20" s="22">
        <v>16</v>
      </c>
      <c r="B20" s="6" t="s">
        <v>79</v>
      </c>
      <c r="C20" s="37">
        <v>0</v>
      </c>
    </row>
    <row r="21" spans="1:3" ht="21.75" customHeight="1" thickBot="1">
      <c r="A21" s="23"/>
      <c r="B21" s="8"/>
      <c r="C21" s="38"/>
    </row>
  </sheetData>
  <sheetProtection/>
  <printOptions/>
  <pageMargins left="0.54" right="0.25" top="0.77" bottom="1" header="0.18" footer="0.5"/>
  <pageSetup horizontalDpi="600" verticalDpi="600" orientation="portrait" paperSize="9" r:id="rId1"/>
  <headerFooter alignWithMargins="0">
    <oddFooter>&amp;LTT38_PL05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7.28125" style="3" customWidth="1"/>
    <col min="2" max="2" width="43.57421875" style="3" customWidth="1"/>
    <col min="3" max="3" width="14.8515625" style="3" customWidth="1"/>
    <col min="4" max="4" width="13.140625" style="3" customWidth="1"/>
    <col min="5" max="16384" width="9.140625" style="3" customWidth="1"/>
  </cols>
  <sheetData>
    <row r="1" ht="24" customHeight="1">
      <c r="A1" s="2" t="s">
        <v>38</v>
      </c>
    </row>
    <row r="2" ht="24" customHeight="1">
      <c r="A2" s="4" t="s">
        <v>39</v>
      </c>
    </row>
    <row r="3" ht="24" customHeight="1" thickBot="1"/>
    <row r="4" spans="1:4" ht="24" customHeight="1">
      <c r="A4" s="14" t="s">
        <v>11</v>
      </c>
      <c r="B4" s="15" t="s">
        <v>12</v>
      </c>
      <c r="C4" s="15" t="s">
        <v>22</v>
      </c>
      <c r="D4" s="16" t="s">
        <v>13</v>
      </c>
    </row>
    <row r="5" spans="1:4" ht="24" customHeight="1">
      <c r="A5" s="53" t="s">
        <v>14</v>
      </c>
      <c r="B5" s="17" t="s">
        <v>23</v>
      </c>
      <c r="C5" s="18" t="s">
        <v>26</v>
      </c>
      <c r="D5" s="19"/>
    </row>
    <row r="6" spans="1:4" ht="24" customHeight="1">
      <c r="A6" s="54"/>
      <c r="B6" s="6" t="s">
        <v>24</v>
      </c>
      <c r="C6" s="7" t="s">
        <v>26</v>
      </c>
      <c r="D6" s="46">
        <f>balance!C18/balance!C26</f>
        <v>0.2262229355043221</v>
      </c>
    </row>
    <row r="7" spans="1:4" ht="24" customHeight="1">
      <c r="A7" s="55"/>
      <c r="B7" s="20" t="s">
        <v>25</v>
      </c>
      <c r="C7" s="21" t="s">
        <v>26</v>
      </c>
      <c r="D7" s="47">
        <f>balance!C8/balance!C26</f>
        <v>0.7737770644956778</v>
      </c>
    </row>
    <row r="8" spans="1:4" ht="24" customHeight="1">
      <c r="A8" s="53" t="s">
        <v>8</v>
      </c>
      <c r="B8" s="17" t="s">
        <v>27</v>
      </c>
      <c r="C8" s="18" t="s">
        <v>26</v>
      </c>
      <c r="D8" s="19"/>
    </row>
    <row r="9" spans="1:4" ht="24" customHeight="1">
      <c r="A9" s="54"/>
      <c r="B9" s="6" t="s">
        <v>28</v>
      </c>
      <c r="C9" s="7" t="s">
        <v>26</v>
      </c>
      <c r="D9" s="46">
        <f>balance!C27/balance!C35</f>
        <v>0.76427576049092</v>
      </c>
    </row>
    <row r="10" spans="1:4" ht="24" customHeight="1">
      <c r="A10" s="55"/>
      <c r="B10" s="20" t="s">
        <v>29</v>
      </c>
      <c r="C10" s="21" t="s">
        <v>26</v>
      </c>
      <c r="D10" s="47">
        <f>balance!C30/balance!C35</f>
        <v>0.23572423950907997</v>
      </c>
    </row>
    <row r="11" spans="1:4" ht="24" customHeight="1">
      <c r="A11" s="53" t="s">
        <v>16</v>
      </c>
      <c r="B11" s="17" t="s">
        <v>30</v>
      </c>
      <c r="C11" s="18" t="s">
        <v>33</v>
      </c>
      <c r="D11" s="19"/>
    </row>
    <row r="12" spans="1:4" ht="24" customHeight="1">
      <c r="A12" s="54"/>
      <c r="B12" s="6" t="s">
        <v>31</v>
      </c>
      <c r="C12" s="7" t="s">
        <v>33</v>
      </c>
      <c r="D12" s="48">
        <f>balance!C9/balance!C28</f>
        <v>0.36288333541336676</v>
      </c>
    </row>
    <row r="13" spans="1:4" ht="24" customHeight="1">
      <c r="A13" s="55"/>
      <c r="B13" s="20" t="s">
        <v>32</v>
      </c>
      <c r="C13" s="21" t="s">
        <v>33</v>
      </c>
      <c r="D13" s="49">
        <f>balance!C8/balance!C27</f>
        <v>1.012431774623671</v>
      </c>
    </row>
    <row r="14" spans="1:4" ht="24" customHeight="1">
      <c r="A14" s="59" t="s">
        <v>17</v>
      </c>
      <c r="B14" s="10" t="s">
        <v>34</v>
      </c>
      <c r="C14" s="11" t="s">
        <v>26</v>
      </c>
      <c r="D14" s="13"/>
    </row>
    <row r="15" spans="1:4" ht="24" customHeight="1">
      <c r="A15" s="54"/>
      <c r="B15" s="6" t="s">
        <v>35</v>
      </c>
      <c r="C15" s="7" t="s">
        <v>26</v>
      </c>
      <c r="D15" s="46">
        <f>'P&amp;L'!C18/balance!C26</f>
        <v>0.050687889593595256</v>
      </c>
    </row>
    <row r="16" spans="1:4" ht="24" customHeight="1">
      <c r="A16" s="54"/>
      <c r="B16" s="6" t="s">
        <v>36</v>
      </c>
      <c r="C16" s="7" t="s">
        <v>26</v>
      </c>
      <c r="D16" s="45">
        <f>'P&amp;L'!C18/'P&amp;L'!C7</f>
        <v>0.2964814682723121</v>
      </c>
    </row>
    <row r="17" spans="1:4" ht="24" customHeight="1" thickBot="1">
      <c r="A17" s="60"/>
      <c r="B17" s="8" t="s">
        <v>37</v>
      </c>
      <c r="C17" s="9" t="s">
        <v>26</v>
      </c>
      <c r="D17" s="50">
        <f>'P&amp;L'!C18/balance!C30</f>
        <v>0.2150304512559167</v>
      </c>
    </row>
    <row r="19" spans="3:4" ht="24" customHeight="1">
      <c r="C19" s="56" t="s">
        <v>89</v>
      </c>
      <c r="D19" s="56"/>
    </row>
    <row r="20" spans="3:4" ht="24" customHeight="1">
      <c r="C20" s="57" t="s">
        <v>41</v>
      </c>
      <c r="D20" s="57"/>
    </row>
    <row r="21" spans="2:4" ht="24" customHeight="1">
      <c r="B21" s="1" t="s">
        <v>40</v>
      </c>
      <c r="C21" s="58" t="s">
        <v>42</v>
      </c>
      <c r="D21" s="58"/>
    </row>
  </sheetData>
  <sheetProtection/>
  <mergeCells count="7">
    <mergeCell ref="A5:A7"/>
    <mergeCell ref="C19:D19"/>
    <mergeCell ref="C20:D20"/>
    <mergeCell ref="C21:D21"/>
    <mergeCell ref="A14:A17"/>
    <mergeCell ref="A11:A13"/>
    <mergeCell ref="A8:A10"/>
  </mergeCells>
  <printOptions/>
  <pageMargins left="0.54" right="0.3" top="0.75" bottom="0.49" header="0.5" footer="0.21"/>
  <pageSetup horizontalDpi="600" verticalDpi="600" orientation="portrait" paperSize="9" r:id="rId1"/>
  <headerFooter alignWithMargins="0">
    <oddFooter>&amp;LTT38_PL05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Thuy Nga</dc:creator>
  <cp:keywords/>
  <dc:description/>
  <cp:lastModifiedBy>anhTung</cp:lastModifiedBy>
  <cp:lastPrinted>2008-03-02T01:57:00Z</cp:lastPrinted>
  <dcterms:created xsi:type="dcterms:W3CDTF">2008-03-30T08:59:00Z</dcterms:created>
  <dcterms:modified xsi:type="dcterms:W3CDTF">2008-05-20T03:23:53Z</dcterms:modified>
  <cp:category/>
  <cp:version/>
  <cp:contentType/>
  <cp:contentStatus/>
</cp:coreProperties>
</file>