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<sst xmlns="http://schemas.openxmlformats.org/spreadsheetml/2006/main" count="500" uniqueCount="300">
  <si>
    <t>MẪU CBTT-03</t>
  </si>
  <si>
    <t xml:space="preserve"> PHARMEDIC</t>
  </si>
  <si>
    <t xml:space="preserve">367, Nguyễn Trãi,  Quận I  TP. Hồ Chí Minh  </t>
  </si>
  <si>
    <t>(ĐÃ KIỂM TOÁN)</t>
  </si>
  <si>
    <t xml:space="preserve">I.A. </t>
  </si>
  <si>
    <t>BẢNG  CÂN  ĐỐI  KẾ  TOÁN</t>
  </si>
  <si>
    <t>(Áp dụng đối với các doanh nghiệp trong lĩnh vực sản xuất, chế biến, dịch vụ)</t>
  </si>
  <si>
    <t>STT</t>
  </si>
  <si>
    <t>TÀI SẢN</t>
  </si>
  <si>
    <t>SỐ ĐẦU NĂM</t>
  </si>
  <si>
    <t>I.</t>
  </si>
  <si>
    <t xml:space="preserve"> TÀI SẢN NGẮN HẠN</t>
  </si>
  <si>
    <t>1.</t>
  </si>
  <si>
    <t>Tiền và các khoản tương đương tiền</t>
  </si>
  <si>
    <t>2.</t>
  </si>
  <si>
    <t xml:space="preserve"> Các khoản đầu tư tài chính ngắn hạn</t>
  </si>
  <si>
    <t>3.</t>
  </si>
  <si>
    <t xml:space="preserve"> Các khoản phải thu ngắn hạn</t>
  </si>
  <si>
    <t>4.</t>
  </si>
  <si>
    <t xml:space="preserve"> Hàng tồn kho</t>
  </si>
  <si>
    <t>5.</t>
  </si>
  <si>
    <t xml:space="preserve"> Tài sản ngắn hạn khác</t>
  </si>
  <si>
    <t>II.</t>
  </si>
  <si>
    <t xml:space="preserve"> TÀI SẢN DÀI HẠN</t>
  </si>
  <si>
    <t xml:space="preserve"> Các khoản phải thu dài hạn</t>
  </si>
  <si>
    <t xml:space="preserve"> Tài sản cố định</t>
  </si>
  <si>
    <t xml:space="preserve">  -</t>
  </si>
  <si>
    <t xml:space="preserve"> Tài sản cố định hữu hình</t>
  </si>
  <si>
    <t xml:space="preserve"> Tài sản cố định thuê tài chính</t>
  </si>
  <si>
    <t xml:space="preserve"> Tài sản cố định vô hình</t>
  </si>
  <si>
    <t xml:space="preserve"> Chi phí xây dựng cơ bản dở dang</t>
  </si>
  <si>
    <t xml:space="preserve"> Bất động sản đầu tư</t>
  </si>
  <si>
    <t xml:space="preserve"> Các khoản đầu tư tài chính dài hạn</t>
  </si>
  <si>
    <t xml:space="preserve"> Tài sản dài hạn khác</t>
  </si>
  <si>
    <t>III.</t>
  </si>
  <si>
    <t>TỔNG CỘNG TÀI SẢN</t>
  </si>
  <si>
    <t>IV.</t>
  </si>
  <si>
    <t xml:space="preserve"> NỢ PHẢI TRẢ</t>
  </si>
  <si>
    <t xml:space="preserve"> Nợ ngắn hạn</t>
  </si>
  <si>
    <t xml:space="preserve"> Nợ dài hạn</t>
  </si>
  <si>
    <t>V.</t>
  </si>
  <si>
    <t xml:space="preserve"> VỐN CHỦ SỞ HỮU</t>
  </si>
  <si>
    <t xml:space="preserve"> Vốn chủ sở hữu</t>
  </si>
  <si>
    <t xml:space="preserve">  - </t>
  </si>
  <si>
    <t xml:space="preserve"> Vốn đầu tư của chủ sở hữu</t>
  </si>
  <si>
    <t xml:space="preserve"> Thặng dư vốn cổ phần</t>
  </si>
  <si>
    <t xml:space="preserve"> Vốn khác của chủ sở hữu</t>
  </si>
  <si>
    <t xml:space="preserve"> Cổ phiếu quỹ (*)</t>
  </si>
  <si>
    <t xml:space="preserve"> Chênh lệch đánh giá lại tài sản</t>
  </si>
  <si>
    <t xml:space="preserve"> Chênh lệch tỷ giá hối đoái</t>
  </si>
  <si>
    <t xml:space="preserve"> Các quỹ </t>
  </si>
  <si>
    <t xml:space="preserve"> Lợi nhuận sau thuế chưa phân phối</t>
  </si>
  <si>
    <t xml:space="preserve"> Nguồn kinh phí và quỹ khác</t>
  </si>
  <si>
    <t xml:space="preserve"> Quỹ khen thưởng, phúc lợi</t>
  </si>
  <si>
    <t xml:space="preserve"> Nguồn kinh phí</t>
  </si>
  <si>
    <t xml:space="preserve"> Nguồn kinh phí đã hình thành TSCĐ</t>
  </si>
  <si>
    <t>VI.</t>
  </si>
  <si>
    <t>TỔNG CỘNG NGUỒN VỐN</t>
  </si>
  <si>
    <t xml:space="preserve">II.A.  KẾT QỦA HỌAT ĐỘNG KINH DOANH </t>
  </si>
  <si>
    <t>CHỈ TIÊU</t>
  </si>
  <si>
    <t>NĂM NAY</t>
  </si>
  <si>
    <t>Doanh thu bán hàng và cung cấp dịch vụ</t>
  </si>
  <si>
    <t xml:space="preserve">Các khoản giảm trừ  </t>
  </si>
  <si>
    <t xml:space="preserve">Doanh thu thuần  về bán hàng &amp; cung cấp dịch vụ  </t>
  </si>
  <si>
    <t>Giá vốn hàng bán</t>
  </si>
  <si>
    <t xml:space="preserve">Lợi nhuận gộp về bán hàng và cung cấp dịch vụ </t>
  </si>
  <si>
    <t>6.</t>
  </si>
  <si>
    <t>Doanh thu họat động tài chính</t>
  </si>
  <si>
    <t>7.</t>
  </si>
  <si>
    <t>Chi phí tài chính</t>
  </si>
  <si>
    <t>8.</t>
  </si>
  <si>
    <t>Chi phí bán hàng</t>
  </si>
  <si>
    <t>9.</t>
  </si>
  <si>
    <t>Chi phí quản lý doanh nghiệp</t>
  </si>
  <si>
    <t>10.</t>
  </si>
  <si>
    <t xml:space="preserve">Lợi nhuận thuần từ hoạt động kinh doanh     </t>
  </si>
  <si>
    <t>11.</t>
  </si>
  <si>
    <t>Thu nhập khác</t>
  </si>
  <si>
    <t>12.</t>
  </si>
  <si>
    <t>Chi phí khác</t>
  </si>
  <si>
    <t>13.</t>
  </si>
  <si>
    <t>Lợi nhuận khác</t>
  </si>
  <si>
    <t>14.</t>
  </si>
  <si>
    <t xml:space="preserve">Tổng lợi nhuận kế toán trước thuế </t>
  </si>
  <si>
    <t>15.</t>
  </si>
  <si>
    <t>Chi phí thuế thu nhập doanh nghiệp</t>
  </si>
  <si>
    <t>16.</t>
  </si>
  <si>
    <t xml:space="preserve">Lợi nhuận sau thuế  thu nhập doanh nghiệp   </t>
  </si>
  <si>
    <t>17.</t>
  </si>
  <si>
    <t>Lãi cơ bản trên cổ phiếu</t>
  </si>
  <si>
    <t>18.</t>
  </si>
  <si>
    <t xml:space="preserve">Cổ tức trên cổ phiếu </t>
  </si>
  <si>
    <t xml:space="preserve">V. CÁC CHỈ TIÊU TÀI CHÍNH CƠ BẢN </t>
  </si>
  <si>
    <t>(Áp dụng đối với báo cáo năm)</t>
  </si>
  <si>
    <t>ĐVT</t>
  </si>
  <si>
    <t>NĂM TRƯỚC</t>
  </si>
  <si>
    <t xml:space="preserve">Cơ cấu tài sản </t>
  </si>
  <si>
    <t xml:space="preserve"> - Tài sản ngắn hạn/Tổng tài sản</t>
  </si>
  <si>
    <t>%</t>
  </si>
  <si>
    <t xml:space="preserve"> - Tài sản dài hạn/Tổng tài sản</t>
  </si>
  <si>
    <t xml:space="preserve"> Cơ cấu nguồn vốn</t>
  </si>
  <si>
    <t xml:space="preserve"> - Nợ phải trả/Tổng nguồn vốn</t>
  </si>
  <si>
    <t xml:space="preserve"> - Nguồn vốn chủ sở hữu/Tổng nguồn vốn</t>
  </si>
  <si>
    <t xml:space="preserve"> Khả năng thanh toán </t>
  </si>
  <si>
    <t xml:space="preserve"> - Khả năng thanh toán nhanh</t>
  </si>
  <si>
    <t>Lần</t>
  </si>
  <si>
    <t xml:space="preserve"> - Khả năng thanh toán hiện hành</t>
  </si>
  <si>
    <t xml:space="preserve"> Tỷ suất lợi nhuận</t>
  </si>
  <si>
    <t xml:space="preserve"> - Tỷ suất lợi nhuận trước thuế/Tổng tài sản</t>
  </si>
  <si>
    <t xml:space="preserve"> - Tỷ suất lợi nhuận sau thuế/Doanh thu thuần</t>
  </si>
  <si>
    <t>SỐ CUỐI NĂM</t>
  </si>
  <si>
    <t>BÁO CÁO TÀI CHÍNH TÓM TẮT NĂM 2008</t>
  </si>
  <si>
    <t>CÔNG TY CP DƯỢC PHẨM DƯỢC LIỆU</t>
  </si>
  <si>
    <t xml:space="preserve">Tổng Giám Đốc </t>
  </si>
  <si>
    <t xml:space="preserve"> - Tỷ suất lợi nhuận sau thuế/Nguồn vốn CSH</t>
  </si>
  <si>
    <t>Đơn vị tính: đồng</t>
  </si>
  <si>
    <t>Đơn vị tính:  đồng</t>
  </si>
  <si>
    <t>Tp. Hồ chí Minh ngày 03 tháng 04 năm 2009</t>
  </si>
  <si>
    <t>Tel: (08)  39200300  Fax: (08) 39200096</t>
  </si>
  <si>
    <t>BÁO CÁO TÀI CHÍNH NĂM 2008</t>
  </si>
  <si>
    <t xml:space="preserve">1. Tiền </t>
  </si>
  <si>
    <t xml:space="preserve">2. Các khoản tương đương tiền </t>
  </si>
  <si>
    <t xml:space="preserve">1. Đầu tư ngắn hạn </t>
  </si>
  <si>
    <t xml:space="preserve">2. Dự phòng giảm giá CK đầu tư ngắn hạn </t>
  </si>
  <si>
    <t xml:space="preserve">1. Phải thu khách hàng </t>
  </si>
  <si>
    <t xml:space="preserve">2. Trả trước cho người bán </t>
  </si>
  <si>
    <t>4. Dự phòng các khoản phải thu khó đòi(*)</t>
  </si>
  <si>
    <t>3. Các khoản phải thu ngắn hạn khác</t>
  </si>
  <si>
    <t>1. Hàng tồn kho</t>
  </si>
  <si>
    <t>2. Dự phòng giảm giá hàng tồn kho(*)</t>
  </si>
  <si>
    <t xml:space="preserve">1. Chi phí trả trước ngắn hạn </t>
  </si>
  <si>
    <t>2. Thuế GTGT được khấu trừ</t>
  </si>
  <si>
    <t xml:space="preserve">3. Thuế và các khoản phải thu nhà nước </t>
  </si>
  <si>
    <t>4. Tài sản ngắn hạn khác</t>
  </si>
  <si>
    <t xml:space="preserve"> - Giá trị hao mòn lũy kế </t>
  </si>
  <si>
    <t xml:space="preserve"> - Nguyên giá</t>
  </si>
  <si>
    <t>A</t>
  </si>
  <si>
    <t>B</t>
  </si>
  <si>
    <t>Đầu tư vào công ty con</t>
  </si>
  <si>
    <t>Đầu tư vào công ty liên kết, liên doanh</t>
  </si>
  <si>
    <t xml:space="preserve">Đầu tư dài hạn khác </t>
  </si>
  <si>
    <t>Dự phòng giảm giá CK đầu tư dài hạn (*)</t>
  </si>
  <si>
    <t>I</t>
  </si>
  <si>
    <t>II</t>
  </si>
  <si>
    <t>VI</t>
  </si>
  <si>
    <t xml:space="preserve">Vay và nợ ngắn hạn </t>
  </si>
  <si>
    <t xml:space="preserve">Phải trả người bán </t>
  </si>
  <si>
    <t xml:space="preserve">Người mua trả tiền trước </t>
  </si>
  <si>
    <t xml:space="preserve">Thuế và các khoản phải nộp Nhà nước </t>
  </si>
  <si>
    <t xml:space="preserve">Phải trả người lao động </t>
  </si>
  <si>
    <t>Chi phí phải trả</t>
  </si>
  <si>
    <t xml:space="preserve">Các khoản phải trả, phải nộp ngắn hạn khác </t>
  </si>
  <si>
    <t>Phải trả dài hạn người bán</t>
  </si>
  <si>
    <t xml:space="preserve">Phải trả dài hạn nội bộ </t>
  </si>
  <si>
    <t>Dự phòng trợ cấp mất việc làm</t>
  </si>
  <si>
    <t xml:space="preserve">Quỹ đầu tư phát triển </t>
  </si>
  <si>
    <t>Quỹ dự phòng tài chính</t>
  </si>
  <si>
    <t>Trong đó: Chi phí lãi vay</t>
  </si>
  <si>
    <t>BAÙO CAÙO LÖU CHUYEÅN TIEÀN TEÄ</t>
  </si>
  <si>
    <t>Ñôn vò tính: VND</t>
  </si>
  <si>
    <t>Chæ tieâu</t>
  </si>
  <si>
    <t>Maõ soá</t>
  </si>
  <si>
    <t>`</t>
  </si>
  <si>
    <t>I. LÖU CHUYEÅN TIEÀN TÖØ HOAÏT ÑOÄNG SAÛN XUAÁT, KINH DOANH</t>
  </si>
  <si>
    <t>Lôïi nhuaän tröôùc thueá</t>
  </si>
  <si>
    <t>01</t>
  </si>
  <si>
    <t>Ñieàu chænh cho caùc khoaûn :</t>
  </si>
  <si>
    <t>02</t>
  </si>
  <si>
    <t>-  Khaáu hao taøi saûn coá ñònh</t>
  </si>
  <si>
    <t>03</t>
  </si>
  <si>
    <t xml:space="preserve">-  Caùc khoaûn döï phoøng </t>
  </si>
  <si>
    <t>04</t>
  </si>
  <si>
    <t>-  Laõi, loã cheânh leäch tyû giaù hoái ñoaùi chöa thöïc hieän</t>
  </si>
  <si>
    <t>05</t>
  </si>
  <si>
    <t>-  Laõi, loã töø hoaït ñoäng ñaàu tö</t>
  </si>
  <si>
    <t>06</t>
  </si>
  <si>
    <t>-  Laõi loã do ñaùnh giaù laïi taøi saûn vaø chuyeån ñoåi tieàn teä</t>
  </si>
  <si>
    <t>-  Chi phí laõi vay</t>
  </si>
  <si>
    <t>07</t>
  </si>
  <si>
    <t>Lôïi nhuaän töø hoaït ñoäng kinh doanh tröôùc thay ñoåi voán löu ñoäng</t>
  </si>
  <si>
    <t>08</t>
  </si>
  <si>
    <t>-  Taêng, giaûm caùc khoaûn phaûi thu</t>
  </si>
  <si>
    <t>09</t>
  </si>
  <si>
    <t>-  Taêng, giaûm haøng toàn kho</t>
  </si>
  <si>
    <t>10</t>
  </si>
  <si>
    <t xml:space="preserve">-  Taêng, giaûm caùc khoaûn phaûi traû </t>
  </si>
  <si>
    <t>11</t>
  </si>
  <si>
    <t>-  Taêng, giaûm chi phí traû tröôùc</t>
  </si>
  <si>
    <t>12</t>
  </si>
  <si>
    <t>-  Tieàn laõi vay ñaõ traû</t>
  </si>
  <si>
    <t>13</t>
  </si>
  <si>
    <t>-  Thueá thu nhaäp ñaõ noäp</t>
  </si>
  <si>
    <t>14</t>
  </si>
  <si>
    <t>-  Tieàn thu khaùc töø hoaït ñoäng kinh doanh</t>
  </si>
  <si>
    <t>15</t>
  </si>
  <si>
    <t>-  Tieàn chi khaùc töø hoaït ñoäng kinh doanh</t>
  </si>
  <si>
    <t>16</t>
  </si>
  <si>
    <t>Löu chuyeån tieàn thuaàn töø hoaït ñoäng saûn xuaát, kinh doanh</t>
  </si>
  <si>
    <t>20</t>
  </si>
  <si>
    <t xml:space="preserve">II. LÖU CHUYEÅN TIEÀN TÖØ HOAÏT ÑOÄNG ÑAÀU TÖ </t>
  </si>
  <si>
    <t xml:space="preserve">1. </t>
  </si>
  <si>
    <t>Tieàn chi ñeå mua saém, xaây döïng TSCÑ vaø caùc taøi saûn daøi haïn khaùc</t>
  </si>
  <si>
    <t>21</t>
  </si>
  <si>
    <t xml:space="preserve">2. </t>
  </si>
  <si>
    <t>Tieàn thu töø thanh lyù, nhöôïng baùn TSCÑ vaø caùc taøi saûn daøi haïn khaùc</t>
  </si>
  <si>
    <t>Tieàn chi cho vay, mua baùn coâng cuï nôï cuûa ñôn vò khaùc</t>
  </si>
  <si>
    <t>23</t>
  </si>
  <si>
    <t>Tieàn thu hoài cho vay, baùn laïi caùc coâng cuï nôï cuûa ñôn vò khaùc</t>
  </si>
  <si>
    <t>24</t>
  </si>
  <si>
    <t>Tieàn chi goùp voán ñaàu tö vaøo ñôn vò khaùc</t>
  </si>
  <si>
    <t>25</t>
  </si>
  <si>
    <t>Tieàn thu hoài voán ñaàu tö vaøo ñôn vò khaùc</t>
  </si>
  <si>
    <t>26</t>
  </si>
  <si>
    <t xml:space="preserve">Löu chuyeån tieàn töø hoaït ñoäng ñaàu tö </t>
  </si>
  <si>
    <t>30</t>
  </si>
  <si>
    <t xml:space="preserve">III. LÖU CHUYEÅN TIEÀN TÖØ HOAÏT ÑOÄNG TAØI CHÍNH </t>
  </si>
  <si>
    <t>Tieàn thu töø phaùt haønh coå phieáu, nhaän voán goùp cuûa chuû sôû höõu</t>
  </si>
  <si>
    <t>31</t>
  </si>
  <si>
    <t>Tieàn vay ngaén haïn, daøi haïn nhaän ñöôïc</t>
  </si>
  <si>
    <t>33</t>
  </si>
  <si>
    <t>Tieàn chi traû nôï goác vay</t>
  </si>
  <si>
    <t>34</t>
  </si>
  <si>
    <t>Tieàn chi traû nôï thueâ taøi chính</t>
  </si>
  <si>
    <t>35</t>
  </si>
  <si>
    <t>Coå töùc, lôïi nhuaän ñaõ traû cho chuû sôû höõu</t>
  </si>
  <si>
    <t>36</t>
  </si>
  <si>
    <t>Löu chuyeån tieàn thuaàn töø hoaït ñoäng taøi chính</t>
  </si>
  <si>
    <t>40</t>
  </si>
  <si>
    <t>Löu chuyeån tieàn thuaàn trong kyø</t>
  </si>
  <si>
    <t>50</t>
  </si>
  <si>
    <t>Tieàn toàn ñaàu kyø</t>
  </si>
  <si>
    <t>60</t>
  </si>
  <si>
    <t>AÛnh höôûng cuûa cheânh leäch tyû giaù hoái ñoaùi quy ñoåi ngoaïi teä</t>
  </si>
  <si>
    <t>Tieàn toàn cuoái kyø</t>
  </si>
  <si>
    <t>70</t>
  </si>
  <si>
    <t xml:space="preserve">    Keá toaùn tröôûng</t>
  </si>
  <si>
    <t>Toång Giaùm Ñoác</t>
  </si>
  <si>
    <t>Naêm 2007</t>
  </si>
  <si>
    <t>Naêm 2008</t>
  </si>
  <si>
    <t>28.809.197.402</t>
  </si>
  <si>
    <t>29.466.587.222</t>
  </si>
  <si>
    <t>8.952.169.382</t>
  </si>
  <si>
    <t>8.118.958.568</t>
  </si>
  <si>
    <t>(11.037.140)</t>
  </si>
  <si>
    <t>844.247.954</t>
  </si>
  <si>
    <t>37.761.366.784</t>
  </si>
  <si>
    <t>(83.253.476)</t>
  </si>
  <si>
    <t>(2.035.747.976)</t>
  </si>
  <si>
    <t>1.509.749.071</t>
  </si>
  <si>
    <t>619.479.127</t>
  </si>
  <si>
    <t>(844.247.954)</t>
  </si>
  <si>
    <t>(7.196.787.119)</t>
  </si>
  <si>
    <t>275.029.406</t>
  </si>
  <si>
    <t>(4.602.009.123)</t>
  </si>
  <si>
    <t>25.403.578.740</t>
  </si>
  <si>
    <t>(8.741.518.402)</t>
  </si>
  <si>
    <t>9.523.810</t>
  </si>
  <si>
    <t>(8.731.994.592)</t>
  </si>
  <si>
    <t>95.589.000</t>
  </si>
  <si>
    <t>(162.318.000)</t>
  </si>
  <si>
    <t>77.987.838.753</t>
  </si>
  <si>
    <t>(80.788.998.949)</t>
  </si>
  <si>
    <t>(8.372.943.330)</t>
  </si>
  <si>
    <t>(11.240.832.526)</t>
  </si>
  <si>
    <t>4.893726.713</t>
  </si>
  <si>
    <t xml:space="preserve">      5.430.751.622</t>
  </si>
  <si>
    <t>10.324.478.335</t>
  </si>
  <si>
    <t>9.794.124.992</t>
  </si>
  <si>
    <t>8.263.986.773</t>
  </si>
  <si>
    <t>(9.411.561)</t>
  </si>
  <si>
    <t>(56.100.000)</t>
  </si>
  <si>
    <t>1.595.649.780</t>
  </si>
  <si>
    <t>39.260.712.214</t>
  </si>
  <si>
    <t>(7.725.645.863)</t>
  </si>
  <si>
    <t>9.512.045.878)</t>
  </si>
  <si>
    <t>4.082.401.166</t>
  </si>
  <si>
    <t>(244.238.559)</t>
  </si>
  <si>
    <t>(1.595.649.780)</t>
  </si>
  <si>
    <t>(8.426.107.508)</t>
  </si>
  <si>
    <t>151.180.582</t>
  </si>
  <si>
    <t>(14.243.825.834)</t>
  </si>
  <si>
    <t>1.746.780.540</t>
  </si>
  <si>
    <t>(8.093.433.680)</t>
  </si>
  <si>
    <t>193.120.345</t>
  </si>
  <si>
    <t>120.000.000</t>
  </si>
  <si>
    <t>56.100.000</t>
  </si>
  <si>
    <t>(7.724.213.335)</t>
  </si>
  <si>
    <t>3.192.462.000</t>
  </si>
  <si>
    <t>81.841.943.112</t>
  </si>
  <si>
    <t>(72.597.510.427)</t>
  </si>
  <si>
    <t>(10.486.500.569)</t>
  </si>
  <si>
    <t>1.950.394.116</t>
  </si>
  <si>
    <t>4.027.038.679)</t>
  </si>
  <si>
    <t>6.297.439.656</t>
  </si>
  <si>
    <t>Tieàn chi traû voán goùp cho caùc CSH, mua laïi coå phieáu cuûa DN ñaõ phaùt haønh</t>
  </si>
  <si>
    <t xml:space="preserve">              -</t>
  </si>
  <si>
    <t xml:space="preserve">               -</t>
  </si>
  <si>
    <t>-</t>
  </si>
  <si>
    <t>DS. MAI THỊ BÉ</t>
  </si>
  <si>
    <t>(Đã ký)</t>
  </si>
</sst>
</file>

<file path=xl/styles.xml><?xml version="1.0" encoding="utf-8"?>
<styleSheet xmlns="http://schemas.openxmlformats.org/spreadsheetml/2006/main">
  <numFmts count="33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;[Red]#,##0.00"/>
    <numFmt numFmtId="181" formatCode="#,##0.0;[Red]#,##0.0"/>
    <numFmt numFmtId="182" formatCode="#,##0;[Red]#,##0"/>
    <numFmt numFmtId="183" formatCode="0.0%"/>
    <numFmt numFmtId="184" formatCode="_(* #,##0.0_);_(* \(#,##0.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_);_(* \(#,##0\);_(* &quot;-&quot;??_);_(@_)"/>
  </numFmts>
  <fonts count="13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VNI-Helve-Condense"/>
      <family val="0"/>
    </font>
    <font>
      <sz val="10"/>
      <name val="VNI-Helve-Condense"/>
      <family val="0"/>
    </font>
    <font>
      <b/>
      <sz val="10"/>
      <name val="VNI-Helve-Condense"/>
      <family val="0"/>
    </font>
    <font>
      <b/>
      <sz val="10"/>
      <color indexed="8"/>
      <name val="VNI-Helve-Condense"/>
      <family val="0"/>
    </font>
    <font>
      <sz val="10"/>
      <color indexed="8"/>
      <name val="VNI-Helve-Condens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82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0" fillId="0" borderId="9" xfId="0" applyBorder="1" applyAlignment="1">
      <alignment/>
    </xf>
    <xf numFmtId="182" fontId="0" fillId="0" borderId="1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9" xfId="0" applyFont="1" applyBorder="1" applyAlignment="1">
      <alignment/>
    </xf>
    <xf numFmtId="182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82" fontId="2" fillId="0" borderId="3" xfId="0" applyNumberFormat="1" applyFont="1" applyBorder="1" applyAlignment="1">
      <alignment/>
    </xf>
    <xf numFmtId="0" fontId="0" fillId="0" borderId="13" xfId="0" applyBorder="1" applyAlignment="1">
      <alignment/>
    </xf>
    <xf numFmtId="182" fontId="0" fillId="0" borderId="5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2" fontId="2" fillId="0" borderId="12" xfId="0" applyNumberFormat="1" applyFont="1" applyBorder="1" applyAlignment="1">
      <alignment/>
    </xf>
    <xf numFmtId="182" fontId="0" fillId="0" borderId="7" xfId="0" applyNumberFormat="1" applyBorder="1" applyAlignment="1">
      <alignment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7" xfId="0" applyBorder="1" applyAlignment="1">
      <alignment/>
    </xf>
    <xf numFmtId="37" fontId="0" fillId="0" borderId="3" xfId="0" applyNumberForma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188" fontId="0" fillId="0" borderId="7" xfId="15" applyNumberFormat="1" applyBorder="1" applyAlignment="1">
      <alignment/>
    </xf>
    <xf numFmtId="0" fontId="0" fillId="0" borderId="0" xfId="0" applyAlignment="1">
      <alignment horizontal="right"/>
    </xf>
    <xf numFmtId="182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8" xfId="0" applyFont="1" applyBorder="1" applyAlignment="1">
      <alignment/>
    </xf>
    <xf numFmtId="182" fontId="0" fillId="0" borderId="0" xfId="0" applyNumberFormat="1" applyFont="1" applyBorder="1" applyAlignment="1">
      <alignment/>
    </xf>
    <xf numFmtId="180" fontId="0" fillId="0" borderId="19" xfId="0" applyNumberFormat="1" applyBorder="1" applyAlignment="1">
      <alignment/>
    </xf>
    <xf numFmtId="10" fontId="0" fillId="0" borderId="20" xfId="22" applyNumberFormat="1" applyBorder="1" applyAlignment="1">
      <alignment/>
    </xf>
    <xf numFmtId="180" fontId="0" fillId="0" borderId="20" xfId="0" applyNumberFormat="1" applyBorder="1" applyAlignment="1">
      <alignment/>
    </xf>
    <xf numFmtId="10" fontId="0" fillId="0" borderId="21" xfId="22" applyNumberFormat="1" applyBorder="1" applyAlignment="1">
      <alignment/>
    </xf>
    <xf numFmtId="180" fontId="0" fillId="0" borderId="8" xfId="0" applyNumberFormat="1" applyBorder="1" applyAlignment="1">
      <alignment/>
    </xf>
    <xf numFmtId="10" fontId="0" fillId="0" borderId="14" xfId="22" applyNumberFormat="1" applyBorder="1" applyAlignment="1">
      <alignment/>
    </xf>
    <xf numFmtId="180" fontId="0" fillId="0" borderId="14" xfId="0" applyNumberFormat="1" applyBorder="1" applyAlignment="1">
      <alignment/>
    </xf>
    <xf numFmtId="10" fontId="0" fillId="0" borderId="6" xfId="22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182" fontId="0" fillId="0" borderId="3" xfId="0" applyNumberFormat="1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182" fontId="2" fillId="0" borderId="5" xfId="0" applyNumberFormat="1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182" fontId="0" fillId="0" borderId="5" xfId="0" applyNumberFormat="1" applyFont="1" applyBorder="1" applyAlignment="1">
      <alignment/>
    </xf>
    <xf numFmtId="182" fontId="3" fillId="0" borderId="3" xfId="0" applyNumberFormat="1" applyFont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169" fontId="9" fillId="2" borderId="0" xfId="0" applyNumberFormat="1" applyFont="1" applyFill="1" applyAlignment="1">
      <alignment/>
    </xf>
    <xf numFmtId="169" fontId="9" fillId="2" borderId="0" xfId="15" applyNumberFormat="1" applyFont="1" applyFill="1" applyAlignment="1">
      <alignment/>
    </xf>
    <xf numFmtId="0" fontId="10" fillId="2" borderId="22" xfId="0" applyFont="1" applyFill="1" applyBorder="1" applyAlignment="1">
      <alignment/>
    </xf>
    <xf numFmtId="0" fontId="9" fillId="2" borderId="22" xfId="0" applyFont="1" applyFill="1" applyBorder="1" applyAlignment="1">
      <alignment/>
    </xf>
    <xf numFmtId="169" fontId="9" fillId="2" borderId="22" xfId="0" applyNumberFormat="1" applyFont="1" applyFill="1" applyBorder="1" applyAlignment="1">
      <alignment/>
    </xf>
    <xf numFmtId="169" fontId="9" fillId="2" borderId="0" xfId="15" applyNumberFormat="1" applyFont="1" applyFill="1" applyBorder="1" applyAlignment="1">
      <alignment horizontal="right"/>
    </xf>
    <xf numFmtId="169" fontId="11" fillId="3" borderId="23" xfId="15" applyNumberFormat="1" applyFont="1" applyFill="1" applyBorder="1" applyAlignment="1">
      <alignment horizontal="center" vertical="center" wrapText="1"/>
    </xf>
    <xf numFmtId="169" fontId="11" fillId="3" borderId="16" xfId="15" applyNumberFormat="1" applyFont="1" applyFill="1" applyBorder="1" applyAlignment="1" quotePrefix="1">
      <alignment horizontal="center" vertical="center"/>
    </xf>
    <xf numFmtId="16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169" fontId="10" fillId="2" borderId="8" xfId="0" applyNumberFormat="1" applyFont="1" applyFill="1" applyBorder="1" applyAlignment="1">
      <alignment horizontal="center"/>
    </xf>
    <xf numFmtId="169" fontId="9" fillId="2" borderId="8" xfId="15" applyNumberFormat="1" applyFont="1" applyFill="1" applyBorder="1" applyAlignment="1">
      <alignment/>
    </xf>
    <xf numFmtId="0" fontId="9" fillId="2" borderId="14" xfId="0" applyFont="1" applyFill="1" applyBorder="1" applyAlignment="1" quotePrefix="1">
      <alignment horizontal="center"/>
    </xf>
    <xf numFmtId="0" fontId="9" fillId="2" borderId="14" xfId="0" applyFont="1" applyFill="1" applyBorder="1" applyAlignment="1">
      <alignment/>
    </xf>
    <xf numFmtId="0" fontId="10" fillId="2" borderId="14" xfId="0" applyFont="1" applyFill="1" applyBorder="1" applyAlignment="1" quotePrefix="1">
      <alignment horizontal="center"/>
    </xf>
    <xf numFmtId="0" fontId="10" fillId="2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0" fillId="2" borderId="6" xfId="0" applyFont="1" applyFill="1" applyBorder="1" applyAlignment="1" quotePrefix="1">
      <alignment horizontal="center"/>
    </xf>
    <xf numFmtId="188" fontId="10" fillId="2" borderId="0" xfId="15" applyNumberFormat="1" applyFont="1" applyFill="1" applyAlignment="1">
      <alignment/>
    </xf>
    <xf numFmtId="0" fontId="10" fillId="2" borderId="0" xfId="0" applyFont="1" applyFill="1" applyAlignment="1">
      <alignment horizontal="center"/>
    </xf>
    <xf numFmtId="169" fontId="12" fillId="0" borderId="0" xfId="15" applyNumberFormat="1" applyFont="1" applyBorder="1" applyAlignment="1">
      <alignment/>
    </xf>
    <xf numFmtId="169" fontId="11" fillId="0" borderId="0" xfId="15" applyNumberFormat="1" applyFont="1" applyBorder="1" applyAlignment="1">
      <alignment/>
    </xf>
    <xf numFmtId="49" fontId="9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left"/>
    </xf>
    <xf numFmtId="169" fontId="10" fillId="2" borderId="14" xfId="0" applyNumberFormat="1" applyFont="1" applyFill="1" applyBorder="1" applyAlignment="1">
      <alignment horizontal="right"/>
    </xf>
    <xf numFmtId="169" fontId="10" fillId="2" borderId="14" xfId="15" applyNumberFormat="1" applyFont="1" applyFill="1" applyBorder="1" applyAlignment="1">
      <alignment horizontal="right"/>
    </xf>
    <xf numFmtId="169" fontId="9" fillId="2" borderId="14" xfId="0" applyNumberFormat="1" applyFont="1" applyFill="1" applyBorder="1" applyAlignment="1">
      <alignment horizontal="right"/>
    </xf>
    <xf numFmtId="169" fontId="9" fillId="2" borderId="14" xfId="15" applyNumberFormat="1" applyFont="1" applyFill="1" applyBorder="1" applyAlignment="1">
      <alignment horizontal="right"/>
    </xf>
    <xf numFmtId="169" fontId="9" fillId="2" borderId="14" xfId="0" applyNumberFormat="1" applyFont="1" applyFill="1" applyBorder="1" applyAlignment="1" quotePrefix="1">
      <alignment horizontal="right"/>
    </xf>
    <xf numFmtId="169" fontId="10" fillId="2" borderId="6" xfId="0" applyNumberFormat="1" applyFont="1" applyFill="1" applyBorder="1" applyAlignment="1">
      <alignment horizontal="right"/>
    </xf>
    <xf numFmtId="169" fontId="10" fillId="2" borderId="6" xfId="15" applyNumberFormat="1" applyFont="1" applyFill="1" applyBorder="1" applyAlignment="1">
      <alignment horizontal="right"/>
    </xf>
    <xf numFmtId="49" fontId="10" fillId="2" borderId="14" xfId="0" applyNumberFormat="1" applyFont="1" applyFill="1" applyBorder="1" applyAlignment="1">
      <alignment/>
    </xf>
    <xf numFmtId="49" fontId="9" fillId="2" borderId="14" xfId="0" applyNumberFormat="1" applyFont="1" applyFill="1" applyBorder="1" applyAlignment="1">
      <alignment/>
    </xf>
    <xf numFmtId="49" fontId="9" fillId="2" borderId="14" xfId="0" applyNumberFormat="1" applyFont="1" applyFill="1" applyBorder="1" applyAlignment="1">
      <alignment horizontal="left"/>
    </xf>
    <xf numFmtId="49" fontId="9" fillId="2" borderId="6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3" borderId="16" xfId="21" applyFont="1" applyFill="1" applyBorder="1" applyAlignment="1">
      <alignment horizontal="center" vertical="center"/>
      <protection/>
    </xf>
    <xf numFmtId="10" fontId="0" fillId="0" borderId="20" xfId="22" applyNumberFormat="1" applyFont="1" applyBorder="1" applyAlignment="1">
      <alignment/>
    </xf>
    <xf numFmtId="0" fontId="10" fillId="2" borderId="19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left"/>
    </xf>
    <xf numFmtId="0" fontId="10" fillId="2" borderId="25" xfId="0" applyFont="1" applyFill="1" applyBorder="1" applyAlignment="1">
      <alignment horizontal="left"/>
    </xf>
    <xf numFmtId="49" fontId="10" fillId="2" borderId="14" xfId="0" applyNumberFormat="1" applyFont="1" applyFill="1" applyBorder="1" applyAlignment="1">
      <alignment horizontal="left"/>
    </xf>
    <xf numFmtId="182" fontId="0" fillId="0" borderId="3" xfId="0" applyNumberFormat="1" applyBorder="1" applyAlignment="1">
      <alignment horizontal="center"/>
    </xf>
    <xf numFmtId="182" fontId="0" fillId="0" borderId="5" xfId="0" applyNumberFormat="1" applyBorder="1" applyAlignment="1">
      <alignment horizontal="center"/>
    </xf>
    <xf numFmtId="37" fontId="0" fillId="0" borderId="3" xfId="0" applyNumberFormat="1" applyBorder="1" applyAlignment="1">
      <alignment horizontal="right"/>
    </xf>
    <xf numFmtId="188" fontId="0" fillId="0" borderId="7" xfId="15" applyNumberFormat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9" fillId="2" borderId="20" xfId="0" applyFont="1" applyFill="1" applyBorder="1" applyAlignment="1" quotePrefix="1">
      <alignment horizontal="left"/>
    </xf>
    <xf numFmtId="0" fontId="9" fillId="2" borderId="2" xfId="0" applyFont="1" applyFill="1" applyBorder="1" applyAlignment="1" quotePrefix="1">
      <alignment horizontal="left"/>
    </xf>
    <xf numFmtId="0" fontId="9" fillId="2" borderId="3" xfId="0" applyFont="1" applyFill="1" applyBorder="1" applyAlignment="1" quotePrefix="1">
      <alignment horizontal="left"/>
    </xf>
    <xf numFmtId="0" fontId="10" fillId="2" borderId="20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3" borderId="11" xfId="21" applyFont="1" applyFill="1" applyBorder="1" applyAlignment="1">
      <alignment horizontal="center" vertical="center"/>
      <protection/>
    </xf>
    <xf numFmtId="188" fontId="12" fillId="0" borderId="0" xfId="15" applyNumberFormat="1" applyFont="1" applyBorder="1" applyAlignment="1">
      <alignment horizontal="center"/>
    </xf>
    <xf numFmtId="188" fontId="11" fillId="0" borderId="0" xfId="15" applyNumberFormat="1" applyFont="1" applyBorder="1" applyAlignment="1">
      <alignment horizontal="center"/>
    </xf>
    <xf numFmtId="49" fontId="10" fillId="2" borderId="20" xfId="0" applyNumberFormat="1" applyFont="1" applyFill="1" applyBorder="1" applyAlignment="1">
      <alignment horizontal="left"/>
    </xf>
    <xf numFmtId="49" fontId="10" fillId="2" borderId="2" xfId="0" applyNumberFormat="1" applyFont="1" applyFill="1" applyBorder="1" applyAlignment="1">
      <alignment horizontal="left"/>
    </xf>
    <xf numFmtId="49" fontId="10" fillId="2" borderId="3" xfId="0" applyNumberFormat="1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hung\Desktop\BCTCDuocTw2.07.xls\DuocTW2.vanphong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a"/>
      <sheetName val="mucluc"/>
      <sheetName val="btdc-2007"/>
      <sheetName val="BCGD"/>
      <sheetName val="CDKT"/>
      <sheetName val="KQKD"/>
      <sheetName val="LCTT"/>
      <sheetName val="TM"/>
      <sheetName val="TK 131"/>
      <sheetName val="TK 331"/>
      <sheetName val="TK 138"/>
      <sheetName val="TK 338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58">
      <selection activeCell="H78" sqref="H78"/>
    </sheetView>
  </sheetViews>
  <sheetFormatPr defaultColWidth="9.140625" defaultRowHeight="12.75"/>
  <cols>
    <col min="1" max="1" width="4.140625" style="0" customWidth="1"/>
    <col min="2" max="2" width="3.421875" style="0" customWidth="1"/>
    <col min="3" max="3" width="2.57421875" style="0" customWidth="1"/>
    <col min="4" max="4" width="35.421875" style="0" customWidth="1"/>
    <col min="5" max="5" width="8.7109375" style="0" customWidth="1"/>
    <col min="6" max="6" width="17.421875" style="0" customWidth="1"/>
    <col min="7" max="7" width="19.57421875" style="0" customWidth="1"/>
    <col min="8" max="8" width="11.28125" style="0" customWidth="1"/>
  </cols>
  <sheetData>
    <row r="1" spans="1:7" ht="18" customHeight="1">
      <c r="A1" s="128" t="s">
        <v>112</v>
      </c>
      <c r="B1" s="128"/>
      <c r="C1" s="128"/>
      <c r="D1" s="128"/>
      <c r="E1" s="1"/>
      <c r="G1" s="46" t="s">
        <v>0</v>
      </c>
    </row>
    <row r="2" spans="1:5" ht="18" customHeight="1">
      <c r="A2" s="128" t="s">
        <v>1</v>
      </c>
      <c r="B2" s="128"/>
      <c r="C2" s="128"/>
      <c r="D2" s="128"/>
      <c r="E2" s="1"/>
    </row>
    <row r="3" spans="1:5" ht="18" customHeight="1">
      <c r="A3" s="130" t="s">
        <v>2</v>
      </c>
      <c r="B3" s="130"/>
      <c r="C3" s="130"/>
      <c r="D3" s="130"/>
      <c r="E3" s="1"/>
    </row>
    <row r="4" spans="1:5" ht="15" customHeight="1">
      <c r="A4" s="130" t="s">
        <v>118</v>
      </c>
      <c r="B4" s="130"/>
      <c r="C4" s="130"/>
      <c r="D4" s="130"/>
      <c r="E4" s="1"/>
    </row>
    <row r="5" spans="1:7" ht="28.5" customHeight="1">
      <c r="A5" s="129" t="s">
        <v>111</v>
      </c>
      <c r="B5" s="129"/>
      <c r="C5" s="129"/>
      <c r="D5" s="129"/>
      <c r="E5" s="129"/>
      <c r="F5" s="129"/>
      <c r="G5" s="129"/>
    </row>
    <row r="6" spans="1:7" ht="12.75" customHeight="1">
      <c r="A6" s="130" t="s">
        <v>3</v>
      </c>
      <c r="B6" s="130"/>
      <c r="C6" s="130"/>
      <c r="D6" s="130"/>
      <c r="E6" s="130"/>
      <c r="F6" s="130"/>
      <c r="G6" s="130"/>
    </row>
    <row r="7" spans="1:7" s="10" customFormat="1" ht="18" customHeight="1">
      <c r="A7" s="10" t="s">
        <v>4</v>
      </c>
      <c r="B7" s="10" t="s">
        <v>5</v>
      </c>
      <c r="E7" s="11"/>
      <c r="G7" s="12" t="s">
        <v>115</v>
      </c>
    </row>
    <row r="8" spans="1:5" s="13" customFormat="1" ht="12.75" customHeight="1">
      <c r="A8" s="49" t="s">
        <v>6</v>
      </c>
      <c r="E8" s="14"/>
    </row>
    <row r="9" spans="1:7" s="17" customFormat="1" ht="18" customHeight="1">
      <c r="A9" s="20" t="s">
        <v>7</v>
      </c>
      <c r="B9" s="131" t="s">
        <v>8</v>
      </c>
      <c r="C9" s="126"/>
      <c r="D9" s="126"/>
      <c r="E9" s="22"/>
      <c r="F9" s="39" t="s">
        <v>9</v>
      </c>
      <c r="G9" s="39" t="s">
        <v>110</v>
      </c>
    </row>
    <row r="10" spans="1:7" s="10" customFormat="1" ht="18" customHeight="1">
      <c r="A10" s="16" t="s">
        <v>10</v>
      </c>
      <c r="B10" s="23" t="s">
        <v>11</v>
      </c>
      <c r="C10" s="23"/>
      <c r="D10" s="23"/>
      <c r="E10" s="15"/>
      <c r="F10" s="24">
        <f>SUM(F11:F15)</f>
        <v>49650418983</v>
      </c>
      <c r="G10" s="24">
        <f>SUM(G11:G15)</f>
        <v>63921390903</v>
      </c>
    </row>
    <row r="11" spans="1:7" ht="18" customHeight="1">
      <c r="A11" s="36"/>
      <c r="B11" s="3" t="s">
        <v>12</v>
      </c>
      <c r="C11" s="3" t="s">
        <v>13</v>
      </c>
      <c r="D11" s="3"/>
      <c r="E11" s="4"/>
      <c r="F11" s="7">
        <v>10324478335</v>
      </c>
      <c r="G11" s="7">
        <v>6297439656</v>
      </c>
    </row>
    <row r="12" spans="1:7" ht="18" customHeight="1">
      <c r="A12" s="36"/>
      <c r="B12" s="3" t="s">
        <v>14</v>
      </c>
      <c r="C12" s="3" t="s">
        <v>15</v>
      </c>
      <c r="D12" s="3"/>
      <c r="E12" s="4"/>
      <c r="F12" s="121" t="s">
        <v>297</v>
      </c>
      <c r="G12" s="121" t="s">
        <v>297</v>
      </c>
    </row>
    <row r="13" spans="1:7" ht="18" customHeight="1">
      <c r="A13" s="36"/>
      <c r="B13" s="3" t="s">
        <v>16</v>
      </c>
      <c r="C13" s="3" t="s">
        <v>17</v>
      </c>
      <c r="D13" s="3"/>
      <c r="E13" s="4"/>
      <c r="F13" s="7">
        <v>11720447895</v>
      </c>
      <c r="G13" s="7">
        <v>20262174057</v>
      </c>
    </row>
    <row r="14" spans="1:7" ht="18" customHeight="1">
      <c r="A14" s="36"/>
      <c r="B14" s="3" t="s">
        <v>18</v>
      </c>
      <c r="C14" s="3" t="s">
        <v>19</v>
      </c>
      <c r="D14" s="3"/>
      <c r="E14" s="4"/>
      <c r="F14" s="7">
        <v>27044003312</v>
      </c>
      <c r="G14" s="7">
        <v>36556049190</v>
      </c>
    </row>
    <row r="15" spans="1:7" ht="18" customHeight="1">
      <c r="A15" s="36"/>
      <c r="B15" s="3" t="s">
        <v>20</v>
      </c>
      <c r="C15" s="3" t="s">
        <v>21</v>
      </c>
      <c r="D15" s="3"/>
      <c r="E15" s="4"/>
      <c r="F15" s="7">
        <v>561489441</v>
      </c>
      <c r="G15" s="7">
        <v>805728000</v>
      </c>
    </row>
    <row r="16" spans="1:7" s="10" customFormat="1" ht="18" customHeight="1">
      <c r="A16" s="40" t="s">
        <v>22</v>
      </c>
      <c r="B16" s="25" t="s">
        <v>23</v>
      </c>
      <c r="C16" s="25"/>
      <c r="D16" s="25"/>
      <c r="E16" s="26"/>
      <c r="F16" s="27">
        <f>F17+F18+F23+F24</f>
        <v>41800947371</v>
      </c>
      <c r="G16" s="27">
        <f>G17+G18+G23+G24</f>
        <v>39435206143</v>
      </c>
    </row>
    <row r="17" spans="1:7" ht="18" customHeight="1">
      <c r="A17" s="36"/>
      <c r="B17" s="3" t="s">
        <v>12</v>
      </c>
      <c r="C17" s="3" t="s">
        <v>24</v>
      </c>
      <c r="D17" s="3"/>
      <c r="E17" s="4"/>
      <c r="F17" s="7"/>
      <c r="G17" s="7"/>
    </row>
    <row r="18" spans="1:7" ht="18" customHeight="1">
      <c r="A18" s="36"/>
      <c r="B18" s="3" t="s">
        <v>14</v>
      </c>
      <c r="C18" s="3" t="s">
        <v>25</v>
      </c>
      <c r="D18" s="3"/>
      <c r="E18" s="4"/>
      <c r="F18" s="7">
        <f>F19+F20+F21+F22</f>
        <v>41605947371</v>
      </c>
      <c r="G18" s="7">
        <f>G19+G20+G21+G22</f>
        <v>39360206143</v>
      </c>
    </row>
    <row r="19" spans="1:7" ht="18" customHeight="1">
      <c r="A19" s="36"/>
      <c r="B19" s="3"/>
      <c r="C19" s="3" t="s">
        <v>26</v>
      </c>
      <c r="D19" s="3" t="s">
        <v>27</v>
      </c>
      <c r="E19" s="4"/>
      <c r="F19" s="7">
        <v>38225834876</v>
      </c>
      <c r="G19" s="7">
        <v>35248892220</v>
      </c>
    </row>
    <row r="20" spans="1:7" ht="18" customHeight="1">
      <c r="A20" s="36"/>
      <c r="B20" s="3"/>
      <c r="C20" s="3" t="s">
        <v>26</v>
      </c>
      <c r="D20" s="3" t="s">
        <v>28</v>
      </c>
      <c r="E20" s="4"/>
      <c r="F20" s="7"/>
      <c r="G20" s="7"/>
    </row>
    <row r="21" spans="1:7" ht="18" customHeight="1">
      <c r="A21" s="36"/>
      <c r="B21" s="3"/>
      <c r="C21" s="3" t="s">
        <v>26</v>
      </c>
      <c r="D21" s="3" t="s">
        <v>29</v>
      </c>
      <c r="E21" s="4"/>
      <c r="F21" s="7">
        <v>269651215</v>
      </c>
      <c r="G21" s="7">
        <v>345835936</v>
      </c>
    </row>
    <row r="22" spans="1:7" ht="18" customHeight="1">
      <c r="A22" s="36"/>
      <c r="B22" s="3"/>
      <c r="C22" s="3" t="s">
        <v>26</v>
      </c>
      <c r="D22" s="3" t="s">
        <v>30</v>
      </c>
      <c r="E22" s="4"/>
      <c r="F22" s="7">
        <v>3110461280</v>
      </c>
      <c r="G22" s="7">
        <v>3765477987</v>
      </c>
    </row>
    <row r="23" spans="1:7" ht="18" customHeight="1">
      <c r="A23" s="36"/>
      <c r="B23" s="3" t="s">
        <v>16</v>
      </c>
      <c r="C23" s="3" t="s">
        <v>31</v>
      </c>
      <c r="D23" s="3"/>
      <c r="E23" s="4"/>
      <c r="F23" s="7"/>
      <c r="G23" s="7"/>
    </row>
    <row r="24" spans="1:7" ht="18" customHeight="1">
      <c r="A24" s="36"/>
      <c r="B24" s="3" t="s">
        <v>18</v>
      </c>
      <c r="C24" s="3" t="s">
        <v>32</v>
      </c>
      <c r="D24" s="3"/>
      <c r="E24" s="4"/>
      <c r="F24" s="7">
        <v>195000000</v>
      </c>
      <c r="G24" s="7">
        <v>75000000</v>
      </c>
    </row>
    <row r="25" spans="1:7" ht="18" customHeight="1">
      <c r="A25" s="41"/>
      <c r="B25" s="28" t="s">
        <v>20</v>
      </c>
      <c r="C25" s="28" t="s">
        <v>33</v>
      </c>
      <c r="D25" s="28"/>
      <c r="E25" s="6"/>
      <c r="F25" s="122" t="s">
        <v>297</v>
      </c>
      <c r="G25" s="122" t="s">
        <v>297</v>
      </c>
    </row>
    <row r="26" spans="1:7" s="10" customFormat="1" ht="18" customHeight="1">
      <c r="A26" s="38" t="s">
        <v>34</v>
      </c>
      <c r="B26" s="30" t="s">
        <v>35</v>
      </c>
      <c r="C26" s="30"/>
      <c r="D26" s="30"/>
      <c r="E26" s="31"/>
      <c r="F26" s="32">
        <f>F10+F16</f>
        <v>91451366354</v>
      </c>
      <c r="G26" s="32">
        <f>G10+G16</f>
        <v>103356597046</v>
      </c>
    </row>
    <row r="27" spans="1:7" s="10" customFormat="1" ht="18" customHeight="1">
      <c r="A27" s="43" t="s">
        <v>36</v>
      </c>
      <c r="B27" s="23" t="s">
        <v>37</v>
      </c>
      <c r="C27" s="23"/>
      <c r="D27" s="23"/>
      <c r="E27" s="15"/>
      <c r="F27" s="24">
        <f>F28+F29</f>
        <v>18607516460</v>
      </c>
      <c r="G27" s="24">
        <f>G28+G29</f>
        <v>23641503465</v>
      </c>
    </row>
    <row r="28" spans="1:7" ht="18" customHeight="1">
      <c r="A28" s="36"/>
      <c r="B28" s="3" t="s">
        <v>12</v>
      </c>
      <c r="C28" s="3" t="s">
        <v>38</v>
      </c>
      <c r="D28" s="3"/>
      <c r="E28" s="4"/>
      <c r="F28" s="7">
        <v>18326953942</v>
      </c>
      <c r="G28" s="7">
        <v>23641503465</v>
      </c>
    </row>
    <row r="29" spans="1:7" ht="18" customHeight="1">
      <c r="A29" s="36"/>
      <c r="B29" s="3" t="s">
        <v>14</v>
      </c>
      <c r="C29" s="3" t="s">
        <v>39</v>
      </c>
      <c r="D29" s="3"/>
      <c r="E29" s="4"/>
      <c r="F29" s="7">
        <v>280562518</v>
      </c>
      <c r="G29" s="7"/>
    </row>
    <row r="30" spans="1:7" s="10" customFormat="1" ht="18" customHeight="1">
      <c r="A30" s="40" t="s">
        <v>40</v>
      </c>
      <c r="B30" s="25" t="s">
        <v>41</v>
      </c>
      <c r="C30" s="25"/>
      <c r="D30" s="25"/>
      <c r="E30" s="26"/>
      <c r="F30" s="27">
        <f>F31+F40</f>
        <v>72843849894</v>
      </c>
      <c r="G30" s="27">
        <f>G31+G40</f>
        <v>79715093581</v>
      </c>
    </row>
    <row r="31" spans="1:7" s="10" customFormat="1" ht="18" customHeight="1">
      <c r="A31" s="40"/>
      <c r="B31" s="25" t="s">
        <v>12</v>
      </c>
      <c r="C31" s="25" t="s">
        <v>42</v>
      </c>
      <c r="D31" s="25"/>
      <c r="E31" s="26"/>
      <c r="F31" s="27">
        <f>SUM(F32:F39)</f>
        <v>70494851755</v>
      </c>
      <c r="G31" s="27">
        <f>SUM(G32:G39)</f>
        <v>79560322314</v>
      </c>
    </row>
    <row r="32" spans="1:7" ht="18" customHeight="1">
      <c r="A32" s="36"/>
      <c r="B32" s="3"/>
      <c r="C32" s="3" t="s">
        <v>43</v>
      </c>
      <c r="D32" s="3" t="s">
        <v>44</v>
      </c>
      <c r="E32" s="4"/>
      <c r="F32" s="7">
        <v>45669000000</v>
      </c>
      <c r="G32" s="7">
        <v>64816340000</v>
      </c>
    </row>
    <row r="33" spans="1:7" ht="18" customHeight="1">
      <c r="A33" s="36"/>
      <c r="B33" s="3"/>
      <c r="C33" s="3" t="s">
        <v>26</v>
      </c>
      <c r="D33" s="3" t="s">
        <v>45</v>
      </c>
      <c r="E33" s="4"/>
      <c r="F33" s="7">
        <v>1365000</v>
      </c>
      <c r="G33" s="7">
        <v>913497000</v>
      </c>
    </row>
    <row r="34" spans="1:7" ht="18" customHeight="1">
      <c r="A34" s="36"/>
      <c r="B34" s="3"/>
      <c r="C34" s="3" t="s">
        <v>26</v>
      </c>
      <c r="D34" s="3" t="s">
        <v>46</v>
      </c>
      <c r="E34" s="4"/>
      <c r="F34" s="121" t="s">
        <v>297</v>
      </c>
      <c r="G34" s="121" t="s">
        <v>297</v>
      </c>
    </row>
    <row r="35" spans="1:7" ht="18" customHeight="1">
      <c r="A35" s="36"/>
      <c r="B35" s="3"/>
      <c r="C35" s="3" t="s">
        <v>26</v>
      </c>
      <c r="D35" s="3" t="s">
        <v>47</v>
      </c>
      <c r="E35" s="4"/>
      <c r="F35" s="123">
        <v>-93405000</v>
      </c>
      <c r="G35" s="123">
        <v>-93405000</v>
      </c>
    </row>
    <row r="36" spans="1:7" ht="18" customHeight="1" hidden="1">
      <c r="A36" s="36"/>
      <c r="B36" s="3"/>
      <c r="C36" s="3" t="s">
        <v>43</v>
      </c>
      <c r="D36" s="3" t="s">
        <v>48</v>
      </c>
      <c r="E36" s="4"/>
      <c r="F36" s="7"/>
      <c r="G36" s="7"/>
    </row>
    <row r="37" spans="1:7" ht="18" customHeight="1">
      <c r="A37" s="36"/>
      <c r="B37" s="3"/>
      <c r="C37" s="3" t="s">
        <v>26</v>
      </c>
      <c r="D37" s="3" t="s">
        <v>49</v>
      </c>
      <c r="E37" s="4"/>
      <c r="F37" s="121" t="s">
        <v>297</v>
      </c>
      <c r="G37" s="121" t="s">
        <v>297</v>
      </c>
    </row>
    <row r="38" spans="1:7" ht="18" customHeight="1">
      <c r="A38" s="36"/>
      <c r="B38" s="3"/>
      <c r="C38" s="3" t="s">
        <v>26</v>
      </c>
      <c r="D38" s="3" t="s">
        <v>50</v>
      </c>
      <c r="E38" s="4"/>
      <c r="F38" s="7">
        <v>12756329861</v>
      </c>
      <c r="G38" s="7">
        <f>462984018+2648497907</f>
        <v>3111481925</v>
      </c>
    </row>
    <row r="39" spans="1:7" ht="18" customHeight="1">
      <c r="A39" s="36"/>
      <c r="B39" s="3"/>
      <c r="C39" s="3" t="s">
        <v>26</v>
      </c>
      <c r="D39" s="3" t="s">
        <v>51</v>
      </c>
      <c r="E39" s="4"/>
      <c r="F39" s="7">
        <v>12161561894</v>
      </c>
      <c r="G39" s="7">
        <v>10812408389</v>
      </c>
    </row>
    <row r="40" spans="1:7" s="10" customFormat="1" ht="18" customHeight="1">
      <c r="A40" s="40"/>
      <c r="B40" s="25" t="s">
        <v>14</v>
      </c>
      <c r="C40" s="25" t="s">
        <v>52</v>
      </c>
      <c r="D40" s="25"/>
      <c r="E40" s="26"/>
      <c r="F40" s="27">
        <f>SUM(F41:F43)</f>
        <v>2348998139</v>
      </c>
      <c r="G40" s="27">
        <f>SUM(G41:G43)</f>
        <v>154771267</v>
      </c>
    </row>
    <row r="41" spans="1:7" ht="18" customHeight="1">
      <c r="A41" s="36"/>
      <c r="B41" s="3"/>
      <c r="C41" s="3" t="s">
        <v>12</v>
      </c>
      <c r="D41" s="3" t="s">
        <v>53</v>
      </c>
      <c r="E41" s="4"/>
      <c r="F41" s="7">
        <v>2348998139</v>
      </c>
      <c r="G41" s="7">
        <v>154771267</v>
      </c>
    </row>
    <row r="42" spans="1:7" ht="18" customHeight="1">
      <c r="A42" s="36"/>
      <c r="B42" s="3"/>
      <c r="C42" s="3" t="s">
        <v>14</v>
      </c>
      <c r="D42" s="3" t="s">
        <v>54</v>
      </c>
      <c r="E42" s="4"/>
      <c r="F42" s="121" t="s">
        <v>297</v>
      </c>
      <c r="G42" s="121" t="s">
        <v>297</v>
      </c>
    </row>
    <row r="43" spans="1:7" ht="18" customHeight="1">
      <c r="A43" s="41"/>
      <c r="B43" s="28"/>
      <c r="C43" s="28" t="s">
        <v>16</v>
      </c>
      <c r="D43" s="28" t="s">
        <v>55</v>
      </c>
      <c r="E43" s="6"/>
      <c r="F43" s="122" t="s">
        <v>297</v>
      </c>
      <c r="G43" s="122" t="s">
        <v>297</v>
      </c>
    </row>
    <row r="44" spans="1:7" s="10" customFormat="1" ht="18" customHeight="1">
      <c r="A44" s="50" t="s">
        <v>56</v>
      </c>
      <c r="B44" s="48" t="s">
        <v>57</v>
      </c>
      <c r="C44" s="30"/>
      <c r="D44" s="30"/>
      <c r="E44" s="31"/>
      <c r="F44" s="32">
        <f>F27+F30</f>
        <v>91451366354</v>
      </c>
      <c r="G44" s="32">
        <f>G27+G30</f>
        <v>103356597046</v>
      </c>
    </row>
    <row r="45" spans="1:7" s="10" customFormat="1" ht="18" customHeight="1">
      <c r="A45" s="11"/>
      <c r="B45" s="11"/>
      <c r="C45" s="11"/>
      <c r="D45" s="11"/>
      <c r="E45" s="11"/>
      <c r="F45" s="47"/>
      <c r="G45" s="47"/>
    </row>
    <row r="46" spans="1:7" s="10" customFormat="1" ht="18" customHeight="1">
      <c r="A46" s="11" t="s">
        <v>58</v>
      </c>
      <c r="B46" s="11"/>
      <c r="C46" s="11"/>
      <c r="D46" s="11"/>
      <c r="E46" s="11"/>
      <c r="G46" s="51" t="s">
        <v>116</v>
      </c>
    </row>
    <row r="47" spans="1:7" ht="18" customHeight="1">
      <c r="A47" s="38" t="s">
        <v>7</v>
      </c>
      <c r="B47" s="131" t="s">
        <v>59</v>
      </c>
      <c r="C47" s="126"/>
      <c r="D47" s="126"/>
      <c r="E47" s="127"/>
      <c r="F47" s="34" t="s">
        <v>95</v>
      </c>
      <c r="G47" s="34" t="s">
        <v>60</v>
      </c>
    </row>
    <row r="48" spans="1:7" ht="18" customHeight="1">
      <c r="A48" s="37" t="s">
        <v>12</v>
      </c>
      <c r="B48" s="18" t="s">
        <v>61</v>
      </c>
      <c r="C48" s="18"/>
      <c r="D48" s="18"/>
      <c r="E48" s="2"/>
      <c r="F48" s="19">
        <v>156271985301</v>
      </c>
      <c r="G48" s="19">
        <v>171452078362</v>
      </c>
    </row>
    <row r="49" spans="1:7" ht="18" customHeight="1">
      <c r="A49" s="36" t="s">
        <v>14</v>
      </c>
      <c r="B49" s="3" t="s">
        <v>62</v>
      </c>
      <c r="C49" s="3"/>
      <c r="D49" s="3"/>
      <c r="E49" s="4"/>
      <c r="F49" s="7">
        <v>568869627</v>
      </c>
      <c r="G49" s="7">
        <v>475128085</v>
      </c>
    </row>
    <row r="50" spans="1:7" ht="18" customHeight="1">
      <c r="A50" s="36" t="s">
        <v>16</v>
      </c>
      <c r="B50" s="3" t="s">
        <v>63</v>
      </c>
      <c r="C50" s="3"/>
      <c r="D50" s="3"/>
      <c r="E50" s="4"/>
      <c r="F50" s="7">
        <v>155703115674</v>
      </c>
      <c r="G50" s="7">
        <f>G48-G49</f>
        <v>170976950277</v>
      </c>
    </row>
    <row r="51" spans="1:7" ht="18" customHeight="1">
      <c r="A51" s="36" t="s">
        <v>18</v>
      </c>
      <c r="B51" s="3" t="s">
        <v>64</v>
      </c>
      <c r="C51" s="3"/>
      <c r="D51" s="3"/>
      <c r="E51" s="4"/>
      <c r="F51" s="7">
        <v>96364677595</v>
      </c>
      <c r="G51" s="7">
        <v>108882261084</v>
      </c>
    </row>
    <row r="52" spans="1:7" ht="18" customHeight="1">
      <c r="A52" s="36" t="s">
        <v>20</v>
      </c>
      <c r="B52" s="3" t="s">
        <v>65</v>
      </c>
      <c r="C52" s="3"/>
      <c r="D52" s="3"/>
      <c r="E52" s="4"/>
      <c r="F52" s="7">
        <v>59338438079</v>
      </c>
      <c r="G52" s="7">
        <f>G50-G51</f>
        <v>62094689193</v>
      </c>
    </row>
    <row r="53" spans="1:7" ht="18" customHeight="1">
      <c r="A53" s="36" t="s">
        <v>66</v>
      </c>
      <c r="B53" s="3" t="s">
        <v>67</v>
      </c>
      <c r="C53" s="3"/>
      <c r="D53" s="3"/>
      <c r="E53" s="4"/>
      <c r="F53" s="7">
        <v>85881067</v>
      </c>
      <c r="G53" s="7">
        <v>151047254</v>
      </c>
    </row>
    <row r="54" spans="1:7" ht="18" customHeight="1">
      <c r="A54" s="36" t="s">
        <v>68</v>
      </c>
      <c r="B54" s="3" t="s">
        <v>69</v>
      </c>
      <c r="C54" s="3"/>
      <c r="D54" s="3"/>
      <c r="E54" s="4"/>
      <c r="F54" s="7">
        <v>845423328</v>
      </c>
      <c r="G54" s="7">
        <v>1601741440</v>
      </c>
    </row>
    <row r="55" spans="1:7" ht="18" customHeight="1">
      <c r="A55" s="36" t="s">
        <v>70</v>
      </c>
      <c r="B55" s="3" t="s">
        <v>71</v>
      </c>
      <c r="C55" s="3"/>
      <c r="D55" s="3"/>
      <c r="E55" s="4"/>
      <c r="F55" s="7">
        <v>15525706377</v>
      </c>
      <c r="G55" s="7">
        <v>15856926053</v>
      </c>
    </row>
    <row r="56" spans="1:7" ht="18" customHeight="1">
      <c r="A56" s="36" t="s">
        <v>72</v>
      </c>
      <c r="B56" s="3" t="s">
        <v>73</v>
      </c>
      <c r="C56" s="3"/>
      <c r="D56" s="3"/>
      <c r="E56" s="4"/>
      <c r="F56" s="7">
        <v>14253769827</v>
      </c>
      <c r="G56" s="7">
        <v>15502372939</v>
      </c>
    </row>
    <row r="57" spans="1:7" ht="18" customHeight="1">
      <c r="A57" s="36" t="s">
        <v>74</v>
      </c>
      <c r="B57" s="3" t="s">
        <v>75</v>
      </c>
      <c r="C57" s="3"/>
      <c r="D57" s="3"/>
      <c r="E57" s="4"/>
      <c r="F57" s="7">
        <v>28799419614</v>
      </c>
      <c r="G57" s="7">
        <f>G52+G53-G54-G55-G56</f>
        <v>29284696015</v>
      </c>
    </row>
    <row r="58" spans="1:7" ht="18" customHeight="1">
      <c r="A58" s="36" t="s">
        <v>76</v>
      </c>
      <c r="B58" s="3" t="s">
        <v>77</v>
      </c>
      <c r="C58" s="3"/>
      <c r="D58" s="3"/>
      <c r="E58" s="4"/>
      <c r="F58" s="7">
        <v>228945064</v>
      </c>
      <c r="G58" s="7">
        <v>198866232</v>
      </c>
    </row>
    <row r="59" spans="1:7" ht="18" customHeight="1">
      <c r="A59" s="36" t="s">
        <v>78</v>
      </c>
      <c r="B59" s="3" t="s">
        <v>79</v>
      </c>
      <c r="C59" s="3"/>
      <c r="D59" s="3"/>
      <c r="E59" s="4"/>
      <c r="F59" s="7">
        <v>219167276</v>
      </c>
      <c r="G59" s="7">
        <v>16975025</v>
      </c>
    </row>
    <row r="60" spans="1:7" ht="18" customHeight="1">
      <c r="A60" s="36" t="s">
        <v>80</v>
      </c>
      <c r="B60" s="3" t="s">
        <v>81</v>
      </c>
      <c r="C60" s="3"/>
      <c r="D60" s="3"/>
      <c r="E60" s="4"/>
      <c r="F60" s="7">
        <v>9777788</v>
      </c>
      <c r="G60" s="7">
        <f>G58-G59</f>
        <v>181891207</v>
      </c>
    </row>
    <row r="61" spans="1:7" ht="18" customHeight="1">
      <c r="A61" s="36" t="s">
        <v>82</v>
      </c>
      <c r="B61" s="3" t="s">
        <v>83</v>
      </c>
      <c r="C61" s="3"/>
      <c r="D61" s="3"/>
      <c r="E61" s="4"/>
      <c r="F61" s="7">
        <v>28809197402</v>
      </c>
      <c r="G61" s="7">
        <f>G57+G60</f>
        <v>29466587222</v>
      </c>
    </row>
    <row r="62" spans="1:7" ht="18" customHeight="1">
      <c r="A62" s="36" t="s">
        <v>84</v>
      </c>
      <c r="B62" s="3" t="s">
        <v>85</v>
      </c>
      <c r="C62" s="3"/>
      <c r="D62" s="3"/>
      <c r="E62" s="4"/>
      <c r="F62" s="7">
        <v>8163411508</v>
      </c>
      <c r="G62" s="7">
        <v>8287463872</v>
      </c>
    </row>
    <row r="63" spans="1:7" ht="18" customHeight="1">
      <c r="A63" s="36" t="s">
        <v>86</v>
      </c>
      <c r="B63" s="3" t="s">
        <v>87</v>
      </c>
      <c r="C63" s="3"/>
      <c r="D63" s="3"/>
      <c r="E63" s="4"/>
      <c r="F63" s="7">
        <v>20645785894</v>
      </c>
      <c r="G63" s="7">
        <f>G61-G62</f>
        <v>21179123350</v>
      </c>
    </row>
    <row r="64" spans="1:7" ht="18" customHeight="1">
      <c r="A64" s="36" t="s">
        <v>88</v>
      </c>
      <c r="B64" s="3" t="s">
        <v>89</v>
      </c>
      <c r="C64" s="3"/>
      <c r="D64" s="3"/>
      <c r="E64" s="4"/>
      <c r="F64" s="7">
        <v>4527</v>
      </c>
      <c r="G64" s="7">
        <v>4484</v>
      </c>
    </row>
    <row r="65" spans="1:7" ht="18" customHeight="1">
      <c r="A65" s="8" t="s">
        <v>90</v>
      </c>
      <c r="B65" s="5" t="s">
        <v>91</v>
      </c>
      <c r="C65" s="5"/>
      <c r="D65" s="5"/>
      <c r="E65" s="9"/>
      <c r="F65" s="33">
        <v>1808.2976105454466</v>
      </c>
      <c r="G65" s="124">
        <v>1734</v>
      </c>
    </row>
    <row r="66" spans="1:7" ht="9.75" customHeight="1">
      <c r="A66" s="1"/>
      <c r="B66" s="1"/>
      <c r="C66" s="1"/>
      <c r="D66" s="1"/>
      <c r="E66" s="1"/>
      <c r="F66" s="35"/>
      <c r="G66" s="35"/>
    </row>
    <row r="67" s="11" customFormat="1" ht="18" customHeight="1">
      <c r="A67" s="11" t="s">
        <v>92</v>
      </c>
    </row>
    <row r="68" spans="1:7" s="13" customFormat="1" ht="12.75" customHeight="1">
      <c r="A68" s="60" t="s">
        <v>93</v>
      </c>
      <c r="B68" s="14"/>
      <c r="C68" s="14"/>
      <c r="D68" s="14"/>
      <c r="E68" s="14"/>
      <c r="F68" s="14"/>
      <c r="G68" s="14"/>
    </row>
    <row r="69" spans="1:7" s="10" customFormat="1" ht="18" customHeight="1">
      <c r="A69" s="38" t="s">
        <v>7</v>
      </c>
      <c r="B69" s="126" t="s">
        <v>59</v>
      </c>
      <c r="C69" s="126"/>
      <c r="D69" s="127"/>
      <c r="E69" s="38" t="s">
        <v>94</v>
      </c>
      <c r="F69" s="21" t="s">
        <v>95</v>
      </c>
      <c r="G69" s="39" t="s">
        <v>60</v>
      </c>
    </row>
    <row r="70" spans="1:7" ht="18" customHeight="1">
      <c r="A70" s="37">
        <v>1</v>
      </c>
      <c r="B70" s="18" t="s">
        <v>96</v>
      </c>
      <c r="C70" s="18"/>
      <c r="D70" s="18"/>
      <c r="E70" s="37"/>
      <c r="F70" s="52"/>
      <c r="G70" s="56"/>
    </row>
    <row r="71" spans="1:7" ht="18" customHeight="1">
      <c r="A71" s="36"/>
      <c r="B71" s="3" t="s">
        <v>97</v>
      </c>
      <c r="C71" s="3"/>
      <c r="D71" s="3"/>
      <c r="E71" s="36" t="s">
        <v>98</v>
      </c>
      <c r="F71" s="53">
        <f>F10/F26</f>
        <v>0.5429160980581493</v>
      </c>
      <c r="G71" s="57">
        <f>G10/G26</f>
        <v>0.6184548710959502</v>
      </c>
    </row>
    <row r="72" spans="1:7" ht="18" customHeight="1">
      <c r="A72" s="36"/>
      <c r="B72" s="3" t="s">
        <v>99</v>
      </c>
      <c r="C72" s="3"/>
      <c r="D72" s="3"/>
      <c r="E72" s="36" t="s">
        <v>98</v>
      </c>
      <c r="F72" s="53">
        <f>F16/F26</f>
        <v>0.4570839019418507</v>
      </c>
      <c r="G72" s="57">
        <f>G16/G26</f>
        <v>0.3815451289040498</v>
      </c>
    </row>
    <row r="73" spans="1:7" ht="18" customHeight="1">
      <c r="A73" s="36">
        <v>2</v>
      </c>
      <c r="B73" s="3" t="s">
        <v>100</v>
      </c>
      <c r="C73" s="3"/>
      <c r="D73" s="3"/>
      <c r="E73" s="36"/>
      <c r="F73" s="116" t="s">
        <v>295</v>
      </c>
      <c r="G73" s="36" t="s">
        <v>296</v>
      </c>
    </row>
    <row r="74" spans="1:7" ht="18" customHeight="1">
      <c r="A74" s="36"/>
      <c r="B74" s="3" t="s">
        <v>101</v>
      </c>
      <c r="C74" s="3"/>
      <c r="D74" s="3"/>
      <c r="E74" s="36" t="s">
        <v>98</v>
      </c>
      <c r="F74" s="53">
        <f>F27/F44</f>
        <v>0.2034689824969042</v>
      </c>
      <c r="G74" s="57">
        <f>G27/G44</f>
        <v>0.22873724697493752</v>
      </c>
    </row>
    <row r="75" spans="1:7" ht="18" customHeight="1">
      <c r="A75" s="36"/>
      <c r="B75" s="3" t="s">
        <v>102</v>
      </c>
      <c r="C75" s="3"/>
      <c r="D75" s="3"/>
      <c r="E75" s="36" t="s">
        <v>98</v>
      </c>
      <c r="F75" s="53">
        <f>F30/F44</f>
        <v>0.7965310175030959</v>
      </c>
      <c r="G75" s="57">
        <f>G30/G44</f>
        <v>0.7712627530250625</v>
      </c>
    </row>
    <row r="76" spans="1:7" ht="18" customHeight="1">
      <c r="A76" s="36">
        <v>3</v>
      </c>
      <c r="B76" s="3" t="s">
        <v>103</v>
      </c>
      <c r="C76" s="3"/>
      <c r="D76" s="3"/>
      <c r="E76" s="36"/>
      <c r="F76" s="54" t="s">
        <v>295</v>
      </c>
      <c r="G76" s="36" t="s">
        <v>296</v>
      </c>
    </row>
    <row r="77" spans="1:7" ht="18" customHeight="1">
      <c r="A77" s="36"/>
      <c r="B77" s="3" t="s">
        <v>104</v>
      </c>
      <c r="C77" s="3"/>
      <c r="D77" s="3"/>
      <c r="E77" s="36" t="s">
        <v>105</v>
      </c>
      <c r="F77" s="54">
        <v>1.23</v>
      </c>
      <c r="G77" s="58">
        <v>1.16</v>
      </c>
    </row>
    <row r="78" spans="1:7" ht="18" customHeight="1">
      <c r="A78" s="36"/>
      <c r="B78" s="3" t="s">
        <v>106</v>
      </c>
      <c r="C78" s="3"/>
      <c r="D78" s="3"/>
      <c r="E78" s="36" t="s">
        <v>105</v>
      </c>
      <c r="F78" s="54">
        <v>2.71</v>
      </c>
      <c r="G78" s="58">
        <v>2.7</v>
      </c>
    </row>
    <row r="79" spans="1:7" ht="18" customHeight="1">
      <c r="A79" s="36">
        <v>4</v>
      </c>
      <c r="B79" s="3" t="s">
        <v>107</v>
      </c>
      <c r="C79" s="3"/>
      <c r="D79" s="3"/>
      <c r="E79" s="36"/>
      <c r="F79" s="54" t="s">
        <v>295</v>
      </c>
      <c r="G79" s="36" t="s">
        <v>296</v>
      </c>
    </row>
    <row r="80" spans="1:7" ht="18" customHeight="1">
      <c r="A80" s="36"/>
      <c r="B80" s="3" t="s">
        <v>108</v>
      </c>
      <c r="C80" s="3"/>
      <c r="D80" s="3"/>
      <c r="E80" s="36" t="s">
        <v>98</v>
      </c>
      <c r="F80" s="53">
        <f>F61/F44</f>
        <v>0.3150220554440072</v>
      </c>
      <c r="G80" s="57">
        <f>G61/G44</f>
        <v>0.2850963369941985</v>
      </c>
    </row>
    <row r="81" spans="1:7" ht="18" customHeight="1">
      <c r="A81" s="36"/>
      <c r="B81" s="3" t="s">
        <v>109</v>
      </c>
      <c r="C81" s="3"/>
      <c r="D81" s="3"/>
      <c r="E81" s="36" t="s">
        <v>98</v>
      </c>
      <c r="F81" s="53">
        <f>F63/F50</f>
        <v>0.13259712758238354</v>
      </c>
      <c r="G81" s="57">
        <f>G63/G50</f>
        <v>0.1238712195748472</v>
      </c>
    </row>
    <row r="82" spans="1:7" ht="18" customHeight="1">
      <c r="A82" s="8"/>
      <c r="B82" s="5" t="s">
        <v>114</v>
      </c>
      <c r="C82" s="5"/>
      <c r="D82" s="5"/>
      <c r="E82" s="8" t="s">
        <v>98</v>
      </c>
      <c r="F82" s="55">
        <f>F63/F31</f>
        <v>0.29286941358147695</v>
      </c>
      <c r="G82" s="59">
        <f>G63/G31</f>
        <v>0.2662020808112434</v>
      </c>
    </row>
    <row r="83" ht="5.25" customHeight="1"/>
    <row r="84" ht="12.75" customHeight="1">
      <c r="F84" t="s">
        <v>117</v>
      </c>
    </row>
    <row r="85" spans="6:7" ht="18" customHeight="1">
      <c r="F85" s="128" t="s">
        <v>113</v>
      </c>
      <c r="G85" s="128"/>
    </row>
    <row r="86" spans="6:7" ht="18" customHeight="1">
      <c r="F86" s="132" t="s">
        <v>299</v>
      </c>
      <c r="G86" s="132"/>
    </row>
    <row r="87" spans="6:7" ht="18" customHeight="1">
      <c r="F87" s="132" t="s">
        <v>298</v>
      </c>
      <c r="G87" s="132"/>
    </row>
    <row r="88" ht="38.25" customHeight="1"/>
    <row r="89" spans="6:7" ht="18" customHeight="1">
      <c r="F89" s="128"/>
      <c r="G89" s="128"/>
    </row>
    <row r="90" ht="18" customHeight="1"/>
    <row r="91" ht="18" customHeight="1"/>
    <row r="92" ht="18" customHeight="1"/>
  </sheetData>
  <mergeCells count="13">
    <mergeCell ref="A2:D2"/>
    <mergeCell ref="A1:D1"/>
    <mergeCell ref="A3:D3"/>
    <mergeCell ref="A4:D4"/>
    <mergeCell ref="B69:D69"/>
    <mergeCell ref="F85:G85"/>
    <mergeCell ref="F89:G89"/>
    <mergeCell ref="A5:G5"/>
    <mergeCell ref="A6:G6"/>
    <mergeCell ref="B9:D9"/>
    <mergeCell ref="B47:E47"/>
    <mergeCell ref="F86:G86"/>
    <mergeCell ref="F87:G87"/>
  </mergeCells>
  <printOptions horizontalCentered="1"/>
  <pageMargins left="0.58" right="0.47" top="0.22" bottom="0.29" header="0.2" footer="0.1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98">
      <selection activeCell="G93" sqref="A75:G93"/>
    </sheetView>
  </sheetViews>
  <sheetFormatPr defaultColWidth="9.140625" defaultRowHeight="12.75"/>
  <cols>
    <col min="1" max="1" width="4.140625" style="0" customWidth="1"/>
    <col min="2" max="2" width="3.421875" style="0" customWidth="1"/>
    <col min="3" max="3" width="4.140625" style="0" customWidth="1"/>
    <col min="4" max="4" width="39.140625" style="0" customWidth="1"/>
    <col min="5" max="5" width="0.13671875" style="0" customWidth="1"/>
    <col min="6" max="6" width="17.421875" style="0" customWidth="1"/>
    <col min="7" max="7" width="19.57421875" style="0" customWidth="1"/>
    <col min="8" max="8" width="11.28125" style="0" customWidth="1"/>
  </cols>
  <sheetData>
    <row r="1" spans="1:7" ht="28.5" customHeight="1">
      <c r="A1" s="129" t="s">
        <v>119</v>
      </c>
      <c r="B1" s="129"/>
      <c r="C1" s="129"/>
      <c r="D1" s="129"/>
      <c r="E1" s="129"/>
      <c r="F1" s="129"/>
      <c r="G1" s="129"/>
    </row>
    <row r="2" spans="1:7" ht="12.75" customHeight="1">
      <c r="A2" s="130" t="s">
        <v>3</v>
      </c>
      <c r="B2" s="130"/>
      <c r="C2" s="130"/>
      <c r="D2" s="130"/>
      <c r="E2" s="130"/>
      <c r="F2" s="130"/>
      <c r="G2" s="130"/>
    </row>
    <row r="3" spans="1:7" s="17" customFormat="1" ht="18" customHeight="1">
      <c r="A3" s="20" t="s">
        <v>7</v>
      </c>
      <c r="B3" s="131" t="s">
        <v>8</v>
      </c>
      <c r="C3" s="126"/>
      <c r="D3" s="126"/>
      <c r="E3" s="22"/>
      <c r="F3" s="39" t="s">
        <v>9</v>
      </c>
      <c r="G3" s="39" t="s">
        <v>110</v>
      </c>
    </row>
    <row r="4" spans="1:7" s="10" customFormat="1" ht="18" customHeight="1">
      <c r="A4" s="16" t="s">
        <v>136</v>
      </c>
      <c r="B4" s="23" t="s">
        <v>11</v>
      </c>
      <c r="C4" s="23"/>
      <c r="D4" s="23"/>
      <c r="E4" s="15"/>
      <c r="F4" s="24">
        <f>F5+F8+F11+F16+F19</f>
        <v>49650418983</v>
      </c>
      <c r="G4" s="24">
        <f>G5+G8+G11+G16+G19</f>
        <v>63921390903</v>
      </c>
    </row>
    <row r="5" spans="1:7" ht="18" customHeight="1">
      <c r="A5" s="36"/>
      <c r="B5" s="25" t="s">
        <v>10</v>
      </c>
      <c r="C5" s="25" t="s">
        <v>13</v>
      </c>
      <c r="D5" s="25"/>
      <c r="E5" s="26"/>
      <c r="F5" s="27">
        <v>10324478335</v>
      </c>
      <c r="G5" s="27">
        <v>6297439656</v>
      </c>
    </row>
    <row r="6" spans="1:7" ht="18" customHeight="1">
      <c r="A6" s="36"/>
      <c r="B6" s="3"/>
      <c r="C6" s="3" t="s">
        <v>120</v>
      </c>
      <c r="D6" s="3"/>
      <c r="E6" s="4"/>
      <c r="F6" s="63">
        <v>10324478335</v>
      </c>
      <c r="G6" s="63">
        <v>6297439656</v>
      </c>
    </row>
    <row r="7" spans="1:7" ht="18" customHeight="1">
      <c r="A7" s="36"/>
      <c r="B7" s="3"/>
      <c r="C7" s="3" t="s">
        <v>121</v>
      </c>
      <c r="D7" s="3"/>
      <c r="E7" s="4"/>
      <c r="F7" s="7"/>
      <c r="G7" s="7"/>
    </row>
    <row r="8" spans="1:7" ht="18" customHeight="1">
      <c r="A8" s="36"/>
      <c r="B8" s="25" t="s">
        <v>22</v>
      </c>
      <c r="C8" s="25" t="s">
        <v>15</v>
      </c>
      <c r="D8" s="25"/>
      <c r="E8" s="26"/>
      <c r="F8" s="27"/>
      <c r="G8" s="27"/>
    </row>
    <row r="9" spans="1:7" ht="18" customHeight="1">
      <c r="A9" s="36"/>
      <c r="B9" s="3"/>
      <c r="C9" s="3" t="s">
        <v>122</v>
      </c>
      <c r="D9" s="3"/>
      <c r="E9" s="4"/>
      <c r="F9" s="7"/>
      <c r="G9" s="7"/>
    </row>
    <row r="10" spans="1:7" ht="18" customHeight="1">
      <c r="A10" s="36"/>
      <c r="B10" s="3"/>
      <c r="C10" s="3" t="s">
        <v>123</v>
      </c>
      <c r="D10" s="3"/>
      <c r="E10" s="4"/>
      <c r="F10" s="7"/>
      <c r="G10" s="7"/>
    </row>
    <row r="11" spans="1:7" ht="18" customHeight="1">
      <c r="A11" s="36"/>
      <c r="B11" s="25" t="s">
        <v>34</v>
      </c>
      <c r="C11" s="25" t="s">
        <v>17</v>
      </c>
      <c r="D11" s="25"/>
      <c r="E11" s="26"/>
      <c r="F11" s="27">
        <f>SUM(F12:F15)</f>
        <v>11720447895</v>
      </c>
      <c r="G11" s="27">
        <f>SUM(G12:G15)</f>
        <v>20262174057</v>
      </c>
    </row>
    <row r="12" spans="1:7" ht="18" customHeight="1">
      <c r="A12" s="36"/>
      <c r="B12" s="25"/>
      <c r="C12" s="61" t="s">
        <v>124</v>
      </c>
      <c r="D12" s="61"/>
      <c r="E12" s="26"/>
      <c r="F12" s="63">
        <v>10558340317</v>
      </c>
      <c r="G12" s="63">
        <v>17928461052</v>
      </c>
    </row>
    <row r="13" spans="1:7" ht="18" customHeight="1">
      <c r="A13" s="36"/>
      <c r="B13" s="25"/>
      <c r="C13" s="61" t="s">
        <v>125</v>
      </c>
      <c r="D13" s="61"/>
      <c r="E13" s="26"/>
      <c r="F13" s="63">
        <v>1115889149</v>
      </c>
      <c r="G13" s="63">
        <v>2103113430</v>
      </c>
    </row>
    <row r="14" spans="1:7" ht="18" customHeight="1">
      <c r="A14" s="36"/>
      <c r="B14" s="25"/>
      <c r="C14" s="61" t="s">
        <v>127</v>
      </c>
      <c r="D14" s="61"/>
      <c r="E14" s="26"/>
      <c r="F14" s="63">
        <v>46218429</v>
      </c>
      <c r="G14" s="63">
        <v>230599575</v>
      </c>
    </row>
    <row r="15" spans="1:7" ht="18" customHeight="1">
      <c r="A15" s="36"/>
      <c r="B15" s="25"/>
      <c r="C15" s="61" t="s">
        <v>126</v>
      </c>
      <c r="D15" s="61"/>
      <c r="E15" s="26"/>
      <c r="F15" s="27"/>
      <c r="G15" s="27"/>
    </row>
    <row r="16" spans="1:7" ht="18" customHeight="1">
      <c r="A16" s="36"/>
      <c r="B16" s="25" t="s">
        <v>36</v>
      </c>
      <c r="C16" s="25" t="s">
        <v>19</v>
      </c>
      <c r="D16" s="25"/>
      <c r="E16" s="26"/>
      <c r="F16" s="27">
        <v>27044003312</v>
      </c>
      <c r="G16" s="27">
        <v>36556049190</v>
      </c>
    </row>
    <row r="17" spans="1:7" ht="18" customHeight="1">
      <c r="A17" s="36"/>
      <c r="B17" s="25"/>
      <c r="C17" s="61" t="s">
        <v>128</v>
      </c>
      <c r="D17" s="61"/>
      <c r="E17" s="26"/>
      <c r="F17" s="63">
        <v>27044003312</v>
      </c>
      <c r="G17" s="63">
        <v>36556049190</v>
      </c>
    </row>
    <row r="18" spans="1:7" ht="18" customHeight="1">
      <c r="A18" s="36"/>
      <c r="B18" s="25"/>
      <c r="C18" s="61" t="s">
        <v>129</v>
      </c>
      <c r="D18" s="61"/>
      <c r="E18" s="26"/>
      <c r="F18" s="27"/>
      <c r="G18" s="27"/>
    </row>
    <row r="19" spans="1:7" s="10" customFormat="1" ht="18" customHeight="1">
      <c r="A19" s="40"/>
      <c r="B19" s="25" t="s">
        <v>40</v>
      </c>
      <c r="C19" s="25" t="s">
        <v>21</v>
      </c>
      <c r="D19" s="25"/>
      <c r="E19" s="26"/>
      <c r="F19" s="27">
        <f>SUM(F20:F23)</f>
        <v>561489441</v>
      </c>
      <c r="G19" s="27">
        <f>SUM(G20:G23)</f>
        <v>805728000</v>
      </c>
    </row>
    <row r="20" spans="1:7" ht="18" customHeight="1">
      <c r="A20" s="36"/>
      <c r="B20" s="3"/>
      <c r="C20" s="3" t="s">
        <v>130</v>
      </c>
      <c r="D20" s="3"/>
      <c r="E20" s="4"/>
      <c r="F20" s="7">
        <v>239099946</v>
      </c>
      <c r="G20" s="7">
        <v>325895000</v>
      </c>
    </row>
    <row r="21" spans="1:7" ht="18" customHeight="1">
      <c r="A21" s="36"/>
      <c r="B21" s="3"/>
      <c r="C21" s="3" t="s">
        <v>131</v>
      </c>
      <c r="D21" s="3"/>
      <c r="E21" s="4"/>
      <c r="F21" s="7"/>
      <c r="G21" s="7"/>
    </row>
    <row r="22" spans="1:7" ht="18" customHeight="1">
      <c r="A22" s="36"/>
      <c r="B22" s="3"/>
      <c r="C22" s="3" t="s">
        <v>132</v>
      </c>
      <c r="D22" s="3"/>
      <c r="E22" s="4"/>
      <c r="F22" s="7"/>
      <c r="G22" s="7"/>
    </row>
    <row r="23" spans="1:7" ht="18" customHeight="1">
      <c r="A23" s="36"/>
      <c r="B23" s="3"/>
      <c r="C23" s="3" t="s">
        <v>133</v>
      </c>
      <c r="D23" s="3"/>
      <c r="E23" s="4"/>
      <c r="F23" s="7">
        <v>322389495</v>
      </c>
      <c r="G23" s="7">
        <v>479833000</v>
      </c>
    </row>
    <row r="24" spans="1:7" s="10" customFormat="1" ht="18" customHeight="1">
      <c r="A24" s="40" t="s">
        <v>137</v>
      </c>
      <c r="B24" s="25" t="s">
        <v>23</v>
      </c>
      <c r="C24" s="25"/>
      <c r="D24" s="25"/>
      <c r="E24" s="26"/>
      <c r="F24" s="27">
        <f>F25+F26+F37+F38</f>
        <v>41800947371</v>
      </c>
      <c r="G24" s="27">
        <f>G25+G26+G37+G38</f>
        <v>39435206143</v>
      </c>
    </row>
    <row r="25" spans="1:7" s="10" customFormat="1" ht="18" customHeight="1">
      <c r="A25" s="40"/>
      <c r="B25" s="71" t="s">
        <v>142</v>
      </c>
      <c r="C25" s="133" t="s">
        <v>24</v>
      </c>
      <c r="D25" s="133"/>
      <c r="E25" s="26"/>
      <c r="F25" s="27"/>
      <c r="G25" s="27"/>
    </row>
    <row r="26" spans="1:7" s="10" customFormat="1" ht="18" customHeight="1">
      <c r="A26" s="40"/>
      <c r="B26" s="71" t="s">
        <v>143</v>
      </c>
      <c r="C26" s="133" t="s">
        <v>25</v>
      </c>
      <c r="D26" s="133"/>
      <c r="E26" s="26"/>
      <c r="F26" s="27">
        <f>F27+F30+F33+F36</f>
        <v>41605947371</v>
      </c>
      <c r="G26" s="27">
        <f>G27+G30+G33+G36</f>
        <v>39360206143</v>
      </c>
    </row>
    <row r="27" spans="1:7" ht="18" customHeight="1">
      <c r="A27" s="36"/>
      <c r="B27" s="72"/>
      <c r="C27" s="3">
        <v>1</v>
      </c>
      <c r="D27" s="3" t="s">
        <v>27</v>
      </c>
      <c r="E27" s="4"/>
      <c r="F27" s="7">
        <f>F28+F29</f>
        <v>38225834876</v>
      </c>
      <c r="G27" s="7">
        <f>G28+G29</f>
        <v>35248892220</v>
      </c>
    </row>
    <row r="28" spans="1:7" ht="18" customHeight="1">
      <c r="A28" s="36"/>
      <c r="B28" s="72"/>
      <c r="C28" s="3"/>
      <c r="D28" s="62" t="s">
        <v>135</v>
      </c>
      <c r="E28" s="4"/>
      <c r="F28" s="7">
        <v>87066120318</v>
      </c>
      <c r="G28" s="7">
        <v>91453165056</v>
      </c>
    </row>
    <row r="29" spans="1:7" ht="18" customHeight="1">
      <c r="A29" s="36"/>
      <c r="B29" s="72"/>
      <c r="C29" s="3"/>
      <c r="D29" s="62" t="s">
        <v>134</v>
      </c>
      <c r="E29" s="4"/>
      <c r="F29" s="42">
        <v>-48840285442</v>
      </c>
      <c r="G29" s="42">
        <v>-56204272836</v>
      </c>
    </row>
    <row r="30" spans="1:7" ht="18" customHeight="1">
      <c r="A30" s="36"/>
      <c r="B30" s="72"/>
      <c r="C30" s="3">
        <v>2</v>
      </c>
      <c r="D30" s="3" t="s">
        <v>28</v>
      </c>
      <c r="E30" s="4"/>
      <c r="F30" s="7"/>
      <c r="G30" s="7"/>
    </row>
    <row r="31" spans="1:7" ht="18" customHeight="1">
      <c r="A31" s="36"/>
      <c r="B31" s="72"/>
      <c r="C31" s="3"/>
      <c r="D31" s="62" t="s">
        <v>135</v>
      </c>
      <c r="E31" s="4"/>
      <c r="F31" s="7"/>
      <c r="G31" s="7"/>
    </row>
    <row r="32" spans="1:7" ht="18" customHeight="1">
      <c r="A32" s="36"/>
      <c r="B32" s="72"/>
      <c r="C32" s="3"/>
      <c r="D32" s="62" t="s">
        <v>134</v>
      </c>
      <c r="E32" s="4"/>
      <c r="F32" s="7"/>
      <c r="G32" s="7"/>
    </row>
    <row r="33" spans="1:7" ht="18" customHeight="1">
      <c r="A33" s="36"/>
      <c r="B33" s="72"/>
      <c r="C33" s="3">
        <v>3</v>
      </c>
      <c r="D33" s="3" t="s">
        <v>29</v>
      </c>
      <c r="E33" s="4"/>
      <c r="F33" s="74">
        <f>F34+F35</f>
        <v>269651215</v>
      </c>
      <c r="G33" s="74">
        <f>G34+G35</f>
        <v>345835936</v>
      </c>
    </row>
    <row r="34" spans="1:7" ht="18" customHeight="1">
      <c r="A34" s="36"/>
      <c r="B34" s="72"/>
      <c r="C34" s="3"/>
      <c r="D34" s="62" t="s">
        <v>135</v>
      </c>
      <c r="E34" s="4"/>
      <c r="F34" s="7">
        <v>1671717181</v>
      </c>
      <c r="G34" s="7">
        <v>1781577703</v>
      </c>
    </row>
    <row r="35" spans="1:7" ht="18" customHeight="1">
      <c r="A35" s="36"/>
      <c r="B35" s="72"/>
      <c r="C35" s="3"/>
      <c r="D35" s="62" t="s">
        <v>134</v>
      </c>
      <c r="E35" s="4"/>
      <c r="F35" s="42">
        <v>-1402065966</v>
      </c>
      <c r="G35" s="42">
        <v>-1435741767</v>
      </c>
    </row>
    <row r="36" spans="1:7" s="10" customFormat="1" ht="18" customHeight="1">
      <c r="A36" s="40"/>
      <c r="B36" s="73" t="s">
        <v>34</v>
      </c>
      <c r="C36" s="133" t="s">
        <v>30</v>
      </c>
      <c r="D36" s="133"/>
      <c r="E36" s="26"/>
      <c r="F36" s="27">
        <v>3110461280</v>
      </c>
      <c r="G36" s="27">
        <v>3765477987</v>
      </c>
    </row>
    <row r="37" spans="1:7" s="10" customFormat="1" ht="18" customHeight="1">
      <c r="A37" s="40"/>
      <c r="B37" s="73" t="s">
        <v>36</v>
      </c>
      <c r="C37" s="25" t="s">
        <v>31</v>
      </c>
      <c r="D37" s="25"/>
      <c r="E37" s="26"/>
      <c r="F37" s="27"/>
      <c r="G37" s="27"/>
    </row>
    <row r="38" spans="1:7" s="10" customFormat="1" ht="18" customHeight="1">
      <c r="A38" s="40"/>
      <c r="B38" s="73" t="s">
        <v>40</v>
      </c>
      <c r="C38" s="25" t="s">
        <v>32</v>
      </c>
      <c r="D38" s="25"/>
      <c r="E38" s="26"/>
      <c r="F38" s="27">
        <v>195000000</v>
      </c>
      <c r="G38" s="27">
        <v>75000000</v>
      </c>
    </row>
    <row r="39" spans="1:7" s="10" customFormat="1" ht="18" customHeight="1">
      <c r="A39" s="64"/>
      <c r="B39" s="65"/>
      <c r="C39" s="70">
        <v>1</v>
      </c>
      <c r="D39" s="70" t="s">
        <v>138</v>
      </c>
      <c r="E39" s="67"/>
      <c r="F39" s="68"/>
      <c r="G39" s="68"/>
    </row>
    <row r="40" spans="1:7" s="10" customFormat="1" ht="18" customHeight="1">
      <c r="A40" s="64"/>
      <c r="B40" s="65"/>
      <c r="C40" s="70">
        <v>2</v>
      </c>
      <c r="D40" s="70" t="s">
        <v>139</v>
      </c>
      <c r="E40" s="67"/>
      <c r="F40" s="68"/>
      <c r="G40" s="68"/>
    </row>
    <row r="41" spans="1:7" s="10" customFormat="1" ht="18" customHeight="1">
      <c r="A41" s="64"/>
      <c r="B41" s="65"/>
      <c r="C41" s="70">
        <v>3</v>
      </c>
      <c r="D41" s="70" t="s">
        <v>140</v>
      </c>
      <c r="E41" s="67"/>
      <c r="F41" s="75">
        <v>195000000</v>
      </c>
      <c r="G41" s="75">
        <v>75000000</v>
      </c>
    </row>
    <row r="42" spans="1:7" s="10" customFormat="1" ht="18" customHeight="1">
      <c r="A42" s="64"/>
      <c r="B42" s="65"/>
      <c r="C42" s="70">
        <v>4</v>
      </c>
      <c r="D42" s="70" t="s">
        <v>141</v>
      </c>
      <c r="E42" s="67"/>
      <c r="F42" s="68"/>
      <c r="G42" s="68"/>
    </row>
    <row r="43" spans="1:7" s="10" customFormat="1" ht="18" customHeight="1">
      <c r="A43" s="64"/>
      <c r="B43" s="65" t="s">
        <v>144</v>
      </c>
      <c r="C43" s="66" t="s">
        <v>33</v>
      </c>
      <c r="D43" s="66"/>
      <c r="E43" s="67"/>
      <c r="F43" s="68"/>
      <c r="G43" s="68"/>
    </row>
    <row r="44" spans="1:7" s="10" customFormat="1" ht="18" customHeight="1">
      <c r="A44" s="38"/>
      <c r="B44" s="30" t="s">
        <v>35</v>
      </c>
      <c r="C44" s="30"/>
      <c r="D44" s="30"/>
      <c r="E44" s="31"/>
      <c r="F44" s="32">
        <f>F4+F24</f>
        <v>91451366354</v>
      </c>
      <c r="G44" s="32">
        <f>G4+G24</f>
        <v>103356597046</v>
      </c>
    </row>
    <row r="45" spans="1:7" s="10" customFormat="1" ht="18" customHeight="1">
      <c r="A45" s="43" t="s">
        <v>136</v>
      </c>
      <c r="B45" s="23" t="s">
        <v>37</v>
      </c>
      <c r="C45" s="23"/>
      <c r="D45" s="23"/>
      <c r="E45" s="15"/>
      <c r="F45" s="24">
        <f>F46+F54</f>
        <v>18607516460</v>
      </c>
      <c r="G45" s="24">
        <f>G46+G54</f>
        <v>23641503465</v>
      </c>
    </row>
    <row r="46" spans="1:7" s="10" customFormat="1" ht="18" customHeight="1">
      <c r="A46" s="40"/>
      <c r="B46" s="25" t="s">
        <v>142</v>
      </c>
      <c r="C46" s="25" t="s">
        <v>38</v>
      </c>
      <c r="D46" s="25"/>
      <c r="E46" s="26"/>
      <c r="F46" s="27">
        <f>SUM(F47:F53)</f>
        <v>18326953942</v>
      </c>
      <c r="G46" s="27">
        <f>SUM(G47:G53)</f>
        <v>23641503465</v>
      </c>
    </row>
    <row r="47" spans="1:7" s="10" customFormat="1" ht="18" customHeight="1">
      <c r="A47" s="40"/>
      <c r="B47" s="25"/>
      <c r="C47" s="61">
        <v>1</v>
      </c>
      <c r="D47" s="61" t="s">
        <v>145</v>
      </c>
      <c r="E47" s="26"/>
      <c r="F47" s="63">
        <v>4045000000</v>
      </c>
      <c r="G47" s="63">
        <v>13289432685</v>
      </c>
    </row>
    <row r="48" spans="1:7" s="10" customFormat="1" ht="18" customHeight="1">
      <c r="A48" s="40"/>
      <c r="B48" s="25"/>
      <c r="C48" s="61">
        <v>2</v>
      </c>
      <c r="D48" s="61" t="s">
        <v>146</v>
      </c>
      <c r="E48" s="26"/>
      <c r="F48" s="63">
        <v>3227970973</v>
      </c>
      <c r="G48" s="63">
        <v>168562053</v>
      </c>
    </row>
    <row r="49" spans="1:7" s="10" customFormat="1" ht="18" customHeight="1">
      <c r="A49" s="40"/>
      <c r="B49" s="25"/>
      <c r="C49" s="61">
        <v>3</v>
      </c>
      <c r="D49" s="61" t="s">
        <v>147</v>
      </c>
      <c r="E49" s="26"/>
      <c r="F49" s="63">
        <v>75744478</v>
      </c>
      <c r="G49" s="63">
        <v>58943739</v>
      </c>
    </row>
    <row r="50" spans="1:7" s="10" customFormat="1" ht="18" customHeight="1">
      <c r="A50" s="40"/>
      <c r="B50" s="25"/>
      <c r="C50" s="61">
        <v>4</v>
      </c>
      <c r="D50" s="61" t="s">
        <v>148</v>
      </c>
      <c r="E50" s="26"/>
      <c r="F50" s="63">
        <v>2952453861</v>
      </c>
      <c r="G50" s="63">
        <v>2399828591</v>
      </c>
    </row>
    <row r="51" spans="1:7" s="10" customFormat="1" ht="18" customHeight="1">
      <c r="A51" s="40"/>
      <c r="B51" s="25"/>
      <c r="C51" s="61">
        <v>5</v>
      </c>
      <c r="D51" s="61" t="s">
        <v>149</v>
      </c>
      <c r="E51" s="26"/>
      <c r="F51" s="63">
        <v>5473233970</v>
      </c>
      <c r="G51" s="63">
        <v>3343901919</v>
      </c>
    </row>
    <row r="52" spans="1:7" s="10" customFormat="1" ht="18" customHeight="1">
      <c r="A52" s="40"/>
      <c r="B52" s="25"/>
      <c r="C52" s="61">
        <v>6</v>
      </c>
      <c r="D52" s="61" t="s">
        <v>150</v>
      </c>
      <c r="E52" s="26"/>
      <c r="F52" s="63">
        <v>2552550660</v>
      </c>
      <c r="G52" s="63">
        <v>4380834478</v>
      </c>
    </row>
    <row r="53" spans="1:7" s="10" customFormat="1" ht="18" customHeight="1">
      <c r="A53" s="40"/>
      <c r="B53" s="25"/>
      <c r="C53" s="61">
        <v>7</v>
      </c>
      <c r="D53" s="61" t="s">
        <v>151</v>
      </c>
      <c r="E53" s="26"/>
      <c r="F53" s="63"/>
      <c r="G53" s="63"/>
    </row>
    <row r="54" spans="1:7" s="10" customFormat="1" ht="18" customHeight="1">
      <c r="A54" s="40"/>
      <c r="B54" s="25" t="s">
        <v>143</v>
      </c>
      <c r="C54" s="25" t="s">
        <v>39</v>
      </c>
      <c r="D54" s="25"/>
      <c r="E54" s="26"/>
      <c r="F54" s="27">
        <v>280562518</v>
      </c>
      <c r="G54" s="27"/>
    </row>
    <row r="55" spans="1:7" s="10" customFormat="1" ht="18" customHeight="1">
      <c r="A55" s="40"/>
      <c r="B55" s="25"/>
      <c r="C55" s="61">
        <v>1</v>
      </c>
      <c r="D55" s="61" t="s">
        <v>152</v>
      </c>
      <c r="E55" s="26"/>
      <c r="F55" s="27"/>
      <c r="G55" s="27"/>
    </row>
    <row r="56" spans="1:7" s="10" customFormat="1" ht="18" customHeight="1">
      <c r="A56" s="40"/>
      <c r="B56" s="25"/>
      <c r="C56" s="61">
        <v>2</v>
      </c>
      <c r="D56" s="61" t="s">
        <v>153</v>
      </c>
      <c r="E56" s="26"/>
      <c r="F56" s="27"/>
      <c r="G56" s="27"/>
    </row>
    <row r="57" spans="1:7" s="10" customFormat="1" ht="18" customHeight="1">
      <c r="A57" s="40"/>
      <c r="B57" s="25"/>
      <c r="C57" s="61">
        <v>3</v>
      </c>
      <c r="D57" s="61" t="s">
        <v>154</v>
      </c>
      <c r="E57" s="26"/>
      <c r="F57" s="27"/>
      <c r="G57" s="27"/>
    </row>
    <row r="58" spans="1:7" s="10" customFormat="1" ht="18" customHeight="1">
      <c r="A58" s="40" t="s">
        <v>137</v>
      </c>
      <c r="B58" s="25" t="s">
        <v>41</v>
      </c>
      <c r="C58" s="25"/>
      <c r="D58" s="25"/>
      <c r="E58" s="26"/>
      <c r="F58" s="27">
        <f>F59+F69</f>
        <v>72843849894</v>
      </c>
      <c r="G58" s="27">
        <f>G59+G69</f>
        <v>79715093581</v>
      </c>
    </row>
    <row r="59" spans="1:7" s="10" customFormat="1" ht="18" customHeight="1">
      <c r="A59" s="40"/>
      <c r="B59" s="25" t="s">
        <v>142</v>
      </c>
      <c r="C59" s="25" t="s">
        <v>42</v>
      </c>
      <c r="D59" s="25"/>
      <c r="E59" s="26"/>
      <c r="F59" s="27">
        <f>SUM(F60:F68)</f>
        <v>70494851755</v>
      </c>
      <c r="G59" s="27">
        <f>SUM(G60:G68)</f>
        <v>79560322314</v>
      </c>
    </row>
    <row r="60" spans="1:7" ht="18" customHeight="1">
      <c r="A60" s="36"/>
      <c r="B60" s="3"/>
      <c r="C60" s="3">
        <v>1</v>
      </c>
      <c r="D60" s="3" t="s">
        <v>44</v>
      </c>
      <c r="E60" s="4"/>
      <c r="F60" s="7">
        <v>45669000000</v>
      </c>
      <c r="G60" s="7">
        <v>64816340000</v>
      </c>
    </row>
    <row r="61" spans="1:7" ht="18" customHeight="1">
      <c r="A61" s="36"/>
      <c r="B61" s="3"/>
      <c r="C61" s="3">
        <v>2</v>
      </c>
      <c r="D61" s="3" t="s">
        <v>45</v>
      </c>
      <c r="E61" s="4"/>
      <c r="F61" s="7">
        <v>1365000</v>
      </c>
      <c r="G61" s="7">
        <v>913497000</v>
      </c>
    </row>
    <row r="62" spans="1:7" ht="18" customHeight="1">
      <c r="A62" s="36"/>
      <c r="B62" s="3"/>
      <c r="C62" s="3">
        <v>3</v>
      </c>
      <c r="D62" s="3" t="s">
        <v>46</v>
      </c>
      <c r="E62" s="4"/>
      <c r="F62" s="7"/>
      <c r="G62" s="7"/>
    </row>
    <row r="63" spans="1:7" ht="18" customHeight="1">
      <c r="A63" s="36"/>
      <c r="B63" s="3"/>
      <c r="C63" s="3">
        <v>4</v>
      </c>
      <c r="D63" s="3" t="s">
        <v>47</v>
      </c>
      <c r="E63" s="4"/>
      <c r="F63" s="42">
        <v>-93405000</v>
      </c>
      <c r="G63" s="42">
        <v>-93405000</v>
      </c>
    </row>
    <row r="64" spans="1:7" ht="18" customHeight="1" hidden="1">
      <c r="A64" s="36"/>
      <c r="B64" s="3"/>
      <c r="C64" s="3" t="s">
        <v>43</v>
      </c>
      <c r="D64" s="3" t="s">
        <v>48</v>
      </c>
      <c r="E64" s="4"/>
      <c r="F64" s="7"/>
      <c r="G64" s="7"/>
    </row>
    <row r="65" spans="1:7" ht="18" customHeight="1">
      <c r="A65" s="36"/>
      <c r="B65" s="3"/>
      <c r="C65" s="3">
        <v>5</v>
      </c>
      <c r="D65" s="3" t="s">
        <v>49</v>
      </c>
      <c r="E65" s="4"/>
      <c r="F65" s="7"/>
      <c r="G65" s="7"/>
    </row>
    <row r="66" spans="1:7" ht="18" customHeight="1">
      <c r="A66" s="36"/>
      <c r="B66" s="3"/>
      <c r="C66" s="3">
        <v>6</v>
      </c>
      <c r="D66" s="3" t="s">
        <v>155</v>
      </c>
      <c r="E66" s="4"/>
      <c r="F66" s="7">
        <v>11139569392</v>
      </c>
      <c r="G66" s="7">
        <v>462984018</v>
      </c>
    </row>
    <row r="67" spans="1:7" ht="18" customHeight="1">
      <c r="A67" s="36"/>
      <c r="B67" s="3"/>
      <c r="C67" s="3">
        <v>7</v>
      </c>
      <c r="D67" s="3" t="s">
        <v>156</v>
      </c>
      <c r="E67" s="4"/>
      <c r="F67" s="7">
        <v>1616760469</v>
      </c>
      <c r="G67" s="7">
        <v>2648497907</v>
      </c>
    </row>
    <row r="68" spans="1:7" ht="18" customHeight="1">
      <c r="A68" s="36"/>
      <c r="B68" s="3"/>
      <c r="C68" s="3">
        <v>8</v>
      </c>
      <c r="D68" s="3" t="s">
        <v>51</v>
      </c>
      <c r="E68" s="4"/>
      <c r="F68" s="7">
        <v>12161561894</v>
      </c>
      <c r="G68" s="7">
        <v>10812408389</v>
      </c>
    </row>
    <row r="69" spans="1:7" s="10" customFormat="1" ht="18" customHeight="1">
      <c r="A69" s="40"/>
      <c r="B69" s="25" t="s">
        <v>143</v>
      </c>
      <c r="C69" s="25" t="s">
        <v>52</v>
      </c>
      <c r="D69" s="25"/>
      <c r="E69" s="26"/>
      <c r="F69" s="27">
        <f>SUM(F70:F71)</f>
        <v>2348998139</v>
      </c>
      <c r="G69" s="27">
        <f>SUM(G70:G71)</f>
        <v>154771267</v>
      </c>
    </row>
    <row r="70" spans="1:7" ht="18" customHeight="1">
      <c r="A70" s="36"/>
      <c r="B70" s="3"/>
      <c r="C70" s="3">
        <v>1</v>
      </c>
      <c r="D70" s="3" t="s">
        <v>53</v>
      </c>
      <c r="E70" s="4"/>
      <c r="F70" s="7">
        <v>2348998139</v>
      </c>
      <c r="G70" s="7">
        <v>154771267</v>
      </c>
    </row>
    <row r="71" spans="1:7" ht="18" customHeight="1">
      <c r="A71" s="41"/>
      <c r="B71" s="28"/>
      <c r="C71" s="28">
        <v>2</v>
      </c>
      <c r="D71" s="28" t="s">
        <v>55</v>
      </c>
      <c r="E71" s="6"/>
      <c r="F71" s="29"/>
      <c r="G71" s="29"/>
    </row>
    <row r="72" spans="1:7" s="10" customFormat="1" ht="18" customHeight="1">
      <c r="A72" s="50" t="s">
        <v>56</v>
      </c>
      <c r="B72" s="48" t="s">
        <v>57</v>
      </c>
      <c r="C72" s="30"/>
      <c r="D72" s="30"/>
      <c r="E72" s="31"/>
      <c r="F72" s="32">
        <f>F45+F58</f>
        <v>91451366354</v>
      </c>
      <c r="G72" s="32">
        <f>G45+G58</f>
        <v>103356597046</v>
      </c>
    </row>
    <row r="73" spans="1:7" s="10" customFormat="1" ht="18" customHeight="1">
      <c r="A73" s="11"/>
      <c r="B73" s="11"/>
      <c r="C73" s="11"/>
      <c r="D73" s="11"/>
      <c r="E73" s="11"/>
      <c r="F73" s="47"/>
      <c r="G73" s="47"/>
    </row>
    <row r="74" spans="1:7" s="10" customFormat="1" ht="18" customHeight="1">
      <c r="A74" s="11" t="s">
        <v>58</v>
      </c>
      <c r="B74" s="11"/>
      <c r="C74" s="11"/>
      <c r="D74" s="11"/>
      <c r="E74" s="11"/>
      <c r="G74" s="51" t="s">
        <v>116</v>
      </c>
    </row>
    <row r="75" spans="1:7" ht="18" customHeight="1">
      <c r="A75" s="38" t="s">
        <v>7</v>
      </c>
      <c r="B75" s="131" t="s">
        <v>59</v>
      </c>
      <c r="C75" s="126"/>
      <c r="D75" s="126"/>
      <c r="E75" s="127"/>
      <c r="F75" s="34" t="s">
        <v>95</v>
      </c>
      <c r="G75" s="34" t="s">
        <v>60</v>
      </c>
    </row>
    <row r="76" spans="1:7" s="10" customFormat="1" ht="18" customHeight="1">
      <c r="A76" s="43" t="s">
        <v>12</v>
      </c>
      <c r="B76" s="23" t="s">
        <v>61</v>
      </c>
      <c r="C76" s="23"/>
      <c r="D76" s="23"/>
      <c r="E76" s="15"/>
      <c r="F76" s="24">
        <v>156271985301</v>
      </c>
      <c r="G76" s="24">
        <v>171452078362</v>
      </c>
    </row>
    <row r="77" spans="1:7" ht="18" customHeight="1">
      <c r="A77" s="36" t="s">
        <v>14</v>
      </c>
      <c r="B77" s="3" t="s">
        <v>62</v>
      </c>
      <c r="C77" s="3"/>
      <c r="D77" s="3"/>
      <c r="E77" s="4"/>
      <c r="F77" s="7">
        <v>568869627</v>
      </c>
      <c r="G77" s="7">
        <v>475128085</v>
      </c>
    </row>
    <row r="78" spans="1:7" s="10" customFormat="1" ht="18" customHeight="1">
      <c r="A78" s="40" t="s">
        <v>16</v>
      </c>
      <c r="B78" s="25" t="s">
        <v>63</v>
      </c>
      <c r="C78" s="25"/>
      <c r="D78" s="25"/>
      <c r="E78" s="26"/>
      <c r="F78" s="27">
        <v>155703115674</v>
      </c>
      <c r="G78" s="27">
        <f>G76-G77</f>
        <v>170976950277</v>
      </c>
    </row>
    <row r="79" spans="1:7" ht="18" customHeight="1">
      <c r="A79" s="36" t="s">
        <v>18</v>
      </c>
      <c r="B79" s="3" t="s">
        <v>64</v>
      </c>
      <c r="C79" s="3"/>
      <c r="D79" s="3"/>
      <c r="E79" s="4"/>
      <c r="F79" s="7">
        <v>96364677595</v>
      </c>
      <c r="G79" s="7">
        <v>108882261084</v>
      </c>
    </row>
    <row r="80" spans="1:7" s="10" customFormat="1" ht="18" customHeight="1">
      <c r="A80" s="40" t="s">
        <v>20</v>
      </c>
      <c r="B80" s="25" t="s">
        <v>65</v>
      </c>
      <c r="C80" s="25"/>
      <c r="D80" s="25"/>
      <c r="E80" s="26"/>
      <c r="F80" s="27">
        <v>59338438079</v>
      </c>
      <c r="G80" s="27">
        <f>G78-G79</f>
        <v>62094689193</v>
      </c>
    </row>
    <row r="81" spans="1:7" ht="18" customHeight="1">
      <c r="A81" s="36" t="s">
        <v>66</v>
      </c>
      <c r="B81" s="3" t="s">
        <v>67</v>
      </c>
      <c r="C81" s="3"/>
      <c r="D81" s="3"/>
      <c r="E81" s="4"/>
      <c r="F81" s="7">
        <v>85881067</v>
      </c>
      <c r="G81" s="7">
        <v>151047254</v>
      </c>
    </row>
    <row r="82" spans="1:7" ht="18" customHeight="1">
      <c r="A82" s="36" t="s">
        <v>68</v>
      </c>
      <c r="B82" s="3" t="s">
        <v>69</v>
      </c>
      <c r="C82" s="3"/>
      <c r="D82" s="3"/>
      <c r="E82" s="4"/>
      <c r="F82" s="7">
        <v>845423328</v>
      </c>
      <c r="G82" s="7">
        <v>1601741440</v>
      </c>
    </row>
    <row r="83" spans="1:7" ht="18" customHeight="1">
      <c r="A83" s="36"/>
      <c r="B83" s="3"/>
      <c r="C83" s="62" t="s">
        <v>157</v>
      </c>
      <c r="D83" s="3"/>
      <c r="E83" s="4"/>
      <c r="F83" s="76">
        <v>844247954</v>
      </c>
      <c r="G83" s="76">
        <v>1595649780</v>
      </c>
    </row>
    <row r="84" spans="1:7" ht="18" customHeight="1">
      <c r="A84" s="36" t="s">
        <v>70</v>
      </c>
      <c r="B84" s="3" t="s">
        <v>71</v>
      </c>
      <c r="C84" s="3"/>
      <c r="D84" s="3"/>
      <c r="E84" s="4"/>
      <c r="F84" s="7">
        <v>15525706377</v>
      </c>
      <c r="G84" s="7">
        <v>15856926053</v>
      </c>
    </row>
    <row r="85" spans="1:7" ht="18" customHeight="1">
      <c r="A85" s="36" t="s">
        <v>72</v>
      </c>
      <c r="B85" s="3" t="s">
        <v>73</v>
      </c>
      <c r="C85" s="3"/>
      <c r="D85" s="3"/>
      <c r="E85" s="4"/>
      <c r="F85" s="7">
        <v>14253769827</v>
      </c>
      <c r="G85" s="7">
        <v>15502372939</v>
      </c>
    </row>
    <row r="86" spans="1:7" s="10" customFormat="1" ht="18" customHeight="1">
      <c r="A86" s="40" t="s">
        <v>74</v>
      </c>
      <c r="B86" s="25" t="s">
        <v>75</v>
      </c>
      <c r="C86" s="25"/>
      <c r="D86" s="25"/>
      <c r="E86" s="26"/>
      <c r="F86" s="27">
        <v>28799419614</v>
      </c>
      <c r="G86" s="27">
        <f>G80+G81-G82-G84-G85</f>
        <v>29284696015</v>
      </c>
    </row>
    <row r="87" spans="1:7" ht="18" customHeight="1">
      <c r="A87" s="36" t="s">
        <v>76</v>
      </c>
      <c r="B87" s="3" t="s">
        <v>77</v>
      </c>
      <c r="C87" s="3"/>
      <c r="D87" s="3"/>
      <c r="E87" s="4"/>
      <c r="F87" s="7">
        <v>228945064</v>
      </c>
      <c r="G87" s="7">
        <v>198866232</v>
      </c>
    </row>
    <row r="88" spans="1:7" ht="18" customHeight="1">
      <c r="A88" s="36" t="s">
        <v>78</v>
      </c>
      <c r="B88" s="3" t="s">
        <v>79</v>
      </c>
      <c r="C88" s="3"/>
      <c r="D88" s="3"/>
      <c r="E88" s="4"/>
      <c r="F88" s="7">
        <v>219167276</v>
      </c>
      <c r="G88" s="7">
        <v>16975025</v>
      </c>
    </row>
    <row r="89" spans="1:7" s="10" customFormat="1" ht="18" customHeight="1">
      <c r="A89" s="40" t="s">
        <v>80</v>
      </c>
      <c r="B89" s="25" t="s">
        <v>81</v>
      </c>
      <c r="C89" s="25"/>
      <c r="D89" s="25"/>
      <c r="E89" s="26"/>
      <c r="F89" s="27">
        <v>9777788</v>
      </c>
      <c r="G89" s="27">
        <f>G87-G88</f>
        <v>181891207</v>
      </c>
    </row>
    <row r="90" spans="1:7" s="10" customFormat="1" ht="18" customHeight="1">
      <c r="A90" s="40" t="s">
        <v>82</v>
      </c>
      <c r="B90" s="25" t="s">
        <v>83</v>
      </c>
      <c r="C90" s="25"/>
      <c r="D90" s="25"/>
      <c r="E90" s="26"/>
      <c r="F90" s="27">
        <v>28809197402</v>
      </c>
      <c r="G90" s="27">
        <f>G86+G89</f>
        <v>29466587222</v>
      </c>
    </row>
    <row r="91" spans="1:7" ht="18" customHeight="1">
      <c r="A91" s="36" t="s">
        <v>84</v>
      </c>
      <c r="B91" s="3" t="s">
        <v>85</v>
      </c>
      <c r="C91" s="3"/>
      <c r="D91" s="3"/>
      <c r="E91" s="4"/>
      <c r="F91" s="7">
        <v>8163411508</v>
      </c>
      <c r="G91" s="7">
        <v>8287463872</v>
      </c>
    </row>
    <row r="92" spans="1:7" s="10" customFormat="1" ht="18" customHeight="1">
      <c r="A92" s="40" t="s">
        <v>86</v>
      </c>
      <c r="B92" s="25" t="s">
        <v>87</v>
      </c>
      <c r="C92" s="25"/>
      <c r="D92" s="25"/>
      <c r="E92" s="26"/>
      <c r="F92" s="27">
        <v>20645785894</v>
      </c>
      <c r="G92" s="27">
        <f>G90-G91</f>
        <v>21179123350</v>
      </c>
    </row>
    <row r="93" spans="1:7" s="10" customFormat="1" ht="18" customHeight="1">
      <c r="A93" s="40" t="s">
        <v>88</v>
      </c>
      <c r="B93" s="25" t="s">
        <v>89</v>
      </c>
      <c r="C93" s="25"/>
      <c r="D93" s="25"/>
      <c r="E93" s="26"/>
      <c r="F93" s="27">
        <v>4527</v>
      </c>
      <c r="G93" s="27">
        <v>4484</v>
      </c>
    </row>
    <row r="94" spans="1:7" ht="18" customHeight="1" hidden="1">
      <c r="A94" s="8" t="s">
        <v>90</v>
      </c>
      <c r="B94" s="5" t="s">
        <v>91</v>
      </c>
      <c r="C94" s="5"/>
      <c r="D94" s="5"/>
      <c r="E94" s="9"/>
      <c r="F94" s="33">
        <v>1808.2976105454466</v>
      </c>
      <c r="G94" s="45">
        <v>1307</v>
      </c>
    </row>
    <row r="95" spans="1:7" ht="9.75" customHeight="1">
      <c r="A95" s="1"/>
      <c r="B95" s="1"/>
      <c r="C95" s="1"/>
      <c r="D95" s="1"/>
      <c r="E95" s="1"/>
      <c r="F95" s="35"/>
      <c r="G95" s="35"/>
    </row>
    <row r="96" s="11" customFormat="1" ht="18" customHeight="1">
      <c r="A96" s="11" t="s">
        <v>92</v>
      </c>
    </row>
    <row r="97" spans="1:7" s="13" customFormat="1" ht="12.75" customHeight="1">
      <c r="A97" s="60" t="s">
        <v>93</v>
      </c>
      <c r="B97" s="14"/>
      <c r="C97" s="14"/>
      <c r="D97" s="14"/>
      <c r="E97" s="14"/>
      <c r="F97" s="14"/>
      <c r="G97" s="14"/>
    </row>
    <row r="98" spans="1:7" s="10" customFormat="1" ht="18" customHeight="1">
      <c r="A98" s="38" t="s">
        <v>7</v>
      </c>
      <c r="B98" s="126" t="s">
        <v>59</v>
      </c>
      <c r="C98" s="126"/>
      <c r="D98" s="127"/>
      <c r="E98" s="38" t="s">
        <v>94</v>
      </c>
      <c r="F98" s="21" t="s">
        <v>95</v>
      </c>
      <c r="G98" s="39" t="s">
        <v>60</v>
      </c>
    </row>
    <row r="99" spans="1:7" ht="18" customHeight="1">
      <c r="A99" s="37">
        <v>1</v>
      </c>
      <c r="B99" s="18" t="s">
        <v>96</v>
      </c>
      <c r="C99" s="18"/>
      <c r="D99" s="18"/>
      <c r="E99" s="37"/>
      <c r="F99" s="52"/>
      <c r="G99" s="56"/>
    </row>
    <row r="100" spans="1:7" ht="18" customHeight="1">
      <c r="A100" s="36"/>
      <c r="B100" s="3" t="s">
        <v>97</v>
      </c>
      <c r="C100" s="3"/>
      <c r="D100" s="3"/>
      <c r="E100" s="36" t="s">
        <v>98</v>
      </c>
      <c r="F100" s="53">
        <f>F4/F44</f>
        <v>0.5429160980581493</v>
      </c>
      <c r="G100" s="57">
        <f>G4/G44</f>
        <v>0.6184548710959502</v>
      </c>
    </row>
    <row r="101" spans="1:7" ht="18" customHeight="1">
      <c r="A101" s="36"/>
      <c r="B101" s="3" t="s">
        <v>99</v>
      </c>
      <c r="C101" s="3"/>
      <c r="D101" s="3"/>
      <c r="E101" s="36" t="s">
        <v>98</v>
      </c>
      <c r="F101" s="53">
        <f>F24/F44</f>
        <v>0.4570839019418507</v>
      </c>
      <c r="G101" s="57">
        <f>G24/G44</f>
        <v>0.3815451289040498</v>
      </c>
    </row>
    <row r="102" spans="1:7" ht="18" customHeight="1">
      <c r="A102" s="36">
        <v>2</v>
      </c>
      <c r="B102" s="3" t="s">
        <v>100</v>
      </c>
      <c r="C102" s="3"/>
      <c r="D102" s="3"/>
      <c r="E102" s="36"/>
      <c r="F102" s="53"/>
      <c r="G102" s="36"/>
    </row>
    <row r="103" spans="1:7" ht="18" customHeight="1">
      <c r="A103" s="36"/>
      <c r="B103" s="3" t="s">
        <v>101</v>
      </c>
      <c r="C103" s="3"/>
      <c r="D103" s="3"/>
      <c r="E103" s="36" t="s">
        <v>98</v>
      </c>
      <c r="F103" s="53">
        <f>F45/F72</f>
        <v>0.2034689824969042</v>
      </c>
      <c r="G103" s="57">
        <f>G45/G72</f>
        <v>0.22873724697493752</v>
      </c>
    </row>
    <row r="104" spans="1:7" ht="18" customHeight="1">
      <c r="A104" s="36"/>
      <c r="B104" s="3" t="s">
        <v>102</v>
      </c>
      <c r="C104" s="3"/>
      <c r="D104" s="3"/>
      <c r="E104" s="36" t="s">
        <v>98</v>
      </c>
      <c r="F104" s="53">
        <f>F58/F72</f>
        <v>0.7965310175030959</v>
      </c>
      <c r="G104" s="57">
        <f>G58/G72</f>
        <v>0.7712627530250625</v>
      </c>
    </row>
    <row r="105" spans="1:7" ht="18" customHeight="1">
      <c r="A105" s="36">
        <v>3</v>
      </c>
      <c r="B105" s="3" t="s">
        <v>103</v>
      </c>
      <c r="C105" s="3"/>
      <c r="D105" s="3"/>
      <c r="E105" s="36"/>
      <c r="F105" s="54"/>
      <c r="G105" s="36"/>
    </row>
    <row r="106" spans="1:7" ht="18" customHeight="1">
      <c r="A106" s="36"/>
      <c r="B106" s="3" t="s">
        <v>104</v>
      </c>
      <c r="C106" s="3"/>
      <c r="D106" s="3"/>
      <c r="E106" s="36" t="s">
        <v>105</v>
      </c>
      <c r="F106" s="54">
        <f>(F4-F16)/F46</f>
        <v>1.2335064377060898</v>
      </c>
      <c r="G106" s="58">
        <f>(G4-G16)/G46</f>
        <v>1.1575127509768126</v>
      </c>
    </row>
    <row r="107" spans="1:7" ht="18" customHeight="1">
      <c r="A107" s="36"/>
      <c r="B107" s="3" t="s">
        <v>106</v>
      </c>
      <c r="C107" s="3"/>
      <c r="D107" s="3"/>
      <c r="E107" s="36" t="s">
        <v>105</v>
      </c>
      <c r="F107" s="54">
        <f>F4/F46</f>
        <v>2.709147365139376</v>
      </c>
      <c r="G107" s="58">
        <f>G4/G46</f>
        <v>2.70377858995441</v>
      </c>
    </row>
    <row r="108" spans="1:7" ht="18" customHeight="1">
      <c r="A108" s="36">
        <v>4</v>
      </c>
      <c r="B108" s="3" t="s">
        <v>107</v>
      </c>
      <c r="C108" s="3"/>
      <c r="D108" s="3"/>
      <c r="E108" s="36"/>
      <c r="F108" s="54"/>
      <c r="G108" s="36"/>
    </row>
    <row r="109" spans="1:7" ht="18" customHeight="1">
      <c r="A109" s="36"/>
      <c r="B109" s="3" t="s">
        <v>108</v>
      </c>
      <c r="C109" s="3"/>
      <c r="D109" s="3"/>
      <c r="E109" s="36" t="s">
        <v>98</v>
      </c>
      <c r="F109" s="53">
        <f>F90/F72</f>
        <v>0.3150220554440072</v>
      </c>
      <c r="G109" s="57">
        <f>G90/G72</f>
        <v>0.2850963369941985</v>
      </c>
    </row>
    <row r="110" spans="1:7" ht="18" customHeight="1">
      <c r="A110" s="36"/>
      <c r="B110" s="3" t="s">
        <v>109</v>
      </c>
      <c r="C110" s="3"/>
      <c r="D110" s="3"/>
      <c r="E110" s="36" t="s">
        <v>98</v>
      </c>
      <c r="F110" s="53">
        <f>F92/F78</f>
        <v>0.13259712758238354</v>
      </c>
      <c r="G110" s="57">
        <f>G92/G78</f>
        <v>0.1238712195748472</v>
      </c>
    </row>
    <row r="111" spans="1:7" ht="18" customHeight="1">
      <c r="A111" s="8"/>
      <c r="B111" s="5" t="s">
        <v>114</v>
      </c>
      <c r="C111" s="5"/>
      <c r="D111" s="5"/>
      <c r="E111" s="8" t="s">
        <v>98</v>
      </c>
      <c r="F111" s="55">
        <f>F92/F59</f>
        <v>0.29286941358147695</v>
      </c>
      <c r="G111" s="59">
        <f>G92/G59</f>
        <v>0.2662020808112434</v>
      </c>
    </row>
    <row r="112" ht="5.25" customHeight="1"/>
    <row r="113" ht="12.75" customHeight="1">
      <c r="F113" t="s">
        <v>117</v>
      </c>
    </row>
    <row r="114" spans="6:7" ht="18" customHeight="1">
      <c r="F114" s="128" t="s">
        <v>113</v>
      </c>
      <c r="G114" s="128"/>
    </row>
    <row r="115" spans="6:7" ht="18" customHeight="1">
      <c r="F115" s="44"/>
      <c r="G115" s="44"/>
    </row>
    <row r="116" spans="6:7" ht="18" customHeight="1">
      <c r="F116" s="44"/>
      <c r="G116" s="44"/>
    </row>
    <row r="117" spans="6:7" ht="38.25" customHeight="1">
      <c r="F117" s="44"/>
      <c r="G117" s="44"/>
    </row>
    <row r="118" spans="6:7" ht="18" customHeight="1">
      <c r="F118" s="128"/>
      <c r="G118" s="128"/>
    </row>
    <row r="119" ht="18" customHeight="1"/>
    <row r="120" ht="18" customHeight="1"/>
    <row r="121" ht="18" customHeight="1"/>
  </sheetData>
  <mergeCells count="10">
    <mergeCell ref="A1:G1"/>
    <mergeCell ref="A2:G2"/>
    <mergeCell ref="B3:D3"/>
    <mergeCell ref="B75:E75"/>
    <mergeCell ref="C26:D26"/>
    <mergeCell ref="C25:D25"/>
    <mergeCell ref="B98:D98"/>
    <mergeCell ref="F114:G114"/>
    <mergeCell ref="F118:G118"/>
    <mergeCell ref="C36:D3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22">
      <selection activeCell="I42" sqref="A3:I42"/>
    </sheetView>
  </sheetViews>
  <sheetFormatPr defaultColWidth="9.140625" defaultRowHeight="12.75"/>
  <cols>
    <col min="1" max="1" width="2.28125" style="78" customWidth="1"/>
    <col min="2" max="5" width="9.140625" style="78" customWidth="1"/>
    <col min="6" max="6" width="20.57421875" style="78" customWidth="1"/>
    <col min="7" max="7" width="6.57421875" style="78" customWidth="1"/>
    <col min="8" max="8" width="16.57421875" style="79" customWidth="1"/>
    <col min="9" max="9" width="15.00390625" style="80" customWidth="1"/>
    <col min="10" max="10" width="17.7109375" style="79" bestFit="1" customWidth="1"/>
    <col min="11" max="11" width="17.140625" style="79" bestFit="1" customWidth="1"/>
    <col min="12" max="12" width="17.00390625" style="78" bestFit="1" customWidth="1"/>
    <col min="13" max="13" width="12.00390625" style="78" bestFit="1" customWidth="1"/>
    <col min="14" max="16384" width="9.140625" style="78" customWidth="1"/>
  </cols>
  <sheetData>
    <row r="1" ht="20.25">
      <c r="A1" s="77" t="s">
        <v>158</v>
      </c>
    </row>
    <row r="2" spans="1:9" ht="18.75" customHeight="1" thickBot="1">
      <c r="A2" s="81"/>
      <c r="B2" s="82"/>
      <c r="C2" s="82"/>
      <c r="D2" s="82"/>
      <c r="E2" s="82"/>
      <c r="F2" s="82"/>
      <c r="G2" s="114"/>
      <c r="H2" s="83"/>
      <c r="I2" s="84" t="s">
        <v>159</v>
      </c>
    </row>
    <row r="3" spans="1:11" s="88" customFormat="1" ht="43.5" customHeight="1" thickTop="1">
      <c r="A3" s="145" t="s">
        <v>160</v>
      </c>
      <c r="B3" s="145"/>
      <c r="C3" s="145"/>
      <c r="D3" s="145"/>
      <c r="E3" s="145"/>
      <c r="F3" s="145"/>
      <c r="G3" s="115" t="s">
        <v>161</v>
      </c>
      <c r="H3" s="85" t="s">
        <v>237</v>
      </c>
      <c r="I3" s="86" t="s">
        <v>238</v>
      </c>
      <c r="J3" s="87"/>
      <c r="K3" s="87" t="s">
        <v>162</v>
      </c>
    </row>
    <row r="4" spans="1:9" ht="18.75" customHeight="1">
      <c r="A4" s="117" t="s">
        <v>163</v>
      </c>
      <c r="B4" s="118"/>
      <c r="C4" s="118"/>
      <c r="D4" s="118"/>
      <c r="E4" s="118"/>
      <c r="F4" s="119"/>
      <c r="G4" s="69"/>
      <c r="H4" s="89"/>
      <c r="I4" s="90"/>
    </row>
    <row r="5" spans="1:9" ht="18.75" customHeight="1">
      <c r="A5" s="120" t="s">
        <v>12</v>
      </c>
      <c r="B5" s="137" t="s">
        <v>164</v>
      </c>
      <c r="C5" s="138"/>
      <c r="D5" s="138"/>
      <c r="E5" s="138"/>
      <c r="F5" s="139"/>
      <c r="G5" s="91" t="s">
        <v>165</v>
      </c>
      <c r="H5" s="103" t="s">
        <v>239</v>
      </c>
      <c r="I5" s="104" t="s">
        <v>240</v>
      </c>
    </row>
    <row r="6" spans="1:9" ht="18.75" customHeight="1">
      <c r="A6" s="110" t="s">
        <v>14</v>
      </c>
      <c r="B6" s="137" t="s">
        <v>166</v>
      </c>
      <c r="C6" s="138"/>
      <c r="D6" s="138"/>
      <c r="E6" s="138"/>
      <c r="F6" s="139"/>
      <c r="G6" s="91" t="s">
        <v>167</v>
      </c>
      <c r="H6" s="105" t="s">
        <v>241</v>
      </c>
      <c r="I6" s="106" t="s">
        <v>267</v>
      </c>
    </row>
    <row r="7" spans="1:9" ht="18.75" customHeight="1">
      <c r="A7" s="111"/>
      <c r="B7" s="134" t="s">
        <v>168</v>
      </c>
      <c r="C7" s="135"/>
      <c r="D7" s="135"/>
      <c r="E7" s="135"/>
      <c r="F7" s="136"/>
      <c r="G7" s="91" t="s">
        <v>169</v>
      </c>
      <c r="H7" s="105" t="s">
        <v>242</v>
      </c>
      <c r="I7" s="105" t="s">
        <v>268</v>
      </c>
    </row>
    <row r="8" spans="1:9" ht="18.75" customHeight="1">
      <c r="A8" s="111"/>
      <c r="B8" s="134" t="s">
        <v>170</v>
      </c>
      <c r="C8" s="135"/>
      <c r="D8" s="135"/>
      <c r="E8" s="135"/>
      <c r="F8" s="136"/>
      <c r="G8" s="91" t="s">
        <v>171</v>
      </c>
      <c r="H8" s="107"/>
      <c r="I8" s="107"/>
    </row>
    <row r="9" spans="1:9" ht="18.75" customHeight="1">
      <c r="A9" s="111"/>
      <c r="B9" s="134" t="s">
        <v>172</v>
      </c>
      <c r="C9" s="135"/>
      <c r="D9" s="135"/>
      <c r="E9" s="135"/>
      <c r="F9" s="136"/>
      <c r="G9" s="91" t="s">
        <v>173</v>
      </c>
      <c r="H9" s="105" t="s">
        <v>243</v>
      </c>
      <c r="I9" s="105" t="s">
        <v>269</v>
      </c>
    </row>
    <row r="10" spans="1:9" ht="18.75" customHeight="1">
      <c r="A10" s="111"/>
      <c r="B10" s="134" t="s">
        <v>174</v>
      </c>
      <c r="C10" s="135"/>
      <c r="D10" s="135"/>
      <c r="E10" s="135"/>
      <c r="F10" s="136"/>
      <c r="G10" s="91" t="s">
        <v>175</v>
      </c>
      <c r="H10" s="107"/>
      <c r="I10" s="105" t="s">
        <v>270</v>
      </c>
    </row>
    <row r="11" spans="1:9" ht="18.75" customHeight="1">
      <c r="A11" s="111"/>
      <c r="B11" s="134" t="s">
        <v>176</v>
      </c>
      <c r="C11" s="135"/>
      <c r="D11" s="135"/>
      <c r="E11" s="135"/>
      <c r="F11" s="136"/>
      <c r="G11" s="91" t="s">
        <v>175</v>
      </c>
      <c r="H11" s="107"/>
      <c r="I11" s="105"/>
    </row>
    <row r="12" spans="1:9" ht="18.75" customHeight="1">
      <c r="A12" s="111"/>
      <c r="B12" s="134" t="s">
        <v>177</v>
      </c>
      <c r="C12" s="135"/>
      <c r="D12" s="135"/>
      <c r="E12" s="135"/>
      <c r="F12" s="136"/>
      <c r="G12" s="91" t="s">
        <v>178</v>
      </c>
      <c r="H12" s="105" t="s">
        <v>244</v>
      </c>
      <c r="I12" s="105" t="s">
        <v>271</v>
      </c>
    </row>
    <row r="13" spans="1:9" ht="18.75" customHeight="1">
      <c r="A13" s="110" t="s">
        <v>16</v>
      </c>
      <c r="B13" s="137" t="s">
        <v>179</v>
      </c>
      <c r="C13" s="138"/>
      <c r="D13" s="138"/>
      <c r="E13" s="138"/>
      <c r="F13" s="139"/>
      <c r="G13" s="93" t="s">
        <v>180</v>
      </c>
      <c r="H13" s="104" t="s">
        <v>245</v>
      </c>
      <c r="I13" s="104" t="s">
        <v>272</v>
      </c>
    </row>
    <row r="14" spans="1:9" ht="18.75" customHeight="1">
      <c r="A14" s="111"/>
      <c r="B14" s="134" t="s">
        <v>181</v>
      </c>
      <c r="C14" s="135"/>
      <c r="D14" s="135"/>
      <c r="E14" s="135"/>
      <c r="F14" s="136"/>
      <c r="G14" s="91" t="s">
        <v>182</v>
      </c>
      <c r="H14" s="105" t="s">
        <v>246</v>
      </c>
      <c r="I14" s="105" t="s">
        <v>273</v>
      </c>
    </row>
    <row r="15" spans="1:9" ht="18.75" customHeight="1">
      <c r="A15" s="111"/>
      <c r="B15" s="134" t="s">
        <v>183</v>
      </c>
      <c r="C15" s="135"/>
      <c r="D15" s="135"/>
      <c r="E15" s="135"/>
      <c r="F15" s="136"/>
      <c r="G15" s="91" t="s">
        <v>184</v>
      </c>
      <c r="H15" s="105" t="s">
        <v>247</v>
      </c>
      <c r="I15" s="105" t="s">
        <v>274</v>
      </c>
    </row>
    <row r="16" spans="1:9" ht="18.75" customHeight="1">
      <c r="A16" s="111"/>
      <c r="B16" s="134" t="s">
        <v>185</v>
      </c>
      <c r="C16" s="135"/>
      <c r="D16" s="135"/>
      <c r="E16" s="135"/>
      <c r="F16" s="136"/>
      <c r="G16" s="91" t="s">
        <v>186</v>
      </c>
      <c r="H16" s="105" t="s">
        <v>248</v>
      </c>
      <c r="I16" s="105" t="s">
        <v>275</v>
      </c>
    </row>
    <row r="17" spans="1:9" ht="18.75" customHeight="1">
      <c r="A17" s="111"/>
      <c r="B17" s="134" t="s">
        <v>187</v>
      </c>
      <c r="C17" s="135"/>
      <c r="D17" s="135"/>
      <c r="E17" s="135"/>
      <c r="F17" s="136"/>
      <c r="G17" s="91" t="s">
        <v>188</v>
      </c>
      <c r="H17" s="105" t="s">
        <v>249</v>
      </c>
      <c r="I17" s="105" t="s">
        <v>276</v>
      </c>
    </row>
    <row r="18" spans="1:9" ht="18.75" customHeight="1">
      <c r="A18" s="111"/>
      <c r="B18" s="134" t="s">
        <v>189</v>
      </c>
      <c r="C18" s="135"/>
      <c r="D18" s="135"/>
      <c r="E18" s="135"/>
      <c r="F18" s="136"/>
      <c r="G18" s="91" t="s">
        <v>190</v>
      </c>
      <c r="H18" s="105" t="s">
        <v>250</v>
      </c>
      <c r="I18" s="105" t="s">
        <v>277</v>
      </c>
    </row>
    <row r="19" spans="1:9" ht="18.75" customHeight="1">
      <c r="A19" s="111"/>
      <c r="B19" s="134" t="s">
        <v>191</v>
      </c>
      <c r="C19" s="135"/>
      <c r="D19" s="135"/>
      <c r="E19" s="135"/>
      <c r="F19" s="136"/>
      <c r="G19" s="91" t="s">
        <v>192</v>
      </c>
      <c r="H19" s="106" t="s">
        <v>251</v>
      </c>
      <c r="I19" s="106" t="s">
        <v>278</v>
      </c>
    </row>
    <row r="20" spans="1:10" ht="18.75" customHeight="1">
      <c r="A20" s="111"/>
      <c r="B20" s="134" t="s">
        <v>193</v>
      </c>
      <c r="C20" s="135"/>
      <c r="D20" s="135"/>
      <c r="E20" s="135"/>
      <c r="F20" s="136"/>
      <c r="G20" s="91" t="s">
        <v>194</v>
      </c>
      <c r="H20" s="105" t="s">
        <v>252</v>
      </c>
      <c r="I20" s="105" t="s">
        <v>279</v>
      </c>
      <c r="J20" s="80"/>
    </row>
    <row r="21" spans="1:11" ht="18.75" customHeight="1">
      <c r="A21" s="111"/>
      <c r="B21" s="134" t="s">
        <v>195</v>
      </c>
      <c r="C21" s="135"/>
      <c r="D21" s="135"/>
      <c r="E21" s="135"/>
      <c r="F21" s="136"/>
      <c r="G21" s="91" t="s">
        <v>196</v>
      </c>
      <c r="H21" s="105" t="s">
        <v>253</v>
      </c>
      <c r="I21" s="105" t="s">
        <v>280</v>
      </c>
      <c r="J21" s="80"/>
      <c r="K21" s="80" t="e">
        <f>'[1]TM'!K181</f>
        <v>#REF!</v>
      </c>
    </row>
    <row r="22" spans="1:9" ht="18.75" customHeight="1">
      <c r="A22" s="111"/>
      <c r="B22" s="137" t="s">
        <v>197</v>
      </c>
      <c r="C22" s="138"/>
      <c r="D22" s="138"/>
      <c r="E22" s="138"/>
      <c r="F22" s="139"/>
      <c r="G22" s="93" t="s">
        <v>198</v>
      </c>
      <c r="H22" s="104" t="s">
        <v>254</v>
      </c>
      <c r="I22" s="104" t="s">
        <v>281</v>
      </c>
    </row>
    <row r="23" spans="1:9" ht="18.75" customHeight="1">
      <c r="A23" s="148" t="s">
        <v>199</v>
      </c>
      <c r="B23" s="149"/>
      <c r="C23" s="149"/>
      <c r="D23" s="149"/>
      <c r="E23" s="149"/>
      <c r="F23" s="150"/>
      <c r="G23" s="94"/>
      <c r="H23" s="103"/>
      <c r="I23" s="106"/>
    </row>
    <row r="24" spans="1:9" ht="18.75" customHeight="1">
      <c r="A24" s="112" t="s">
        <v>200</v>
      </c>
      <c r="B24" s="140" t="s">
        <v>201</v>
      </c>
      <c r="C24" s="141"/>
      <c r="D24" s="141"/>
      <c r="E24" s="141"/>
      <c r="F24" s="142"/>
      <c r="G24" s="91" t="s">
        <v>202</v>
      </c>
      <c r="H24" s="105" t="s">
        <v>255</v>
      </c>
      <c r="I24" s="105" t="s">
        <v>282</v>
      </c>
    </row>
    <row r="25" spans="1:9" ht="18.75" customHeight="1">
      <c r="A25" s="112" t="s">
        <v>203</v>
      </c>
      <c r="B25" s="140" t="s">
        <v>204</v>
      </c>
      <c r="C25" s="141"/>
      <c r="D25" s="141"/>
      <c r="E25" s="141"/>
      <c r="F25" s="142"/>
      <c r="G25" s="91"/>
      <c r="H25" s="105" t="s">
        <v>256</v>
      </c>
      <c r="I25" s="106" t="s">
        <v>283</v>
      </c>
    </row>
    <row r="26" spans="1:9" ht="18.75" customHeight="1">
      <c r="A26" s="111" t="s">
        <v>16</v>
      </c>
      <c r="B26" s="140" t="s">
        <v>205</v>
      </c>
      <c r="C26" s="141"/>
      <c r="D26" s="141"/>
      <c r="E26" s="141"/>
      <c r="F26" s="142"/>
      <c r="G26" s="91" t="s">
        <v>206</v>
      </c>
      <c r="H26" s="107"/>
      <c r="I26" s="106"/>
    </row>
    <row r="27" spans="1:9" ht="18.75" customHeight="1">
      <c r="A27" s="111" t="s">
        <v>18</v>
      </c>
      <c r="B27" s="140" t="s">
        <v>207</v>
      </c>
      <c r="C27" s="141"/>
      <c r="D27" s="141"/>
      <c r="E27" s="141"/>
      <c r="F27" s="142"/>
      <c r="G27" s="91" t="s">
        <v>208</v>
      </c>
      <c r="H27" s="107"/>
      <c r="I27" s="106" t="s">
        <v>284</v>
      </c>
    </row>
    <row r="28" spans="1:9" ht="18.75" customHeight="1">
      <c r="A28" s="111" t="s">
        <v>20</v>
      </c>
      <c r="B28" s="140" t="s">
        <v>209</v>
      </c>
      <c r="C28" s="141"/>
      <c r="D28" s="141"/>
      <c r="E28" s="141"/>
      <c r="F28" s="142"/>
      <c r="G28" s="91" t="s">
        <v>210</v>
      </c>
      <c r="H28" s="107"/>
      <c r="I28" s="106"/>
    </row>
    <row r="29" spans="1:9" ht="18.75" customHeight="1">
      <c r="A29" s="111" t="s">
        <v>66</v>
      </c>
      <c r="B29" s="140" t="s">
        <v>211</v>
      </c>
      <c r="C29" s="141"/>
      <c r="D29" s="141"/>
      <c r="E29" s="141"/>
      <c r="F29" s="142"/>
      <c r="G29" s="91" t="s">
        <v>212</v>
      </c>
      <c r="H29" s="107"/>
      <c r="I29" s="106" t="s">
        <v>285</v>
      </c>
    </row>
    <row r="30" spans="1:9" ht="18.75" customHeight="1">
      <c r="A30" s="111"/>
      <c r="B30" s="137" t="s">
        <v>213</v>
      </c>
      <c r="C30" s="138"/>
      <c r="D30" s="138"/>
      <c r="E30" s="138"/>
      <c r="F30" s="139"/>
      <c r="G30" s="93" t="s">
        <v>214</v>
      </c>
      <c r="H30" s="104" t="s">
        <v>257</v>
      </c>
      <c r="I30" s="104" t="s">
        <v>286</v>
      </c>
    </row>
    <row r="31" spans="1:9" ht="18.75" customHeight="1">
      <c r="A31" s="148" t="s">
        <v>215</v>
      </c>
      <c r="B31" s="149"/>
      <c r="C31" s="149"/>
      <c r="D31" s="149"/>
      <c r="E31" s="149"/>
      <c r="F31" s="150"/>
      <c r="G31" s="94"/>
      <c r="H31" s="103"/>
      <c r="I31" s="106"/>
    </row>
    <row r="32" spans="1:9" ht="18.75" customHeight="1">
      <c r="A32" s="111" t="s">
        <v>12</v>
      </c>
      <c r="B32" s="140" t="s">
        <v>216</v>
      </c>
      <c r="C32" s="141"/>
      <c r="D32" s="141"/>
      <c r="E32" s="141"/>
      <c r="F32" s="142"/>
      <c r="G32" s="91" t="s">
        <v>217</v>
      </c>
      <c r="H32" s="105" t="s">
        <v>258</v>
      </c>
      <c r="I32" s="105" t="s">
        <v>287</v>
      </c>
    </row>
    <row r="33" spans="1:9" ht="18.75" customHeight="1">
      <c r="A33" s="111" t="s">
        <v>14</v>
      </c>
      <c r="B33" s="140" t="s">
        <v>294</v>
      </c>
      <c r="C33" s="141"/>
      <c r="D33" s="141"/>
      <c r="E33" s="141"/>
      <c r="F33" s="142"/>
      <c r="G33" s="92"/>
      <c r="H33" s="105" t="s">
        <v>259</v>
      </c>
      <c r="I33" s="105"/>
    </row>
    <row r="34" spans="1:9" ht="18.75" customHeight="1">
      <c r="A34" s="111" t="s">
        <v>16</v>
      </c>
      <c r="B34" s="140" t="s">
        <v>218</v>
      </c>
      <c r="C34" s="141"/>
      <c r="D34" s="141"/>
      <c r="E34" s="141"/>
      <c r="F34" s="142"/>
      <c r="G34" s="91" t="s">
        <v>219</v>
      </c>
      <c r="H34" s="105" t="s">
        <v>260</v>
      </c>
      <c r="I34" s="105" t="s">
        <v>288</v>
      </c>
    </row>
    <row r="35" spans="1:9" ht="18.75" customHeight="1">
      <c r="A35" s="111" t="s">
        <v>18</v>
      </c>
      <c r="B35" s="140" t="s">
        <v>220</v>
      </c>
      <c r="C35" s="141"/>
      <c r="D35" s="141"/>
      <c r="E35" s="141"/>
      <c r="F35" s="142"/>
      <c r="G35" s="91" t="s">
        <v>221</v>
      </c>
      <c r="H35" s="105" t="s">
        <v>261</v>
      </c>
      <c r="I35" s="105" t="s">
        <v>289</v>
      </c>
    </row>
    <row r="36" spans="1:9" ht="18.75" customHeight="1">
      <c r="A36" s="111" t="s">
        <v>20</v>
      </c>
      <c r="B36" s="140" t="s">
        <v>222</v>
      </c>
      <c r="C36" s="141"/>
      <c r="D36" s="141"/>
      <c r="E36" s="141"/>
      <c r="F36" s="142"/>
      <c r="G36" s="91" t="s">
        <v>223</v>
      </c>
      <c r="H36" s="107"/>
      <c r="I36" s="107"/>
    </row>
    <row r="37" spans="1:9" ht="18.75" customHeight="1">
      <c r="A37" s="111" t="s">
        <v>66</v>
      </c>
      <c r="B37" s="140" t="s">
        <v>224</v>
      </c>
      <c r="C37" s="141"/>
      <c r="D37" s="141"/>
      <c r="E37" s="141"/>
      <c r="F37" s="142"/>
      <c r="G37" s="91" t="s">
        <v>225</v>
      </c>
      <c r="H37" s="105" t="s">
        <v>262</v>
      </c>
      <c r="I37" s="105" t="s">
        <v>290</v>
      </c>
    </row>
    <row r="38" spans="1:9" ht="18.75" customHeight="1">
      <c r="A38" s="111"/>
      <c r="B38" s="137" t="s">
        <v>226</v>
      </c>
      <c r="C38" s="138"/>
      <c r="D38" s="138"/>
      <c r="E38" s="138"/>
      <c r="F38" s="139"/>
      <c r="G38" s="93" t="s">
        <v>227</v>
      </c>
      <c r="H38" s="104" t="s">
        <v>263</v>
      </c>
      <c r="I38" s="104" t="s">
        <v>291</v>
      </c>
    </row>
    <row r="39" spans="1:9" ht="18.75" customHeight="1">
      <c r="A39" s="111"/>
      <c r="B39" s="137" t="s">
        <v>228</v>
      </c>
      <c r="C39" s="138"/>
      <c r="D39" s="138"/>
      <c r="E39" s="138"/>
      <c r="F39" s="139"/>
      <c r="G39" s="93" t="s">
        <v>229</v>
      </c>
      <c r="H39" s="104" t="s">
        <v>265</v>
      </c>
      <c r="I39" s="104" t="s">
        <v>292</v>
      </c>
    </row>
    <row r="40" spans="1:9" ht="18.75" customHeight="1">
      <c r="A40" s="111"/>
      <c r="B40" s="137" t="s">
        <v>230</v>
      </c>
      <c r="C40" s="138"/>
      <c r="D40" s="138"/>
      <c r="E40" s="138"/>
      <c r="F40" s="139"/>
      <c r="G40" s="93" t="s">
        <v>231</v>
      </c>
      <c r="H40" s="103" t="s">
        <v>264</v>
      </c>
      <c r="I40" s="104" t="s">
        <v>266</v>
      </c>
    </row>
    <row r="41" spans="1:9" ht="18.75" customHeight="1">
      <c r="A41" s="111"/>
      <c r="B41" s="140" t="s">
        <v>232</v>
      </c>
      <c r="C41" s="141"/>
      <c r="D41" s="141"/>
      <c r="E41" s="141"/>
      <c r="F41" s="142"/>
      <c r="G41" s="95">
        <v>61</v>
      </c>
      <c r="H41" s="105"/>
      <c r="I41" s="104"/>
    </row>
    <row r="42" spans="1:12" ht="18.75" customHeight="1">
      <c r="A42" s="113"/>
      <c r="B42" s="143" t="s">
        <v>233</v>
      </c>
      <c r="C42" s="144"/>
      <c r="D42" s="144"/>
      <c r="E42" s="144"/>
      <c r="F42" s="125"/>
      <c r="G42" s="96" t="s">
        <v>234</v>
      </c>
      <c r="H42" s="108" t="s">
        <v>266</v>
      </c>
      <c r="I42" s="109" t="s">
        <v>293</v>
      </c>
      <c r="L42" s="97"/>
    </row>
    <row r="43" ht="7.5" customHeight="1"/>
    <row r="44" spans="3:13" ht="12.75">
      <c r="C44" s="98"/>
      <c r="F44" s="98"/>
      <c r="G44" s="146"/>
      <c r="H44" s="146"/>
      <c r="I44" s="146"/>
      <c r="J44" s="99"/>
      <c r="L44" s="79"/>
      <c r="M44" s="79"/>
    </row>
    <row r="45" spans="3:11" ht="12.75">
      <c r="C45" s="98" t="s">
        <v>235</v>
      </c>
      <c r="F45" s="98"/>
      <c r="G45" s="147" t="s">
        <v>236</v>
      </c>
      <c r="H45" s="147"/>
      <c r="I45" s="147"/>
      <c r="J45" s="100"/>
      <c r="K45" s="80"/>
    </row>
    <row r="46" spans="3:6" ht="12.75">
      <c r="C46" s="101"/>
      <c r="F46" s="98"/>
    </row>
    <row r="47" spans="3:6" ht="12.75">
      <c r="C47" s="101"/>
      <c r="F47" s="98"/>
    </row>
    <row r="48" spans="3:6" ht="12.75">
      <c r="C48" s="101"/>
      <c r="F48" s="98"/>
    </row>
    <row r="49" spans="2:11" ht="12.75">
      <c r="B49" s="102"/>
      <c r="C49" s="101"/>
      <c r="F49" s="98"/>
      <c r="K49" s="80"/>
    </row>
  </sheetData>
  <mergeCells count="41">
    <mergeCell ref="A3:F3"/>
    <mergeCell ref="G44:I44"/>
    <mergeCell ref="G45:I45"/>
    <mergeCell ref="A23:F23"/>
    <mergeCell ref="A31:F31"/>
    <mergeCell ref="B37:F37"/>
    <mergeCell ref="B38:F38"/>
    <mergeCell ref="B39:F39"/>
    <mergeCell ref="B40:F40"/>
    <mergeCell ref="B41:F41"/>
    <mergeCell ref="B42:F42"/>
    <mergeCell ref="B36:F36"/>
    <mergeCell ref="B35:F35"/>
    <mergeCell ref="B34:F34"/>
    <mergeCell ref="B33:F33"/>
    <mergeCell ref="B32:F32"/>
    <mergeCell ref="B30:F30"/>
    <mergeCell ref="B29:F29"/>
    <mergeCell ref="B28:F28"/>
    <mergeCell ref="B27:F27"/>
    <mergeCell ref="B26:F26"/>
    <mergeCell ref="B25:F25"/>
    <mergeCell ref="B24:F24"/>
    <mergeCell ref="B22:F22"/>
    <mergeCell ref="B21:F21"/>
    <mergeCell ref="B20:F20"/>
    <mergeCell ref="B19:F19"/>
    <mergeCell ref="B18:F18"/>
    <mergeCell ref="B17:F17"/>
    <mergeCell ref="B16:F16"/>
    <mergeCell ref="B15:F15"/>
    <mergeCell ref="B14:F14"/>
    <mergeCell ref="B13:F13"/>
    <mergeCell ref="B12:F12"/>
    <mergeCell ref="B7:F7"/>
    <mergeCell ref="B6:F6"/>
    <mergeCell ref="B5:F5"/>
    <mergeCell ref="B11:F11"/>
    <mergeCell ref="B10:F10"/>
    <mergeCell ref="B9:F9"/>
    <mergeCell ref="B8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vhung</dc:creator>
  <cp:keywords/>
  <dc:description/>
  <cp:lastModifiedBy>Administrator</cp:lastModifiedBy>
  <cp:lastPrinted>2009-04-23T02:16:39Z</cp:lastPrinted>
  <dcterms:created xsi:type="dcterms:W3CDTF">2008-04-01T08:26:00Z</dcterms:created>
  <dcterms:modified xsi:type="dcterms:W3CDTF">2009-04-24T01:13:04Z</dcterms:modified>
  <cp:category/>
  <cp:version/>
  <cp:contentType/>
  <cp:contentStatus/>
</cp:coreProperties>
</file>