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45" activeTab="1"/>
  </bookViews>
  <sheets>
    <sheet name="CDKT + KQKD 2006" sheetId="1" r:id="rId1"/>
    <sheet name="Cac chi tieu TC (2006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<sst xmlns="http://schemas.openxmlformats.org/spreadsheetml/2006/main" count="99" uniqueCount="87">
  <si>
    <t>B¸o c¸o Tµi chÝnh tãm t¾t</t>
  </si>
  <si>
    <t>N¨m 2006</t>
  </si>
  <si>
    <t>I - B¶ng C©n §èi kÕ to¸n</t>
  </si>
  <si>
    <t>®¬n vÞ: 1.000®ång.</t>
  </si>
  <si>
    <t>STT</t>
  </si>
  <si>
    <t>Néi Dung</t>
  </si>
  <si>
    <t xml:space="preserve">Sè d­ </t>
  </si>
  <si>
    <t>®Çu k×</t>
  </si>
  <si>
    <t>cuèi k×</t>
  </si>
  <si>
    <t>I</t>
  </si>
  <si>
    <t>Tµi s¶n ng¾n h¹n</t>
  </si>
  <si>
    <t>TiÒn vµ c¸c kho¶n t­¬ng ®­¬ng tiÒn</t>
  </si>
  <si>
    <t>C¸c kho¶n ®Çu t­ vµ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</si>
  <si>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</si>
  <si>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</si>
  <si>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</si>
  <si>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</si>
  <si>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</si>
  <si>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</si>
  <si>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</si>
  <si>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- Tµi s¶n cè ®Þnh h÷u h×nh</t>
  </si>
  <si>
    <t xml:space="preserve">  - Tµi s¶n cè ®Þnh v« h×nh</t>
  </si>
  <si>
    <t xml:space="preserve">  - Tµi s¶n cè ®Þnh  thuª tµi chÝnh</t>
  </si>
  <si>
    <t xml:space="preserve">  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</si>
  <si>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</si>
  <si>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</si>
  <si>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</si>
  <si>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</si>
  <si>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</si>
  <si>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</si>
  <si>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</si>
  <si>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</si>
  <si>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</si>
  <si>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</si>
  <si>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 xml:space="preserve">Vèn chñ së h÷u </t>
  </si>
  <si>
    <t xml:space="preserve">  - Vèn ®Çu t­ cña chñ së h÷u</t>
  </si>
  <si>
    <t xml:space="preserve">  - ThÆng d­ vèn cæ phÇn</t>
  </si>
  <si>
    <t xml:space="preserve">  - Cæ phiÕu quü</t>
  </si>
  <si>
    <t xml:space="preserve">  - Chªnh lÖch ®¸nh gi¸ l¹i tµi s¶n</t>
  </si>
  <si>
    <t xml:space="preserve">  - Chªnh lÖch tØ gi¸ hèi ®o¸i</t>
  </si>
  <si>
    <t xml:space="preserve">  - C¸c quü</t>
  </si>
  <si>
    <t xml:space="preserve">  - Lîi nhuËn sau thuÕ ch­a ph©n phèi</t>
  </si>
  <si>
    <t xml:space="preserve">  - Nguån vèn ®Çu t­ XDCB</t>
  </si>
  <si>
    <t>Nguån kinh phÝ vµ quü kh¸c</t>
  </si>
  <si>
    <t xml:space="preserve">  - Quü khen th­ëng phóc lîi</t>
  </si>
  <si>
    <t xml:space="preserve">  - Nguån kinh phÝ </t>
  </si>
  <si>
    <t xml:space="preserve">  - Nguån kinh phÝ ®· h×nh thµnh TSC§ </t>
  </si>
  <si>
    <t>VI</t>
  </si>
  <si>
    <t>Tæng céng nguån vèn</t>
  </si>
  <si>
    <t>II. KÕt qu¶ ho¹t ®éng kinh doanh</t>
  </si>
  <si>
    <t>ChØ tiªu</t>
  </si>
  <si>
    <t>Kú b¸o c¸o</t>
  </si>
  <si>
    <t>Luü kÕ</t>
  </si>
  <si>
    <t>Tæng doanh thu</t>
  </si>
  <si>
    <t>Doanh thu tõ ho¹t ®éng kinh doanh chÝnh</t>
  </si>
  <si>
    <t>Doanh thu vÒ ®Çu t­ tµi chÝnh</t>
  </si>
  <si>
    <t>Doanh thu kh¸c</t>
  </si>
  <si>
    <t xml:space="preserve">Tæng chi phÝ </t>
  </si>
  <si>
    <t>Chi phÝ tõ ho¹t ®éng kinh doanh chÝnh</t>
  </si>
  <si>
    <t>Chi phÝ tõ ho¹t ®éng ®Çu t­ tµi chÝnh</t>
  </si>
  <si>
    <t>Chi phÝ qu¶n lÝ doanh nghiÖp</t>
  </si>
  <si>
    <t>Chi phÝ kh¸c</t>
  </si>
  <si>
    <t>Lîi nhuËn tr­íc thuÕ</t>
  </si>
  <si>
    <t>ThuÕ thu nhËp ph¶i nép</t>
  </si>
  <si>
    <t>Lîi nhuËn sau thuÕ</t>
  </si>
  <si>
    <t xml:space="preserve">L·i c¬ b¶n trªn cæ phiÕu </t>
  </si>
  <si>
    <t>Cæ tøc trªn mçi cæ phiÕu</t>
  </si>
  <si>
    <t>III . C¸c chØ tiªu tµi chÝnh c¬ b¶n</t>
  </si>
  <si>
    <t>§¬n vÞ tÝnh</t>
  </si>
  <si>
    <t>Kú tr­íc</t>
  </si>
  <si>
    <t>C¬ cÊu tµi s¶n</t>
  </si>
  <si>
    <t>%</t>
  </si>
  <si>
    <t xml:space="preserve"> + Tµi s¶n cè ®Þnh/Tæng tµi s¶n</t>
  </si>
  <si>
    <t>+ Tµi s¶n l­u ®éng/ Tæng tµi s¶n</t>
  </si>
  <si>
    <t>C¬ cÊu nguån vèn</t>
  </si>
  <si>
    <t>+ Nî ph¶i tr¶/Tæng tµi s¶n</t>
  </si>
  <si>
    <t>+ Nguån vèn chñ së h÷u/Tæng nguån vèn</t>
  </si>
  <si>
    <t>Kh¶ n¨ng thanh to¸n</t>
  </si>
  <si>
    <t>LÇn</t>
  </si>
  <si>
    <t>+ Kh¶ n¨ng thanh to¸n nhanh</t>
  </si>
  <si>
    <t>+ Kh¶ n¨ng thanh to¸n hiÖn hµnh</t>
  </si>
  <si>
    <t>Tû suÊt lîi nhuËn</t>
  </si>
  <si>
    <t>+ Tû suÊt lîi nhuËn tr­íc thuÕ/ Tæng tµi s¶n</t>
  </si>
  <si>
    <t>+ Tû suÊt lîi nhuËn sau thuÕ/ Doanh thu thuÇn</t>
  </si>
  <si>
    <t>+ Tû suÊt lîi nhuËn sau thuÕ/Nguån vèn chñ së h÷u</t>
  </si>
  <si>
    <t>Ngµy  5  th¸ng  04  n¨m  2007</t>
  </si>
  <si>
    <t xml:space="preserve"> Gi¸m ®èc C«ng 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</si>
</sst>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0.000000000"/>
    <numFmt numFmtId="177" formatCode="0.0000000000"/>
    <numFmt numFmtId="178" formatCode="_(* #,##0.0_);_(* \(#,##0.0\);_(* &quot;-&quot;?_);_(@_)"/>
  </numFmts>
  <fonts count="12">
    <font>
      <sz val="12"/>
      <name val=".VnTime"/>
      <family val="0"/>
    </font>
    <font>
      <b/>
      <sz val="14"/>
      <name val=".VnTimeH"/>
      <family val="2"/>
    </font>
    <font>
      <sz val="14"/>
      <name val=".VnTime"/>
      <family val="0"/>
    </font>
    <font>
      <sz val="14"/>
      <name val=".VnTimeH"/>
      <family val="2"/>
    </font>
    <font>
      <i/>
      <sz val="14"/>
      <name val=".VnTime"/>
      <family val="2"/>
    </font>
    <font>
      <b/>
      <sz val="14"/>
      <name val=".VnTime"/>
      <family val="2"/>
    </font>
    <font>
      <sz val="8"/>
      <name val=".VnTime"/>
      <family val="0"/>
    </font>
    <font>
      <b/>
      <sz val="12"/>
      <name val=".VnTime"/>
      <family val="2"/>
    </font>
    <font>
      <b/>
      <sz val="10"/>
      <name val=".VnTimeH"/>
      <family val="2"/>
    </font>
    <font>
      <sz val="12"/>
      <color indexed="8"/>
      <name val=".VnTime"/>
      <family val="0"/>
    </font>
    <font>
      <i/>
      <sz val="13"/>
      <name val=".VnTime"/>
      <family val="2"/>
    </font>
    <font>
      <b/>
      <sz val="11"/>
      <name val=".VnTimeH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5" fillId="0" borderId="2" xfId="15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65" fontId="5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5" fontId="2" fillId="0" borderId="5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/>
    </xf>
    <xf numFmtId="49" fontId="7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2" fontId="9" fillId="0" borderId="8" xfId="0" applyNumberFormat="1" applyFont="1" applyBorder="1" applyAlignment="1">
      <alignment/>
    </xf>
    <xf numFmtId="165" fontId="0" fillId="0" borderId="8" xfId="15" applyNumberFormat="1" applyBorder="1" applyAlignment="1">
      <alignment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2" fontId="0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G\My%20Documents\Mai%20Trang\BC%20rut%20gon%20NAM%20gui%20TTGD\bctc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+ II"/>
      <sheetName val="Cac chi tieu TC (2006)"/>
    </sheetNames>
    <sheetDataSet>
      <sheetData sheetId="0">
        <row r="23">
          <cell r="D23">
            <v>7248239534</v>
          </cell>
        </row>
        <row r="27">
          <cell r="D27">
            <v>214892913</v>
          </cell>
        </row>
        <row r="41">
          <cell r="D41">
            <v>7248239534</v>
          </cell>
        </row>
        <row r="56">
          <cell r="C56">
            <v>51101178</v>
          </cell>
        </row>
        <row r="58">
          <cell r="C58">
            <v>41005685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79">
      <selection activeCell="C17" sqref="C17"/>
    </sheetView>
  </sheetViews>
  <sheetFormatPr defaultColWidth="8.796875" defaultRowHeight="15"/>
  <cols>
    <col min="1" max="1" width="5.59765625" style="1" customWidth="1"/>
    <col min="2" max="2" width="43.19921875" style="1" customWidth="1"/>
    <col min="3" max="3" width="19.59765625" style="4" customWidth="1"/>
    <col min="4" max="4" width="19.69921875" style="4" customWidth="1"/>
    <col min="5" max="16384" width="9" style="1" customWidth="1"/>
  </cols>
  <sheetData>
    <row r="1" spans="1:4" ht="20.25">
      <c r="A1" s="54" t="s">
        <v>0</v>
      </c>
      <c r="B1" s="54"/>
      <c r="C1" s="54"/>
      <c r="D1" s="54"/>
    </row>
    <row r="2" spans="1:4" ht="20.25">
      <c r="A2" s="54" t="s">
        <v>1</v>
      </c>
      <c r="B2" s="54"/>
      <c r="C2" s="54"/>
      <c r="D2" s="54"/>
    </row>
    <row r="3" spans="1:4" ht="33" customHeight="1">
      <c r="A3" s="55" t="s">
        <v>2</v>
      </c>
      <c r="B3" s="55"/>
      <c r="C3" s="55"/>
      <c r="D3" s="55" t="s">
        <v>3</v>
      </c>
    </row>
    <row r="4" spans="1:4" ht="22.5" customHeight="1">
      <c r="A4" s="3"/>
      <c r="B4" s="3"/>
      <c r="D4" s="5" t="s">
        <v>3</v>
      </c>
    </row>
    <row r="5" spans="1:4" ht="18" customHeight="1">
      <c r="A5" s="6" t="s">
        <v>4</v>
      </c>
      <c r="B5" s="7" t="s">
        <v>5</v>
      </c>
      <c r="C5" s="8" t="s">
        <v>6</v>
      </c>
      <c r="D5" s="8" t="s">
        <v>6</v>
      </c>
    </row>
    <row r="6" spans="1:4" ht="19.5">
      <c r="A6" s="9"/>
      <c r="B6" s="10"/>
      <c r="C6" s="11" t="s">
        <v>7</v>
      </c>
      <c r="D6" s="11" t="s">
        <v>8</v>
      </c>
    </row>
    <row r="7" spans="1:4" s="15" customFormat="1" ht="18.75">
      <c r="A7" s="12" t="s">
        <v>9</v>
      </c>
      <c r="B7" s="13" t="s">
        <v>10</v>
      </c>
      <c r="C7" s="14">
        <f>SUM(C8:C12)</f>
        <v>1244632580.2329998</v>
      </c>
      <c r="D7" s="14">
        <f>SUM(D8:D12)</f>
        <v>6886711543</v>
      </c>
    </row>
    <row r="8" spans="1:4" ht="18">
      <c r="A8" s="16">
        <v>1</v>
      </c>
      <c r="B8" s="17" t="s">
        <v>11</v>
      </c>
      <c r="C8" s="18">
        <v>222857399.773</v>
      </c>
      <c r="D8" s="18">
        <v>679867797</v>
      </c>
    </row>
    <row r="9" spans="1:4" ht="18">
      <c r="A9" s="16">
        <v>2</v>
      </c>
      <c r="B9" s="17" t="s">
        <v>12</v>
      </c>
      <c r="C9" s="18">
        <v>898415925.038</v>
      </c>
      <c r="D9" s="18">
        <v>192958434</v>
      </c>
    </row>
    <row r="10" spans="1:4" ht="18">
      <c r="A10" s="16">
        <v>3</v>
      </c>
      <c r="B10" s="17" t="s">
        <v>13</v>
      </c>
      <c r="C10" s="18">
        <v>123122474.245</v>
      </c>
      <c r="D10" s="18">
        <v>2894509376</v>
      </c>
    </row>
    <row r="11" spans="1:4" ht="18">
      <c r="A11" s="16">
        <v>4</v>
      </c>
      <c r="B11" s="17" t="s">
        <v>14</v>
      </c>
      <c r="C11" s="18">
        <v>55387.427</v>
      </c>
      <c r="D11" s="18">
        <v>194589</v>
      </c>
    </row>
    <row r="12" spans="1:4" ht="18">
      <c r="A12" s="16">
        <v>5</v>
      </c>
      <c r="B12" s="17" t="s">
        <v>15</v>
      </c>
      <c r="C12" s="18">
        <v>181393.75</v>
      </c>
      <c r="D12" s="18">
        <v>3119181347</v>
      </c>
    </row>
    <row r="13" spans="1:4" s="15" customFormat="1" ht="18.75">
      <c r="A13" s="19" t="s">
        <v>16</v>
      </c>
      <c r="B13" s="20" t="s">
        <v>17</v>
      </c>
      <c r="C13" s="21">
        <f>C14+C15+C20+C21+C22</f>
        <v>1151040757.045</v>
      </c>
      <c r="D13" s="21">
        <f>D14+D15+D20+D21+D22</f>
        <v>361527991</v>
      </c>
    </row>
    <row r="14" spans="1:4" ht="18">
      <c r="A14" s="16">
        <v>1</v>
      </c>
      <c r="B14" s="17" t="s">
        <v>18</v>
      </c>
      <c r="C14" s="18"/>
      <c r="D14" s="18"/>
    </row>
    <row r="15" spans="1:4" ht="18">
      <c r="A15" s="16">
        <v>2</v>
      </c>
      <c r="B15" s="17" t="s">
        <v>19</v>
      </c>
      <c r="C15" s="18">
        <f>SUM(C16:C19)</f>
        <v>3742461.045</v>
      </c>
      <c r="D15" s="18">
        <f>SUM(D16:D19)</f>
        <v>4219255</v>
      </c>
    </row>
    <row r="16" spans="1:4" ht="18">
      <c r="A16" s="16"/>
      <c r="B16" s="17" t="s">
        <v>20</v>
      </c>
      <c r="C16" s="18">
        <f>(8355010251-5272089453)/1000</f>
        <v>3082920.798</v>
      </c>
      <c r="D16" s="18">
        <v>3605215</v>
      </c>
    </row>
    <row r="17" spans="1:4" ht="18">
      <c r="A17" s="16"/>
      <c r="B17" s="17" t="s">
        <v>21</v>
      </c>
      <c r="C17" s="18">
        <f>(1355586105-696045858)/1000</f>
        <v>659540.247</v>
      </c>
      <c r="D17" s="18">
        <v>416540</v>
      </c>
    </row>
    <row r="18" spans="1:4" ht="18">
      <c r="A18" s="16"/>
      <c r="B18" s="17" t="s">
        <v>22</v>
      </c>
      <c r="C18" s="18"/>
      <c r="D18" s="18"/>
    </row>
    <row r="19" spans="1:4" ht="18">
      <c r="A19" s="16"/>
      <c r="B19" s="17" t="s">
        <v>23</v>
      </c>
      <c r="C19" s="18"/>
      <c r="D19" s="18">
        <v>197500</v>
      </c>
    </row>
    <row r="20" spans="1:4" ht="18">
      <c r="A20" s="16">
        <v>3</v>
      </c>
      <c r="B20" s="17" t="s">
        <v>24</v>
      </c>
      <c r="C20" s="18"/>
      <c r="D20" s="18"/>
    </row>
    <row r="21" spans="1:4" ht="18">
      <c r="A21" s="16">
        <v>4</v>
      </c>
      <c r="B21" s="17" t="s">
        <v>25</v>
      </c>
      <c r="C21" s="18">
        <v>1096568350</v>
      </c>
      <c r="D21" s="18">
        <v>306400000</v>
      </c>
    </row>
    <row r="22" spans="1:4" ht="18">
      <c r="A22" s="16">
        <v>5</v>
      </c>
      <c r="B22" s="17" t="s">
        <v>26</v>
      </c>
      <c r="C22" s="18">
        <v>50729946</v>
      </c>
      <c r="D22" s="18">
        <v>50908736</v>
      </c>
    </row>
    <row r="23" spans="1:4" s="25" customFormat="1" ht="27.75" customHeight="1">
      <c r="A23" s="22" t="s">
        <v>27</v>
      </c>
      <c r="B23" s="23" t="s">
        <v>28</v>
      </c>
      <c r="C23" s="24">
        <f>C7+C13</f>
        <v>2395673337.278</v>
      </c>
      <c r="D23" s="24">
        <f>D7+D13</f>
        <v>7248239534</v>
      </c>
    </row>
    <row r="24" spans="1:4" s="15" customFormat="1" ht="18.75">
      <c r="A24" s="19" t="s">
        <v>29</v>
      </c>
      <c r="B24" s="20" t="s">
        <v>30</v>
      </c>
      <c r="C24" s="21">
        <f>SUM(C25:C26)</f>
        <v>2220827838.318</v>
      </c>
      <c r="D24" s="21">
        <f>SUM(D25:D26)</f>
        <v>7033346621</v>
      </c>
    </row>
    <row r="25" spans="1:4" ht="18">
      <c r="A25" s="16">
        <v>1</v>
      </c>
      <c r="B25" s="17" t="s">
        <v>31</v>
      </c>
      <c r="C25" s="18">
        <v>539887056.318</v>
      </c>
      <c r="D25" s="18">
        <v>5184471693</v>
      </c>
    </row>
    <row r="26" spans="1:4" ht="18">
      <c r="A26" s="16">
        <v>2</v>
      </c>
      <c r="B26" s="17" t="s">
        <v>32</v>
      </c>
      <c r="C26" s="18">
        <v>1680940782</v>
      </c>
      <c r="D26" s="18">
        <v>1848874928</v>
      </c>
    </row>
    <row r="27" spans="1:4" s="15" customFormat="1" ht="18.75">
      <c r="A27" s="19" t="s">
        <v>33</v>
      </c>
      <c r="B27" s="20" t="s">
        <v>34</v>
      </c>
      <c r="C27" s="21">
        <f>C28+C37</f>
        <v>174845499.025</v>
      </c>
      <c r="D27" s="21">
        <f>D28+D37</f>
        <v>214892913</v>
      </c>
    </row>
    <row r="28" spans="1:4" ht="18">
      <c r="A28" s="16">
        <v>1</v>
      </c>
      <c r="B28" s="17" t="s">
        <v>34</v>
      </c>
      <c r="C28" s="18">
        <f>SUM(C29:C36)</f>
        <v>174541300.202</v>
      </c>
      <c r="D28" s="18">
        <f>SUM(D29:D36)</f>
        <v>214347921</v>
      </c>
    </row>
    <row r="29" spans="1:4" ht="18">
      <c r="A29" s="16"/>
      <c r="B29" s="17" t="s">
        <v>35</v>
      </c>
      <c r="C29" s="18">
        <v>150000000</v>
      </c>
      <c r="D29" s="18">
        <v>150000000</v>
      </c>
    </row>
    <row r="30" spans="1:4" ht="18">
      <c r="A30" s="16"/>
      <c r="B30" s="17" t="s">
        <v>36</v>
      </c>
      <c r="C30" s="18">
        <v>6112958.711</v>
      </c>
      <c r="D30" s="18">
        <v>18882074</v>
      </c>
    </row>
    <row r="31" spans="1:4" ht="18">
      <c r="A31" s="16"/>
      <c r="B31" s="17" t="s">
        <v>37</v>
      </c>
      <c r="C31" s="18"/>
      <c r="D31" s="18"/>
    </row>
    <row r="32" spans="1:4" ht="18">
      <c r="A32" s="16"/>
      <c r="B32" s="17" t="s">
        <v>38</v>
      </c>
      <c r="C32" s="18"/>
      <c r="D32" s="18"/>
    </row>
    <row r="33" spans="1:4" ht="18">
      <c r="A33" s="16"/>
      <c r="B33" s="17" t="s">
        <v>39</v>
      </c>
      <c r="C33" s="18"/>
      <c r="D33" s="18"/>
    </row>
    <row r="34" spans="1:4" ht="18">
      <c r="A34" s="16"/>
      <c r="B34" s="17" t="s">
        <v>40</v>
      </c>
      <c r="C34" s="18">
        <f>(3008391314)/1000-C38</f>
        <v>2704192.491</v>
      </c>
      <c r="D34" s="18">
        <v>4460162</v>
      </c>
    </row>
    <row r="35" spans="1:4" ht="18">
      <c r="A35" s="16"/>
      <c r="B35" s="17" t="s">
        <v>41</v>
      </c>
      <c r="C35" s="18">
        <v>15724149</v>
      </c>
      <c r="D35" s="18">
        <v>41005685</v>
      </c>
    </row>
    <row r="36" spans="1:4" ht="18">
      <c r="A36" s="16"/>
      <c r="B36" s="17" t="s">
        <v>42</v>
      </c>
      <c r="C36" s="18"/>
      <c r="D36" s="18"/>
    </row>
    <row r="37" spans="1:4" ht="18">
      <c r="A37" s="16">
        <v>2</v>
      </c>
      <c r="B37" s="17" t="s">
        <v>43</v>
      </c>
      <c r="C37" s="18">
        <f>SUM(C38:C40)</f>
        <v>304198.823</v>
      </c>
      <c r="D37" s="18">
        <f>SUM(D38:D40)</f>
        <v>544992</v>
      </c>
    </row>
    <row r="38" spans="1:4" ht="18">
      <c r="A38" s="16"/>
      <c r="B38" s="17" t="s">
        <v>44</v>
      </c>
      <c r="C38" s="18">
        <v>304198.823</v>
      </c>
      <c r="D38" s="18">
        <v>544992</v>
      </c>
    </row>
    <row r="39" spans="1:4" ht="18">
      <c r="A39" s="16"/>
      <c r="B39" s="17" t="s">
        <v>45</v>
      </c>
      <c r="C39" s="18"/>
      <c r="D39" s="18"/>
    </row>
    <row r="40" spans="1:4" ht="18">
      <c r="A40" s="16"/>
      <c r="B40" s="17" t="s">
        <v>46</v>
      </c>
      <c r="C40" s="18"/>
      <c r="D40" s="18"/>
    </row>
    <row r="41" spans="1:4" s="25" customFormat="1" ht="27.75" customHeight="1">
      <c r="A41" s="22" t="s">
        <v>47</v>
      </c>
      <c r="B41" s="23" t="s">
        <v>48</v>
      </c>
      <c r="C41" s="24">
        <f>C24+C27</f>
        <v>2395673337.343</v>
      </c>
      <c r="D41" s="24">
        <f>D24+D27</f>
        <v>7248239534</v>
      </c>
    </row>
    <row r="42" spans="1:2" ht="19.5">
      <c r="A42" s="26"/>
      <c r="B42" s="2"/>
    </row>
    <row r="43" spans="1:4" ht="19.5">
      <c r="A43" s="55" t="s">
        <v>49</v>
      </c>
      <c r="B43" s="55"/>
      <c r="C43" s="55"/>
      <c r="D43" s="55"/>
    </row>
    <row r="44" spans="1:4" ht="18">
      <c r="A44" s="56" t="s">
        <v>1</v>
      </c>
      <c r="B44" s="56"/>
      <c r="C44" s="56"/>
      <c r="D44" s="56"/>
    </row>
    <row r="45" spans="1:4" ht="19.5">
      <c r="A45" s="3"/>
      <c r="D45" s="5" t="s">
        <v>3</v>
      </c>
    </row>
    <row r="46" spans="1:4" s="15" customFormat="1" ht="18.75">
      <c r="A46" s="19" t="s">
        <v>4</v>
      </c>
      <c r="B46" s="19" t="s">
        <v>50</v>
      </c>
      <c r="C46" s="27" t="s">
        <v>51</v>
      </c>
      <c r="D46" s="27" t="s">
        <v>52</v>
      </c>
    </row>
    <row r="47" spans="1:4" s="15" customFormat="1" ht="18.75">
      <c r="A47" s="19">
        <v>1</v>
      </c>
      <c r="B47" s="20" t="s">
        <v>53</v>
      </c>
      <c r="C47" s="21">
        <f>SUM(C48:C50)</f>
        <v>594241787</v>
      </c>
      <c r="D47" s="21">
        <f>SUM(D48:D50)</f>
        <v>594241787</v>
      </c>
    </row>
    <row r="48" spans="1:4" ht="18">
      <c r="A48" s="16"/>
      <c r="B48" s="17" t="s">
        <v>54</v>
      </c>
      <c r="C48" s="18">
        <v>594241769</v>
      </c>
      <c r="D48" s="18">
        <v>594241769</v>
      </c>
    </row>
    <row r="49" spans="1:4" ht="18">
      <c r="A49" s="16"/>
      <c r="B49" s="17" t="s">
        <v>55</v>
      </c>
      <c r="C49" s="18"/>
      <c r="D49" s="18"/>
    </row>
    <row r="50" spans="1:4" ht="18">
      <c r="A50" s="16"/>
      <c r="B50" s="17" t="s">
        <v>56</v>
      </c>
      <c r="C50" s="18">
        <v>18</v>
      </c>
      <c r="D50" s="18">
        <v>18</v>
      </c>
    </row>
    <row r="51" spans="1:4" s="15" customFormat="1" ht="18.75">
      <c r="A51" s="19">
        <v>2</v>
      </c>
      <c r="B51" s="20" t="s">
        <v>57</v>
      </c>
      <c r="C51" s="21">
        <f>SUM(C52:C55)</f>
        <v>543140609</v>
      </c>
      <c r="D51" s="21">
        <f>SUM(D52:D55)</f>
        <v>543140609</v>
      </c>
    </row>
    <row r="52" spans="1:4" ht="18">
      <c r="A52" s="16"/>
      <c r="B52" s="17" t="s">
        <v>58</v>
      </c>
      <c r="C52" s="18">
        <v>530269796</v>
      </c>
      <c r="D52" s="18">
        <v>530269796</v>
      </c>
    </row>
    <row r="53" spans="1:4" ht="18">
      <c r="A53" s="16"/>
      <c r="B53" s="17" t="s">
        <v>59</v>
      </c>
      <c r="C53" s="18"/>
      <c r="D53" s="18"/>
    </row>
    <row r="54" spans="1:4" ht="18">
      <c r="A54" s="16"/>
      <c r="B54" s="17" t="s">
        <v>60</v>
      </c>
      <c r="C54" s="18">
        <v>12870813</v>
      </c>
      <c r="D54" s="18">
        <v>12870813</v>
      </c>
    </row>
    <row r="55" spans="1:4" ht="18">
      <c r="A55" s="16"/>
      <c r="B55" s="17" t="s">
        <v>61</v>
      </c>
      <c r="C55" s="18"/>
      <c r="D55" s="18"/>
    </row>
    <row r="56" spans="1:4" s="15" customFormat="1" ht="18.75">
      <c r="A56" s="19">
        <v>3</v>
      </c>
      <c r="B56" s="20" t="s">
        <v>62</v>
      </c>
      <c r="C56" s="21">
        <f>C47-C51</f>
        <v>51101178</v>
      </c>
      <c r="D56" s="21">
        <f>D47-D51</f>
        <v>51101178</v>
      </c>
    </row>
    <row r="57" spans="1:4" s="15" customFormat="1" ht="18.75">
      <c r="A57" s="19">
        <v>4</v>
      </c>
      <c r="B57" s="20" t="s">
        <v>63</v>
      </c>
      <c r="C57" s="21">
        <v>10095493</v>
      </c>
      <c r="D57" s="21">
        <v>10095493</v>
      </c>
    </row>
    <row r="58" spans="1:4" s="15" customFormat="1" ht="18.75">
      <c r="A58" s="19">
        <v>5</v>
      </c>
      <c r="B58" s="20" t="s">
        <v>64</v>
      </c>
      <c r="C58" s="21">
        <f>C56-C57</f>
        <v>41005685</v>
      </c>
      <c r="D58" s="21">
        <f>D56-D57</f>
        <v>41005685</v>
      </c>
    </row>
    <row r="59" spans="1:4" ht="18">
      <c r="A59" s="16">
        <v>6</v>
      </c>
      <c r="B59" s="17" t="s">
        <v>65</v>
      </c>
      <c r="C59" s="18"/>
      <c r="D59" s="18"/>
    </row>
    <row r="60" spans="1:4" ht="18">
      <c r="A60" s="16">
        <v>7</v>
      </c>
      <c r="B60" s="17" t="s">
        <v>66</v>
      </c>
      <c r="C60" s="18"/>
      <c r="D60" s="18"/>
    </row>
    <row r="62" spans="3:4" ht="19.5">
      <c r="C62" s="28"/>
      <c r="D62" s="28"/>
    </row>
  </sheetData>
  <mergeCells count="5">
    <mergeCell ref="A1:D1"/>
    <mergeCell ref="A2:D2"/>
    <mergeCell ref="A43:D43"/>
    <mergeCell ref="A44:D44"/>
    <mergeCell ref="A3:D3"/>
  </mergeCells>
  <printOptions horizontalCentered="1"/>
  <pageMargins left="0.24" right="0.23" top="0.67" bottom="0.6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B1">
      <selection activeCell="F18" sqref="F18"/>
    </sheetView>
  </sheetViews>
  <sheetFormatPr defaultColWidth="8.796875" defaultRowHeight="15"/>
  <cols>
    <col min="1" max="1" width="5.3984375" style="51" customWidth="1"/>
    <col min="2" max="2" width="41.59765625" style="52" customWidth="1"/>
    <col min="3" max="3" width="12.09765625" style="51" customWidth="1"/>
    <col min="4" max="4" width="15.19921875" style="0" customWidth="1"/>
    <col min="5" max="5" width="15.3984375" style="0" customWidth="1"/>
    <col min="6" max="6" width="20.09765625" style="29" customWidth="1"/>
    <col min="7" max="7" width="20.8984375" style="0" customWidth="1"/>
  </cols>
  <sheetData>
    <row r="1" spans="1:5" ht="19.5">
      <c r="A1" s="55" t="s">
        <v>67</v>
      </c>
      <c r="B1" s="55"/>
      <c r="C1" s="55"/>
      <c r="D1" s="55"/>
      <c r="E1" s="55"/>
    </row>
    <row r="2" spans="1:5" ht="18">
      <c r="A2" s="56" t="s">
        <v>1</v>
      </c>
      <c r="B2" s="56"/>
      <c r="C2" s="56"/>
      <c r="D2" s="56"/>
      <c r="E2" s="56"/>
    </row>
    <row r="3" spans="1:5" ht="15.75">
      <c r="A3" s="30"/>
      <c r="B3" s="30"/>
      <c r="C3" s="30"/>
      <c r="D3" s="30"/>
      <c r="E3" s="30"/>
    </row>
    <row r="4" spans="1:5" ht="18.75" customHeight="1">
      <c r="A4" s="31" t="s">
        <v>4</v>
      </c>
      <c r="B4" s="32" t="s">
        <v>50</v>
      </c>
      <c r="C4" s="31" t="s">
        <v>68</v>
      </c>
      <c r="D4" s="31" t="s">
        <v>69</v>
      </c>
      <c r="E4" s="31" t="s">
        <v>51</v>
      </c>
    </row>
    <row r="5" spans="1:6" s="37" customFormat="1" ht="20.25" customHeight="1">
      <c r="A5" s="33">
        <v>1</v>
      </c>
      <c r="B5" s="34" t="s">
        <v>70</v>
      </c>
      <c r="C5" s="33" t="s">
        <v>71</v>
      </c>
      <c r="D5" s="35"/>
      <c r="E5" s="35"/>
      <c r="F5" s="36"/>
    </row>
    <row r="6" spans="1:6" ht="15">
      <c r="A6" s="38"/>
      <c r="B6" s="39" t="s">
        <v>72</v>
      </c>
      <c r="C6" s="38"/>
      <c r="D6" s="53">
        <v>48.05</v>
      </c>
      <c r="E6" s="40">
        <v>4.99</v>
      </c>
      <c r="F6" s="29">
        <v>114142490963</v>
      </c>
    </row>
    <row r="7" spans="1:6" ht="15">
      <c r="A7" s="38"/>
      <c r="B7" s="39" t="s">
        <v>73</v>
      </c>
      <c r="C7" s="38"/>
      <c r="D7" s="53">
        <v>51.95</v>
      </c>
      <c r="E7" s="40">
        <v>95.01</v>
      </c>
      <c r="F7" s="29">
        <v>115720042815</v>
      </c>
    </row>
    <row r="8" spans="1:6" s="37" customFormat="1" ht="18.75" customHeight="1">
      <c r="A8" s="41">
        <v>2</v>
      </c>
      <c r="B8" s="42" t="s">
        <v>74</v>
      </c>
      <c r="C8" s="41" t="s">
        <v>71</v>
      </c>
      <c r="D8" s="43"/>
      <c r="E8" s="43"/>
      <c r="F8" s="36">
        <v>116041592766</v>
      </c>
    </row>
    <row r="9" spans="1:6" ht="15.75">
      <c r="A9" s="38"/>
      <c r="B9" s="39" t="s">
        <v>75</v>
      </c>
      <c r="C9" s="41"/>
      <c r="D9" s="40">
        <v>92.7016135074743</v>
      </c>
      <c r="E9" s="44">
        <v>97.04</v>
      </c>
      <c r="F9" s="29">
        <v>123016944807</v>
      </c>
    </row>
    <row r="10" spans="1:6" ht="15">
      <c r="A10" s="38"/>
      <c r="B10" s="39" t="s">
        <v>76</v>
      </c>
      <c r="C10" s="38"/>
      <c r="D10" s="40">
        <v>7.298386492525695</v>
      </c>
      <c r="E10" s="44">
        <f>'[1]I + II'!D27/'[1]I + II'!D41*100</f>
        <v>2.9647600909432086</v>
      </c>
      <c r="F10" s="29">
        <v>119981547307</v>
      </c>
    </row>
    <row r="11" spans="1:6" s="37" customFormat="1" ht="20.25" customHeight="1">
      <c r="A11" s="41">
        <v>3</v>
      </c>
      <c r="B11" s="42" t="s">
        <v>77</v>
      </c>
      <c r="C11" s="41" t="s">
        <v>78</v>
      </c>
      <c r="D11" s="43"/>
      <c r="E11" s="43"/>
      <c r="F11" s="36">
        <v>119304245224</v>
      </c>
    </row>
    <row r="12" spans="1:6" ht="15">
      <c r="A12" s="38"/>
      <c r="B12" s="39" t="s">
        <v>79</v>
      </c>
      <c r="C12" s="38"/>
      <c r="D12" s="40">
        <v>2.305357325514202</v>
      </c>
      <c r="E12" s="40">
        <v>1.33</v>
      </c>
      <c r="F12" s="45">
        <v>120213364220</v>
      </c>
    </row>
    <row r="13" spans="1:6" ht="15">
      <c r="A13" s="38"/>
      <c r="B13" s="39" t="s">
        <v>80</v>
      </c>
      <c r="C13" s="38"/>
      <c r="D13" s="40">
        <v>2.31</v>
      </c>
      <c r="E13" s="40">
        <v>1.33</v>
      </c>
      <c r="F13" s="45">
        <v>121738075563</v>
      </c>
    </row>
    <row r="14" spans="1:6" s="37" customFormat="1" ht="20.25" customHeight="1">
      <c r="A14" s="41">
        <v>4</v>
      </c>
      <c r="B14" s="42" t="s">
        <v>81</v>
      </c>
      <c r="C14" s="41" t="s">
        <v>71</v>
      </c>
      <c r="D14" s="43"/>
      <c r="E14" s="43"/>
      <c r="F14" s="36">
        <v>127886441062</v>
      </c>
    </row>
    <row r="15" spans="1:6" ht="15">
      <c r="A15" s="38"/>
      <c r="B15" s="39" t="s">
        <v>82</v>
      </c>
      <c r="C15" s="38"/>
      <c r="D15" s="40">
        <v>0.6837058836013914</v>
      </c>
      <c r="E15" s="44">
        <f>'[1]I + II'!C56/'[1]I + II'!D23*100</f>
        <v>0.7050150282740366</v>
      </c>
      <c r="F15" s="29">
        <v>133019220934</v>
      </c>
    </row>
    <row r="16" spans="1:6" ht="15">
      <c r="A16" s="38"/>
      <c r="B16" s="39" t="s">
        <v>83</v>
      </c>
      <c r="C16" s="38"/>
      <c r="D16" s="40">
        <v>38.71013780017375</v>
      </c>
      <c r="E16" s="44">
        <v>21.44</v>
      </c>
      <c r="F16" s="29">
        <v>130723680640</v>
      </c>
    </row>
    <row r="17" spans="1:6" ht="15">
      <c r="A17" s="38"/>
      <c r="B17" s="39" t="s">
        <v>84</v>
      </c>
      <c r="C17" s="38"/>
      <c r="D17" s="53">
        <v>8.99</v>
      </c>
      <c r="E17" s="44">
        <f>'[1]I + II'!C58/'[1]I + II'!D27*100</f>
        <v>19.08191593084319</v>
      </c>
      <c r="F17" s="29">
        <f>174845499276-50000000000</f>
        <v>124845499276</v>
      </c>
    </row>
    <row r="18" spans="1:7" ht="15">
      <c r="A18" s="46"/>
      <c r="B18" s="47"/>
      <c r="C18" s="46"/>
      <c r="D18" s="48"/>
      <c r="E18" s="49"/>
      <c r="F18" s="29">
        <f>SUM(F6:F17)/12</f>
        <v>122219428798.08333</v>
      </c>
      <c r="G18" s="50">
        <f>(F6+F17)/2</f>
        <v>119493995119.5</v>
      </c>
    </row>
    <row r="20" spans="3:5" ht="16.5">
      <c r="C20" s="58" t="s">
        <v>85</v>
      </c>
      <c r="D20" s="58"/>
      <c r="E20" s="58"/>
    </row>
    <row r="21" spans="3:5" ht="20.25" customHeight="1">
      <c r="C21" s="57" t="s">
        <v>86</v>
      </c>
      <c r="D21" s="57"/>
      <c r="E21" s="57"/>
    </row>
    <row r="22" spans="3:5" ht="16.5">
      <c r="C22" s="57"/>
      <c r="D22" s="57"/>
      <c r="E22" s="57"/>
    </row>
  </sheetData>
  <mergeCells count="5">
    <mergeCell ref="C21:E21"/>
    <mergeCell ref="C22:E22"/>
    <mergeCell ref="A1:E1"/>
    <mergeCell ref="A2:E2"/>
    <mergeCell ref="C20:E20"/>
  </mergeCells>
  <printOptions/>
  <pageMargins left="0.4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ubck</cp:lastModifiedBy>
  <cp:lastPrinted>2007-04-24T04:50:48Z</cp:lastPrinted>
  <dcterms:created xsi:type="dcterms:W3CDTF">2007-04-06T09:39:46Z</dcterms:created>
  <dcterms:modified xsi:type="dcterms:W3CDTF">2007-05-07T02:21:28Z</dcterms:modified>
  <cp:category/>
  <cp:version/>
  <cp:contentType/>
  <cp:contentStatus/>
</cp:coreProperties>
</file>