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95" windowHeight="5520" activeTab="0"/>
  </bookViews>
  <sheets>
    <sheet name="CBTT" sheetId="1" r:id="rId1"/>
  </sheets>
  <externalReferences>
    <externalReference r:id="rId4"/>
    <externalReference r:id="rId5"/>
  </externalReferences>
  <definedNames>
    <definedName name="LCTT_TT_page1">#REF!</definedName>
    <definedName name="LCTT_TT_page2">#REF!</definedName>
    <definedName name="NV">'[1]Bang can doi ke toan'!$F$89</definedName>
    <definedName name="_xlnm.Print_Area" localSheetId="0">'CBTT'!$A$1:$E$101</definedName>
    <definedName name="table03" localSheetId="0">'CBTT'!$A$10</definedName>
  </definedNames>
  <calcPr fullCalcOnLoad="1"/>
</workbook>
</file>

<file path=xl/sharedStrings.xml><?xml version="1.0" encoding="utf-8"?>
<sst xmlns="http://schemas.openxmlformats.org/spreadsheetml/2006/main" count="117" uniqueCount="104">
  <si>
    <t>Mẫu CBTT-03</t>
  </si>
  <si>
    <t>BÁO CÁO TÀI CHÍNH TÓM TẮT NĂM 2008 (Đã kiểm toán)</t>
  </si>
  <si>
    <t>(Quý / năm)</t>
  </si>
  <si>
    <t xml:space="preserve">I.A. BẢNG CÂN ĐỐI KẾ TOÁN   </t>
  </si>
  <si>
    <t>(Áp dụng với các doanh nghiệp trong lĩnh vực sản xuất, chế biến, dịch vụ)</t>
  </si>
  <si>
    <t>ĐVT : ñoàng</t>
  </si>
  <si>
    <t>STT</t>
  </si>
  <si>
    <t>Nội dung</t>
  </si>
  <si>
    <t>I</t>
  </si>
  <si>
    <t xml:space="preserve">Tiền và các khoản tương đương tiền       </t>
  </si>
  <si>
    <t>Các khoản đầu tư tài chính ngắn hạn</t>
  </si>
  <si>
    <t xml:space="preserve">Các khoản phải thu ngắn hạn     </t>
  </si>
  <si>
    <t>Hàng tồn kho</t>
  </si>
  <si>
    <t xml:space="preserve">Tài sản ngắn hạn khác      </t>
  </si>
  <si>
    <t>II</t>
  </si>
  <si>
    <t xml:space="preserve">Các khoản phải thu dài hạn    </t>
  </si>
  <si>
    <t>Tài sản cố định</t>
  </si>
  <si>
    <t>   - Tài sản cố định hữu hình</t>
  </si>
  <si>
    <t>   - Tài sản cố định vô hình</t>
  </si>
  <si>
    <t xml:space="preserve">   - Tài sản cố định thuê tài chính     </t>
  </si>
  <si>
    <t>   - Chi phí xây dựng cơ bản dở dang</t>
  </si>
  <si>
    <t xml:space="preserve">Bất động sản đầu tư      </t>
  </si>
  <si>
    <t>Các khoản đầu tư tài chính dài hạn</t>
  </si>
  <si>
    <t xml:space="preserve">Tài sản dài hạn khác      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</si>
  <si>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</si>
  <si>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</si>
  <si>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</si>
  <si>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</si>
  <si>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</si>
  <si>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</si>
  <si>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</si>
  <si>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</si>
  <si>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>- Vốn đầu tư của chủ sở hữu</t>
  </si>
  <si>
    <t>- Thặng dư vốn cổ phần</t>
  </si>
  <si>
    <t>- Cổ phiếu quỹ</t>
  </si>
  <si>
    <t xml:space="preserve">- Chênh lệch đánh giá lại tài sản </t>
  </si>
  <si>
    <t xml:space="preserve">- Chênh lệch tỷ giá hối đoái       </t>
  </si>
  <si>
    <t>- Các quỹ</t>
  </si>
  <si>
    <t>- Lợi nhuận sau thuế chưa phân phối</t>
  </si>
  <si>
    <t>- Nguồn vốn đầu tư XDCB</t>
  </si>
  <si>
    <t>2</t>
  </si>
  <si>
    <t>Nguồn kinh phí và quỹ khác</t>
  </si>
  <si>
    <t>- Quỹ khen thưởng phúc lợi</t>
  </si>
  <si>
    <t>- Nguồn kinh phí</t>
  </si>
  <si>
    <t>- Nguồn kinh phí đã hình thành TSCĐ</t>
  </si>
  <si>
    <t>VI</t>
  </si>
  <si>
    <t>II.A.  KẾT QUẢ HOẠT ĐỘNG KINH DOANH</t>
  </si>
  <si>
    <t>Chỉ tiêu</t>
  </si>
  <si>
    <t>Năm 2007</t>
  </si>
  <si>
    <t>Năm 2008</t>
  </si>
  <si>
    <t>Doanh thu bán hàng và cung cấp dịch vụ</t>
  </si>
  <si>
    <t>Các khoản giảm trừ doanh thu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</si>
  <si>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</si>
  <si>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</si>
  <si>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</si>
  <si>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</si>
  <si>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</si>
  <si>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</si>
  <si>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     </t>
  </si>
  <si>
    <t>Thu nhập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</si>
  <si>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</si>
  <si>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</si>
  <si>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</si>
  <si>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</si>
  <si>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    </t>
  </si>
  <si>
    <t>Cổ tức trên mỗi cổ phiếu</t>
  </si>
  <si>
    <t>V. CÁC CHỈ TIÊU TÀI CHÍNH CƠ BẢN</t>
  </si>
  <si>
    <t>Đơn vị tính</t>
  </si>
  <si>
    <t>- Tài sản dài hạn/Tổng tài sản</t>
  </si>
  <si>
    <t>%</t>
  </si>
  <si>
    <t>- Tài sản ngắn hạn/Tổng tài sản</t>
  </si>
  <si>
    <t>- Nợ phải trả/ Tổng nguồn vốn</t>
  </si>
  <si>
    <t>- Nguồn vốn chủ sở hữu/ Tổng nguồn vốn</t>
  </si>
  <si>
    <t>3</t>
  </si>
  <si>
    <t>- Khả năng thanh toán nhanh</t>
  </si>
  <si>
    <t>Lần</t>
  </si>
  <si>
    <t>- Khả năng thanh toán hiện hành</t>
  </si>
  <si>
    <t>4</t>
  </si>
  <si>
    <t>- Tỷ suất lợi nhuận sau thuế/Tổng tài sản</t>
  </si>
  <si>
    <t>- Tỷ suất lợi nhuận sau thuế/Doanh thu thuần</t>
  </si>
  <si>
    <t xml:space="preserve">Kế toán trưởng </t>
  </si>
  <si>
    <t xml:space="preserve">Tổng Giám đốc </t>
  </si>
  <si>
    <r>
      <t xml:space="preserve">(Ban hành kèm theo </t>
    </r>
    <r>
      <rPr>
        <b/>
        <i/>
        <sz val="10"/>
        <color indexed="8"/>
        <rFont val="Times New Roman"/>
        <family val="1"/>
      </rPr>
      <t>Thông</t>
    </r>
    <r>
      <rPr>
        <i/>
        <sz val="10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tư</t>
    </r>
    <r>
      <rPr>
        <i/>
        <sz val="10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số</t>
    </r>
    <r>
      <rPr>
        <i/>
        <sz val="10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38</t>
    </r>
    <r>
      <rPr>
        <i/>
        <sz val="10"/>
        <rFont val="Times New Roman"/>
        <family val="1"/>
      </rPr>
      <t xml:space="preserve">/2007/TT-BTC ngày 18/4/2007 của Bộ trưởng Bộ Tài chính hướng dẫn về việc Công bố </t>
    </r>
    <r>
      <rPr>
        <i/>
        <sz val="10"/>
        <color indexed="8"/>
        <rFont val="Times New Roman"/>
        <family val="1"/>
      </rPr>
      <t>thông</t>
    </r>
    <r>
      <rPr>
        <i/>
        <sz val="10"/>
        <rFont val="Times New Roman"/>
        <family val="1"/>
      </rPr>
      <t xml:space="preserve"> tin trên thị trường chứng khoán)</t>
    </r>
    <r>
      <rPr>
        <sz val="10"/>
        <rFont val="Times New Roman"/>
        <family val="1"/>
      </rPr>
      <t> </t>
    </r>
  </si>
  <si>
    <r>
      <t xml:space="preserve">Tài sản ngắn hạn </t>
    </r>
    <r>
      <rPr>
        <b/>
        <i/>
        <sz val="12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  </t>
    </r>
  </si>
  <si>
    <r>
      <t>Tài sản dài hạn</t>
    </r>
    <r>
      <rPr>
        <b/>
        <i/>
        <sz val="12"/>
        <rFont val="Times New Roman"/>
        <family val="1"/>
      </rPr>
      <t xml:space="preserve">    </t>
    </r>
  </si>
  <si>
    <r>
      <t>TỔNG CỘNG NGUỒN VỐN</t>
    </r>
    <r>
      <rPr>
        <sz val="12"/>
        <rFont val="Times New Roman"/>
        <family val="1"/>
      </rPr>
      <t xml:space="preserve">  </t>
    </r>
  </si>
  <si>
    <r>
      <t>(Áp dụng với các doanh nghiệp sản xuất, chế biến, dịch vụ)</t>
    </r>
    <r>
      <rPr>
        <sz val="12"/>
        <rFont val="Times New Roman"/>
        <family val="1"/>
      </rPr>
      <t> </t>
    </r>
  </si>
  <si>
    <r>
      <t>     (Chỉ áp dụng đối với báo cáo năm)</t>
    </r>
    <r>
      <rPr>
        <sz val="12"/>
        <rFont val="Times New Roman"/>
        <family val="1"/>
      </rPr>
      <t> </t>
    </r>
  </si>
  <si>
    <r>
      <t>Cơ cấu tài sản</t>
    </r>
    <r>
      <rPr>
        <sz val="12"/>
        <rFont val="Times New Roman"/>
        <family val="1"/>
      </rPr>
      <t xml:space="preserve"> </t>
    </r>
  </si>
  <si>
    <r>
      <t>Cơ cấu nguồn vốn</t>
    </r>
    <r>
      <rPr>
        <sz val="12"/>
        <rFont val="Times New Roman"/>
        <family val="1"/>
      </rPr>
      <t xml:space="preserve"> </t>
    </r>
  </si>
  <si>
    <r>
      <t>Khả năng thanh toán</t>
    </r>
    <r>
      <rPr>
        <sz val="12"/>
        <rFont val="Times New Roman"/>
        <family val="1"/>
      </rPr>
      <t xml:space="preserve"> </t>
    </r>
  </si>
  <si>
    <r>
      <t>Tỷ suất lợi nhuận</t>
    </r>
    <r>
      <rPr>
        <sz val="12"/>
        <rFont val="Times New Roman"/>
        <family val="1"/>
      </rPr>
      <t xml:space="preserve"> </t>
    </r>
  </si>
  <si>
    <t>COÂNG TY CỔ PHẦN HƯNG VƯỢNG</t>
  </si>
  <si>
    <t>- Vốn khác của chủ sở hữu</t>
  </si>
  <si>
    <t>Doanh thu thuần về bán hàng và cung cấp dv</t>
  </si>
  <si>
    <t>Phan Ngọc Hanh</t>
  </si>
  <si>
    <t>Võ Hồng Cường</t>
  </si>
  <si>
    <t>Đầu năm</t>
  </si>
  <si>
    <t>Cuối năm</t>
  </si>
  <si>
    <t>Chi phí khác</t>
  </si>
  <si>
    <t>Chi phí thuế thu nhập doanh nghiệp hoãn lại</t>
  </si>
  <si>
    <t>- Tỷ suất lợi nhuận sau thuế/Nguồn vốn CSH</t>
  </si>
  <si>
    <t>TP. HCM ngày   28  tháng  03  năm 2009</t>
  </si>
  <si>
    <t>(đã ký)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</si>
</sst>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#,##0.000_);\(#,##0.000\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_)"/>
    <numFmt numFmtId="174" formatCode="0.000%"/>
    <numFmt numFmtId="175" formatCode="0.0000%"/>
    <numFmt numFmtId="176" formatCode="0.00;[Red]0.00"/>
    <numFmt numFmtId="177" formatCode="0.0;[Red]0.0"/>
    <numFmt numFmtId="178" formatCode="0;[Red]0"/>
    <numFmt numFmtId="179" formatCode="#,##0.0_)"/>
    <numFmt numFmtId="180" formatCode="#,##0.00_)"/>
    <numFmt numFmtId="181" formatCode="#,##0.000_)"/>
    <numFmt numFmtId="182" formatCode="_(* #,##0.000_);_(* \(#,##0.000\);_(* &quot;-&quot;??_);_(@_)"/>
    <numFmt numFmtId="183" formatCode="_(* #,##0.0000_);_(* \(#,##0.0000\);_(* &quot;-&quot;??_);_(@_)"/>
    <numFmt numFmtId="184" formatCode="0.0000"/>
    <numFmt numFmtId="185" formatCode="0.0"/>
    <numFmt numFmtId="186" formatCode="0.00000"/>
    <numFmt numFmtId="187" formatCode="0.000000"/>
    <numFmt numFmtId="188" formatCode="0.0000000"/>
    <numFmt numFmtId="189" formatCode="#,##0.0000_)"/>
    <numFmt numFmtId="190" formatCode="#,##0.00000_)"/>
    <numFmt numFmtId="191" formatCode="0.00000000"/>
    <numFmt numFmtId="192" formatCode="0.000000000"/>
    <numFmt numFmtId="193" formatCode="#,##0.0"/>
    <numFmt numFmtId="194" formatCode="#,##0.000"/>
    <numFmt numFmtId="195" formatCode="[$-409]dddd\,\ mmmm\ dd\,\ yyyy"/>
  </numFmts>
  <fonts count="25"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sz val="14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2"/>
      <name val="VNI-Times"/>
      <family val="0"/>
    </font>
    <font>
      <i/>
      <sz val="12"/>
      <name val="VNI-Times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.VnTimeH"/>
      <family val="2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VNI-Times"/>
      <family val="0"/>
    </font>
    <font>
      <b/>
      <i/>
      <sz val="10"/>
      <name val="VNI-Times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double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double">
        <color indexed="8"/>
      </right>
      <top style="hair">
        <color indexed="8"/>
      </top>
      <bottom style="thin"/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thin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 horizontal="left" indent="5"/>
    </xf>
    <xf numFmtId="0" fontId="15" fillId="0" borderId="0" xfId="0" applyFont="1" applyAlignment="1">
      <alignment/>
    </xf>
    <xf numFmtId="164" fontId="15" fillId="0" borderId="0" xfId="15" applyNumberFormat="1" applyFont="1" applyAlignment="1">
      <alignment/>
    </xf>
    <xf numFmtId="164" fontId="16" fillId="0" borderId="0" xfId="15" applyNumberFormat="1" applyFont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14" fontId="19" fillId="0" borderId="2" xfId="15" applyNumberFormat="1" applyFont="1" applyBorder="1" applyAlignment="1">
      <alignment horizontal="center" vertical="top" wrapText="1"/>
    </xf>
    <xf numFmtId="14" fontId="17" fillId="0" borderId="3" xfId="15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164" fontId="17" fillId="0" borderId="7" xfId="15" applyNumberFormat="1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64" fontId="10" fillId="0" borderId="11" xfId="15" applyNumberFormat="1" applyFont="1" applyBorder="1" applyAlignment="1">
      <alignment vertical="top" wrapText="1"/>
    </xf>
    <xf numFmtId="164" fontId="10" fillId="0" borderId="12" xfId="15" applyNumberFormat="1" applyFont="1" applyBorder="1" applyAlignment="1">
      <alignment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164" fontId="17" fillId="0" borderId="13" xfId="15" applyNumberFormat="1" applyFont="1" applyBorder="1" applyAlignment="1">
      <alignment vertical="top" wrapText="1"/>
    </xf>
    <xf numFmtId="164" fontId="10" fillId="0" borderId="13" xfId="15" applyNumberFormat="1" applyFont="1" applyBorder="1" applyAlignment="1">
      <alignment vertical="top" wrapText="1"/>
    </xf>
    <xf numFmtId="164" fontId="10" fillId="0" borderId="14" xfId="15" applyNumberFormat="1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164" fontId="17" fillId="0" borderId="18" xfId="15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164" fontId="17" fillId="0" borderId="2" xfId="15" applyNumberFormat="1" applyFont="1" applyBorder="1" applyAlignment="1">
      <alignment horizontal="center" vertical="top" wrapText="1"/>
    </xf>
    <xf numFmtId="164" fontId="17" fillId="0" borderId="3" xfId="15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10" fillId="0" borderId="20" xfId="15" applyNumberFormat="1" applyFont="1" applyBorder="1" applyAlignment="1">
      <alignment vertical="top" wrapText="1"/>
    </xf>
    <xf numFmtId="0" fontId="22" fillId="0" borderId="0" xfId="0" applyFont="1" applyAlignment="1">
      <alignment/>
    </xf>
    <xf numFmtId="164" fontId="23" fillId="0" borderId="0" xfId="15" applyNumberFormat="1" applyFont="1" applyAlignment="1">
      <alignment/>
    </xf>
    <xf numFmtId="164" fontId="0" fillId="0" borderId="0" xfId="0" applyNumberFormat="1" applyAlignment="1">
      <alignment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164" fontId="10" fillId="0" borderId="21" xfId="15" applyNumberFormat="1" applyFont="1" applyBorder="1" applyAlignment="1">
      <alignment vertical="top" wrapText="1"/>
    </xf>
    <xf numFmtId="164" fontId="10" fillId="0" borderId="22" xfId="15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15" applyNumberFormat="1" applyFont="1" applyBorder="1" applyAlignment="1">
      <alignment horizontal="center" vertical="center" wrapText="1"/>
    </xf>
    <xf numFmtId="164" fontId="17" fillId="0" borderId="3" xfId="15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164" fontId="10" fillId="0" borderId="23" xfId="15" applyNumberFormat="1" applyFont="1" applyBorder="1" applyAlignment="1">
      <alignment vertical="top" wrapText="1"/>
    </xf>
    <xf numFmtId="164" fontId="10" fillId="0" borderId="24" xfId="15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10" fontId="10" fillId="0" borderId="13" xfId="21" applyNumberFormat="1" applyFont="1" applyBorder="1" applyAlignment="1">
      <alignment vertical="top" wrapText="1"/>
    </xf>
    <xf numFmtId="10" fontId="10" fillId="0" borderId="14" xfId="21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10" fontId="10" fillId="0" borderId="26" xfId="21" applyNumberFormat="1" applyFont="1" applyBorder="1" applyAlignment="1">
      <alignment vertical="top" wrapText="1"/>
    </xf>
    <xf numFmtId="10" fontId="10" fillId="0" borderId="27" xfId="21" applyNumberFormat="1" applyFont="1" applyBorder="1" applyAlignment="1">
      <alignment vertical="top" wrapText="1"/>
    </xf>
    <xf numFmtId="164" fontId="10" fillId="0" borderId="7" xfId="15" applyNumberFormat="1" applyFont="1" applyBorder="1" applyAlignment="1">
      <alignment vertical="top" wrapText="1"/>
    </xf>
    <xf numFmtId="164" fontId="10" fillId="0" borderId="28" xfId="15" applyNumberFormat="1" applyFont="1" applyBorder="1" applyAlignment="1">
      <alignment vertical="top" wrapText="1"/>
    </xf>
    <xf numFmtId="43" fontId="10" fillId="0" borderId="13" xfId="15" applyFont="1" applyBorder="1" applyAlignment="1">
      <alignment vertical="top" wrapText="1"/>
    </xf>
    <xf numFmtId="43" fontId="10" fillId="0" borderId="14" xfId="15" applyFont="1" applyBorder="1" applyAlignment="1">
      <alignment vertical="top" wrapText="1"/>
    </xf>
    <xf numFmtId="43" fontId="10" fillId="0" borderId="26" xfId="15" applyFont="1" applyBorder="1" applyAlignment="1">
      <alignment vertical="top" wrapText="1"/>
    </xf>
    <xf numFmtId="43" fontId="10" fillId="0" borderId="27" xfId="15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top" wrapText="1"/>
    </xf>
    <xf numFmtId="164" fontId="10" fillId="0" borderId="30" xfId="15" applyNumberFormat="1" applyFont="1" applyBorder="1" applyAlignment="1">
      <alignment vertical="top" wrapText="1"/>
    </xf>
    <xf numFmtId="164" fontId="10" fillId="0" borderId="31" xfId="15" applyNumberFormat="1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10" fontId="10" fillId="0" borderId="18" xfId="21" applyNumberFormat="1" applyFont="1" applyBorder="1" applyAlignment="1">
      <alignment vertical="top" wrapText="1"/>
    </xf>
    <xf numFmtId="10" fontId="10" fillId="0" borderId="32" xfId="21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1" fillId="0" borderId="0" xfId="0" applyFont="1" applyBorder="1" applyAlignment="1" quotePrefix="1">
      <alignment horizontal="justify" vertical="justify" wrapText="1"/>
    </xf>
    <xf numFmtId="0" fontId="24" fillId="0" borderId="0" xfId="0" applyFont="1" applyAlignment="1">
      <alignment/>
    </xf>
    <xf numFmtId="0" fontId="10" fillId="0" borderId="21" xfId="0" applyFont="1" applyBorder="1" applyAlignment="1" quotePrefix="1">
      <alignment vertical="top" wrapText="1"/>
    </xf>
    <xf numFmtId="164" fontId="17" fillId="0" borderId="33" xfId="15" applyNumberFormat="1" applyFont="1" applyBorder="1" applyAlignment="1">
      <alignment vertical="top" wrapText="1"/>
    </xf>
    <xf numFmtId="164" fontId="10" fillId="0" borderId="34" xfId="15" applyNumberFormat="1" applyFont="1" applyBorder="1" applyAlignment="1">
      <alignment vertical="top" wrapText="1"/>
    </xf>
    <xf numFmtId="164" fontId="17" fillId="0" borderId="34" xfId="15" applyNumberFormat="1" applyFont="1" applyBorder="1" applyAlignment="1">
      <alignment vertical="top" wrapText="1"/>
    </xf>
    <xf numFmtId="164" fontId="10" fillId="0" borderId="35" xfId="15" applyNumberFormat="1" applyFont="1" applyBorder="1" applyAlignment="1">
      <alignment vertical="top" wrapText="1"/>
    </xf>
    <xf numFmtId="164" fontId="17" fillId="0" borderId="36" xfId="15" applyNumberFormat="1" applyFont="1" applyBorder="1" applyAlignment="1">
      <alignment vertical="top" wrapText="1"/>
    </xf>
    <xf numFmtId="0" fontId="10" fillId="0" borderId="9" xfId="0" applyFont="1" applyBorder="1" applyAlignment="1" quotePrefix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5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N\van\Ban%20giao\Bao%20cao%20Tai%20chinh%202006\BCTC%20q1%20N2006\BCTC%20toan%20cong%20ty%20%20Q1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NH%20TINH%20KHAC\PT%20tai%20chinh\PT%20tai%20chinh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an doi ke toan"/>
      <sheetName val="Ket qua kinh doanh"/>
      <sheetName val="LCTT-Gian tiep"/>
      <sheetName val="phan tich"/>
      <sheetName val="tinh thue tndn"/>
      <sheetName val="tai san co dinh"/>
      <sheetName val="thue"/>
      <sheetName val="VAY"/>
      <sheetName val="BUT TOAN DC"/>
    </sheetNames>
    <sheetDataSet>
      <sheetData sheetId="0">
        <row r="89">
          <cell r="F89">
            <v>886949192867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oc"/>
      <sheetName val="Du bao"/>
      <sheetName val="BCQT"/>
      <sheetName val="TCT-2008"/>
      <sheetName val="CBTT"/>
      <sheetName val="KQKD"/>
      <sheetName val="PPLN"/>
      <sheetName val="NV Dau tu"/>
      <sheetName val="MSC"/>
    </sheetNames>
    <sheetDataSet>
      <sheetData sheetId="3"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82">
      <selection activeCell="G103" sqref="G103"/>
    </sheetView>
  </sheetViews>
  <sheetFormatPr defaultColWidth="9.00390625" defaultRowHeight="18" customHeight="1"/>
  <cols>
    <col min="1" max="1" width="6.875" style="0" customWidth="1"/>
    <col min="2" max="2" width="42.625" style="0" customWidth="1"/>
    <col min="3" max="3" width="7.875" style="0" customWidth="1"/>
    <col min="4" max="4" width="22.625" style="4" customWidth="1"/>
    <col min="5" max="5" width="24.00390625" style="4" customWidth="1"/>
    <col min="7" max="7" width="13.625" style="0" bestFit="1" customWidth="1"/>
    <col min="8" max="8" width="15.625" style="0" bestFit="1" customWidth="1"/>
  </cols>
  <sheetData>
    <row r="1" spans="1:5" ht="18.75">
      <c r="A1" s="105" t="s">
        <v>92</v>
      </c>
      <c r="B1" s="105"/>
      <c r="C1" s="1"/>
      <c r="D1" s="103" t="s">
        <v>0</v>
      </c>
      <c r="E1" s="103"/>
    </row>
    <row r="2" spans="1:5" ht="55.5" customHeight="1">
      <c r="A2" s="102"/>
      <c r="B2" s="102"/>
      <c r="C2" s="2"/>
      <c r="D2" s="104" t="s">
        <v>82</v>
      </c>
      <c r="E2" s="104"/>
    </row>
    <row r="3" ht="15.75">
      <c r="A3" s="3"/>
    </row>
    <row r="4" spans="1:5" ht="24" customHeight="1">
      <c r="A4" s="106" t="s">
        <v>1</v>
      </c>
      <c r="B4" s="106"/>
      <c r="C4" s="106"/>
      <c r="D4" s="106"/>
      <c r="E4" s="106"/>
    </row>
    <row r="5" spans="1:5" ht="19.5" customHeight="1" hidden="1">
      <c r="A5" s="101" t="s">
        <v>2</v>
      </c>
      <c r="B5" s="101"/>
      <c r="C5" s="101"/>
      <c r="D5" s="101"/>
      <c r="E5" s="101"/>
    </row>
    <row r="6" ht="18" customHeight="1">
      <c r="A6" s="5"/>
    </row>
    <row r="7" ht="18" customHeight="1">
      <c r="A7" s="6" t="s">
        <v>3</v>
      </c>
    </row>
    <row r="8" ht="18" customHeight="1">
      <c r="A8" s="7" t="s">
        <v>4</v>
      </c>
    </row>
    <row r="10" spans="1:5" ht="18" customHeight="1" thickBot="1">
      <c r="A10" s="8"/>
      <c r="B10" s="8"/>
      <c r="C10" s="8"/>
      <c r="D10" s="9"/>
      <c r="E10" s="10" t="s">
        <v>5</v>
      </c>
    </row>
    <row r="11" spans="1:5" ht="18" customHeight="1" thickTop="1">
      <c r="A11" s="11" t="s">
        <v>6</v>
      </c>
      <c r="B11" s="97" t="s">
        <v>7</v>
      </c>
      <c r="C11" s="98"/>
      <c r="D11" s="12" t="s">
        <v>97</v>
      </c>
      <c r="E11" s="13" t="s">
        <v>98</v>
      </c>
    </row>
    <row r="12" spans="1:5" ht="18" customHeight="1">
      <c r="A12" s="14" t="s">
        <v>8</v>
      </c>
      <c r="B12" s="15" t="s">
        <v>83</v>
      </c>
      <c r="C12" s="16"/>
      <c r="D12" s="17">
        <f>SUM(D13:D17)</f>
        <v>132043730344</v>
      </c>
      <c r="E12" s="86">
        <f>SUM(E13:E17)</f>
        <v>136470255320</v>
      </c>
    </row>
    <row r="13" spans="1:5" ht="18" customHeight="1">
      <c r="A13" s="18">
        <v>1</v>
      </c>
      <c r="B13" s="19" t="s">
        <v>9</v>
      </c>
      <c r="C13" s="20"/>
      <c r="D13" s="21">
        <v>338937311</v>
      </c>
      <c r="E13" s="87">
        <v>17760171113</v>
      </c>
    </row>
    <row r="14" spans="1:5" ht="18" customHeight="1">
      <c r="A14" s="18">
        <v>2</v>
      </c>
      <c r="B14" s="19" t="s">
        <v>10</v>
      </c>
      <c r="C14" s="20"/>
      <c r="D14" s="21">
        <v>54187000000</v>
      </c>
      <c r="E14" s="87">
        <v>15594000000</v>
      </c>
    </row>
    <row r="15" spans="1:5" ht="18" customHeight="1">
      <c r="A15" s="18">
        <v>3</v>
      </c>
      <c r="B15" s="19" t="s">
        <v>11</v>
      </c>
      <c r="C15" s="20"/>
      <c r="D15" s="21">
        <v>29170284377</v>
      </c>
      <c r="E15" s="87">
        <v>45563773607</v>
      </c>
    </row>
    <row r="16" spans="1:5" ht="18" customHeight="1">
      <c r="A16" s="18">
        <v>4</v>
      </c>
      <c r="B16" s="19" t="s">
        <v>12</v>
      </c>
      <c r="C16" s="20"/>
      <c r="D16" s="21">
        <v>44965365334</v>
      </c>
      <c r="E16" s="87">
        <v>54670228888</v>
      </c>
    </row>
    <row r="17" spans="1:5" ht="18" customHeight="1">
      <c r="A17" s="18">
        <v>5</v>
      </c>
      <c r="B17" s="19" t="s">
        <v>13</v>
      </c>
      <c r="C17" s="20"/>
      <c r="D17" s="21">
        <v>3382143322</v>
      </c>
      <c r="E17" s="87">
        <v>2882081712</v>
      </c>
    </row>
    <row r="18" spans="1:5" ht="18" customHeight="1">
      <c r="A18" s="23" t="s">
        <v>14</v>
      </c>
      <c r="B18" s="24" t="s">
        <v>84</v>
      </c>
      <c r="C18" s="25"/>
      <c r="D18" s="26">
        <f>D19+D20+D25+D26+D27</f>
        <v>51123614305</v>
      </c>
      <c r="E18" s="88">
        <f>E19+E20+E25+E26+E27</f>
        <v>69463162664</v>
      </c>
    </row>
    <row r="19" spans="1:5" ht="18" customHeight="1">
      <c r="A19" s="18">
        <v>1</v>
      </c>
      <c r="B19" s="19" t="s">
        <v>15</v>
      </c>
      <c r="C19" s="20"/>
      <c r="D19" s="21">
        <v>0</v>
      </c>
      <c r="E19" s="87">
        <v>0</v>
      </c>
    </row>
    <row r="20" spans="1:5" ht="18" customHeight="1">
      <c r="A20" s="18">
        <v>2</v>
      </c>
      <c r="B20" s="19" t="s">
        <v>16</v>
      </c>
      <c r="C20" s="20"/>
      <c r="D20" s="21">
        <f>SUM(D21:D24)</f>
        <v>32858864530</v>
      </c>
      <c r="E20" s="87">
        <f>SUM(E21:E24)</f>
        <v>34752921118</v>
      </c>
    </row>
    <row r="21" spans="1:5" ht="18" customHeight="1">
      <c r="A21" s="18"/>
      <c r="B21" s="19" t="s">
        <v>17</v>
      </c>
      <c r="C21" s="20"/>
      <c r="D21" s="27">
        <v>30456688792</v>
      </c>
      <c r="E21" s="89">
        <v>32990286729</v>
      </c>
    </row>
    <row r="22" spans="1:5" ht="18" customHeight="1">
      <c r="A22" s="18"/>
      <c r="B22" s="19" t="s">
        <v>18</v>
      </c>
      <c r="C22" s="20"/>
      <c r="D22" s="27">
        <v>340905459</v>
      </c>
      <c r="E22" s="89">
        <v>304266447</v>
      </c>
    </row>
    <row r="23" spans="1:5" ht="18" customHeight="1">
      <c r="A23" s="18"/>
      <c r="B23" s="19" t="s">
        <v>19</v>
      </c>
      <c r="C23" s="20"/>
      <c r="D23" s="27">
        <v>0</v>
      </c>
      <c r="E23" s="89">
        <v>0</v>
      </c>
    </row>
    <row r="24" spans="1:5" ht="18" customHeight="1">
      <c r="A24" s="18"/>
      <c r="B24" s="19" t="s">
        <v>20</v>
      </c>
      <c r="C24" s="20"/>
      <c r="D24" s="27">
        <v>2061270279</v>
      </c>
      <c r="E24" s="89">
        <v>1458367942</v>
      </c>
    </row>
    <row r="25" spans="1:5" ht="18" customHeight="1">
      <c r="A25" s="18">
        <v>3</v>
      </c>
      <c r="B25" s="19" t="s">
        <v>21</v>
      </c>
      <c r="C25" s="20"/>
      <c r="D25" s="27">
        <v>0</v>
      </c>
      <c r="E25" s="89">
        <v>0</v>
      </c>
    </row>
    <row r="26" spans="1:5" ht="18" customHeight="1">
      <c r="A26" s="18">
        <v>4</v>
      </c>
      <c r="B26" s="19" t="s">
        <v>22</v>
      </c>
      <c r="C26" s="20"/>
      <c r="D26" s="27">
        <v>17249100000</v>
      </c>
      <c r="E26" s="89">
        <v>33579100000</v>
      </c>
    </row>
    <row r="27" spans="1:5" ht="18" customHeight="1">
      <c r="A27" s="18">
        <v>5</v>
      </c>
      <c r="B27" s="19" t="s">
        <v>23</v>
      </c>
      <c r="C27" s="20"/>
      <c r="D27" s="27">
        <v>1015649775</v>
      </c>
      <c r="E27" s="89">
        <v>1131141546</v>
      </c>
    </row>
    <row r="28" spans="1:5" ht="18" customHeight="1">
      <c r="A28" s="23" t="s">
        <v>24</v>
      </c>
      <c r="B28" s="24" t="s">
        <v>25</v>
      </c>
      <c r="C28" s="25"/>
      <c r="D28" s="26">
        <f>D18+D12</f>
        <v>183167344649</v>
      </c>
      <c r="E28" s="88">
        <f>E18+E12</f>
        <v>205933417984</v>
      </c>
    </row>
    <row r="29" spans="1:5" ht="18" customHeight="1">
      <c r="A29" s="23" t="s">
        <v>26</v>
      </c>
      <c r="B29" s="24" t="s">
        <v>27</v>
      </c>
      <c r="C29" s="25"/>
      <c r="D29" s="26">
        <f>SUM(D30:D31)</f>
        <v>109860912928</v>
      </c>
      <c r="E29" s="88">
        <f>SUM(E30:E31)</f>
        <v>114241533475</v>
      </c>
    </row>
    <row r="30" spans="1:5" ht="18" customHeight="1">
      <c r="A30" s="18">
        <v>1</v>
      </c>
      <c r="B30" s="19" t="s">
        <v>28</v>
      </c>
      <c r="C30" s="20"/>
      <c r="D30" s="27">
        <v>106304305750</v>
      </c>
      <c r="E30" s="89">
        <v>113121051476</v>
      </c>
    </row>
    <row r="31" spans="1:5" ht="18" customHeight="1">
      <c r="A31" s="18">
        <v>2</v>
      </c>
      <c r="B31" s="19" t="s">
        <v>29</v>
      </c>
      <c r="C31" s="20"/>
      <c r="D31" s="27">
        <v>3556607178</v>
      </c>
      <c r="E31" s="89">
        <v>1120481999</v>
      </c>
    </row>
    <row r="32" spans="1:5" ht="18" customHeight="1">
      <c r="A32" s="29" t="s">
        <v>30</v>
      </c>
      <c r="B32" s="24" t="s">
        <v>31</v>
      </c>
      <c r="C32" s="25"/>
      <c r="D32" s="26">
        <f>SUM(D33+D43)</f>
        <v>73306431721</v>
      </c>
      <c r="E32" s="88">
        <f>SUM(E33+E43)</f>
        <v>91691884509</v>
      </c>
    </row>
    <row r="33" spans="1:5" ht="18" customHeight="1">
      <c r="A33" s="18">
        <v>1</v>
      </c>
      <c r="B33" s="19" t="s">
        <v>31</v>
      </c>
      <c r="C33" s="20"/>
      <c r="D33" s="26">
        <f>SUM(D34:D41)</f>
        <v>72701262124</v>
      </c>
      <c r="E33" s="88">
        <f>SUM(E34:E41)</f>
        <v>91716413072</v>
      </c>
    </row>
    <row r="34" spans="1:5" ht="18" customHeight="1">
      <c r="A34" s="18"/>
      <c r="B34" s="19" t="s">
        <v>32</v>
      </c>
      <c r="C34" s="20"/>
      <c r="D34" s="27">
        <v>36425000000</v>
      </c>
      <c r="E34" s="89">
        <v>69207500000</v>
      </c>
    </row>
    <row r="35" spans="1:5" ht="18" customHeight="1">
      <c r="A35" s="18"/>
      <c r="B35" s="19" t="s">
        <v>33</v>
      </c>
      <c r="C35" s="20"/>
      <c r="D35" s="27">
        <v>0</v>
      </c>
      <c r="E35" s="89">
        <v>0</v>
      </c>
    </row>
    <row r="36" spans="1:5" ht="18" customHeight="1">
      <c r="A36" s="18"/>
      <c r="B36" s="91" t="s">
        <v>93</v>
      </c>
      <c r="C36" s="20"/>
      <c r="D36" s="27">
        <v>0</v>
      </c>
      <c r="E36" s="89">
        <v>0</v>
      </c>
    </row>
    <row r="37" spans="1:5" ht="18" customHeight="1">
      <c r="A37" s="18"/>
      <c r="B37" s="19" t="s">
        <v>34</v>
      </c>
      <c r="C37" s="20"/>
      <c r="D37" s="27">
        <v>0</v>
      </c>
      <c r="E37" s="89">
        <v>0</v>
      </c>
    </row>
    <row r="38" spans="1:5" ht="18" customHeight="1">
      <c r="A38" s="18"/>
      <c r="B38" s="19" t="s">
        <v>35</v>
      </c>
      <c r="C38" s="20"/>
      <c r="D38" s="27">
        <v>0</v>
      </c>
      <c r="E38" s="89">
        <v>0</v>
      </c>
    </row>
    <row r="39" spans="1:5" ht="18" customHeight="1">
      <c r="A39" s="18"/>
      <c r="B39" s="19" t="s">
        <v>36</v>
      </c>
      <c r="C39" s="20"/>
      <c r="D39" s="27">
        <v>0</v>
      </c>
      <c r="E39" s="89">
        <v>0</v>
      </c>
    </row>
    <row r="40" spans="1:5" ht="18" customHeight="1">
      <c r="A40" s="18"/>
      <c r="B40" s="19" t="s">
        <v>37</v>
      </c>
      <c r="C40" s="20"/>
      <c r="D40" s="27">
        <f>13519202349+3193933576</f>
        <v>16713135925</v>
      </c>
      <c r="E40" s="89">
        <f>4907074524+3193933576</f>
        <v>8101008100</v>
      </c>
    </row>
    <row r="41" spans="1:5" ht="18" customHeight="1">
      <c r="A41" s="18"/>
      <c r="B41" s="19" t="s">
        <v>38</v>
      </c>
      <c r="C41" s="20"/>
      <c r="D41" s="27">
        <v>19563126199</v>
      </c>
      <c r="E41" s="89">
        <v>14407904972</v>
      </c>
    </row>
    <row r="42" spans="1:5" ht="18" customHeight="1">
      <c r="A42" s="18"/>
      <c r="B42" s="19" t="s">
        <v>39</v>
      </c>
      <c r="C42" s="20"/>
      <c r="D42" s="27">
        <v>0</v>
      </c>
      <c r="E42" s="89">
        <v>0</v>
      </c>
    </row>
    <row r="43" spans="1:5" ht="18" customHeight="1">
      <c r="A43" s="30" t="s">
        <v>40</v>
      </c>
      <c r="B43" s="19" t="s">
        <v>41</v>
      </c>
      <c r="C43" s="20"/>
      <c r="D43" s="26">
        <f>D44</f>
        <v>605169597</v>
      </c>
      <c r="E43" s="88">
        <f>E44</f>
        <v>-24528563</v>
      </c>
    </row>
    <row r="44" spans="1:5" ht="18" customHeight="1">
      <c r="A44" s="18"/>
      <c r="B44" s="19" t="s">
        <v>42</v>
      </c>
      <c r="C44" s="20"/>
      <c r="D44" s="27">
        <v>605169597</v>
      </c>
      <c r="E44" s="89">
        <v>-24528563</v>
      </c>
    </row>
    <row r="45" spans="1:5" ht="18" customHeight="1">
      <c r="A45" s="18"/>
      <c r="B45" s="19" t="s">
        <v>43</v>
      </c>
      <c r="C45" s="20"/>
      <c r="D45" s="27">
        <f>'[2]TCT-2008'!F107</f>
        <v>0</v>
      </c>
      <c r="E45" s="89">
        <f>'[2]TCT-2008'!E107</f>
        <v>0</v>
      </c>
    </row>
    <row r="46" spans="1:5" ht="18" customHeight="1">
      <c r="A46" s="18"/>
      <c r="B46" s="19" t="s">
        <v>44</v>
      </c>
      <c r="C46" s="20"/>
      <c r="D46" s="27">
        <f>'[2]TCT-2008'!F108</f>
        <v>0</v>
      </c>
      <c r="E46" s="89">
        <f>'[2]TCT-2008'!E108</f>
        <v>0</v>
      </c>
    </row>
    <row r="47" spans="1:5" ht="18" customHeight="1" thickBot="1">
      <c r="A47" s="31" t="s">
        <v>45</v>
      </c>
      <c r="B47" s="32" t="s">
        <v>85</v>
      </c>
      <c r="C47" s="33"/>
      <c r="D47" s="34">
        <f>D29+D32</f>
        <v>183167344649</v>
      </c>
      <c r="E47" s="90">
        <f>E29+E32</f>
        <v>205933417984</v>
      </c>
    </row>
    <row r="48" ht="18" customHeight="1" thickTop="1"/>
    <row r="50" ht="18" customHeight="1">
      <c r="A50" s="35" t="s">
        <v>46</v>
      </c>
    </row>
    <row r="51" ht="18" customHeight="1">
      <c r="A51" s="36" t="s">
        <v>86</v>
      </c>
    </row>
    <row r="52" ht="18" customHeight="1" thickBot="1">
      <c r="E52" s="10" t="s">
        <v>5</v>
      </c>
    </row>
    <row r="53" spans="1:5" s="39" customFormat="1" ht="18" customHeight="1" thickTop="1">
      <c r="A53" s="11" t="s">
        <v>6</v>
      </c>
      <c r="B53" s="95" t="s">
        <v>47</v>
      </c>
      <c r="C53" s="96"/>
      <c r="D53" s="37" t="s">
        <v>48</v>
      </c>
      <c r="E53" s="38" t="s">
        <v>49</v>
      </c>
    </row>
    <row r="54" spans="1:5" ht="18" customHeight="1">
      <c r="A54" s="40">
        <v>1</v>
      </c>
      <c r="B54" s="41" t="s">
        <v>50</v>
      </c>
      <c r="C54" s="42"/>
      <c r="D54" s="21">
        <v>323898908083</v>
      </c>
      <c r="E54" s="43">
        <v>384148434894</v>
      </c>
    </row>
    <row r="55" spans="1:5" ht="18" customHeight="1">
      <c r="A55" s="18">
        <v>2</v>
      </c>
      <c r="B55" s="19" t="s">
        <v>51</v>
      </c>
      <c r="C55" s="20"/>
      <c r="D55" s="21">
        <v>0</v>
      </c>
      <c r="E55" s="22">
        <v>0</v>
      </c>
    </row>
    <row r="56" spans="1:5" ht="18" customHeight="1">
      <c r="A56" s="18">
        <v>3</v>
      </c>
      <c r="B56" s="19" t="s">
        <v>94</v>
      </c>
      <c r="C56" s="20"/>
      <c r="D56" s="21">
        <f>D54-D55</f>
        <v>323898908083</v>
      </c>
      <c r="E56" s="22">
        <f>E54-E55</f>
        <v>384148434894</v>
      </c>
    </row>
    <row r="57" spans="1:5" ht="18" customHeight="1">
      <c r="A57" s="18">
        <v>4</v>
      </c>
      <c r="B57" s="19" t="s">
        <v>52</v>
      </c>
      <c r="C57" s="20"/>
      <c r="D57" s="21">
        <v>270625968845</v>
      </c>
      <c r="E57" s="22">
        <v>325398260850</v>
      </c>
    </row>
    <row r="58" spans="1:5" ht="18" customHeight="1">
      <c r="A58" s="18">
        <v>5</v>
      </c>
      <c r="B58" s="19" t="s">
        <v>53</v>
      </c>
      <c r="C58" s="20"/>
      <c r="D58" s="27">
        <f>D56-D57</f>
        <v>53272939238</v>
      </c>
      <c r="E58" s="28">
        <f>E56-E57</f>
        <v>58750174044</v>
      </c>
    </row>
    <row r="59" spans="1:5" ht="18" customHeight="1">
      <c r="A59" s="18">
        <v>6</v>
      </c>
      <c r="B59" s="19" t="s">
        <v>54</v>
      </c>
      <c r="C59" s="20"/>
      <c r="D59" s="21">
        <v>2530716891</v>
      </c>
      <c r="E59" s="22">
        <v>12045148570</v>
      </c>
    </row>
    <row r="60" spans="1:5" ht="18" customHeight="1">
      <c r="A60" s="18">
        <v>7</v>
      </c>
      <c r="B60" s="19" t="s">
        <v>55</v>
      </c>
      <c r="C60" s="20"/>
      <c r="D60" s="21">
        <v>5129727636</v>
      </c>
      <c r="E60" s="22">
        <v>17234551695</v>
      </c>
    </row>
    <row r="61" spans="1:5" ht="18" customHeight="1">
      <c r="A61" s="18">
        <v>8</v>
      </c>
      <c r="B61" s="19" t="s">
        <v>56</v>
      </c>
      <c r="C61" s="20"/>
      <c r="D61" s="21">
        <v>16149306546</v>
      </c>
      <c r="E61" s="22">
        <v>21940582508</v>
      </c>
    </row>
    <row r="62" spans="1:5" ht="18" customHeight="1">
      <c r="A62" s="18">
        <v>9</v>
      </c>
      <c r="B62" s="19" t="s">
        <v>57</v>
      </c>
      <c r="C62" s="20"/>
      <c r="D62" s="21">
        <v>10170525447</v>
      </c>
      <c r="E62" s="22">
        <v>11192542675</v>
      </c>
    </row>
    <row r="63" spans="1:5" ht="18" customHeight="1">
      <c r="A63" s="18">
        <v>10</v>
      </c>
      <c r="B63" s="19" t="s">
        <v>58</v>
      </c>
      <c r="C63" s="20"/>
      <c r="D63" s="21">
        <f>D58+D59-D60-D61-D62</f>
        <v>24354096500</v>
      </c>
      <c r="E63" s="22">
        <f>E58+E59-E60-E61-E62</f>
        <v>20427645736</v>
      </c>
    </row>
    <row r="64" spans="1:5" ht="18" customHeight="1">
      <c r="A64" s="18">
        <v>11</v>
      </c>
      <c r="B64" s="19" t="s">
        <v>59</v>
      </c>
      <c r="C64" s="20"/>
      <c r="D64" s="21">
        <v>1043825567</v>
      </c>
      <c r="E64" s="22">
        <v>248732400</v>
      </c>
    </row>
    <row r="65" spans="1:5" ht="18" customHeight="1">
      <c r="A65" s="18">
        <v>12</v>
      </c>
      <c r="B65" s="19" t="s">
        <v>99</v>
      </c>
      <c r="C65" s="20"/>
      <c r="D65" s="21">
        <v>381292758</v>
      </c>
      <c r="E65" s="22">
        <v>209875162</v>
      </c>
    </row>
    <row r="66" spans="1:5" ht="18" customHeight="1">
      <c r="A66" s="18">
        <v>13</v>
      </c>
      <c r="B66" s="19" t="s">
        <v>60</v>
      </c>
      <c r="C66" s="20"/>
      <c r="D66" s="21">
        <f>D64-D65</f>
        <v>662532809</v>
      </c>
      <c r="E66" s="22">
        <f>E64-E65</f>
        <v>38857238</v>
      </c>
    </row>
    <row r="67" spans="1:5" ht="18" customHeight="1">
      <c r="A67" s="18">
        <v>14</v>
      </c>
      <c r="B67" s="19" t="s">
        <v>61</v>
      </c>
      <c r="C67" s="20"/>
      <c r="D67" s="21">
        <f>D63+D66</f>
        <v>25016629309</v>
      </c>
      <c r="E67" s="22">
        <f>E63+E66</f>
        <v>20466502974</v>
      </c>
    </row>
    <row r="68" spans="1:5" ht="18" customHeight="1">
      <c r="A68" s="18">
        <v>15</v>
      </c>
      <c r="B68" s="19" t="s">
        <v>62</v>
      </c>
      <c r="C68" s="20"/>
      <c r="D68" s="21">
        <v>1453529258</v>
      </c>
      <c r="E68" s="22">
        <v>1573346023</v>
      </c>
    </row>
    <row r="69" spans="1:5" ht="18" customHeight="1">
      <c r="A69" s="18"/>
      <c r="B69" s="19" t="s">
        <v>100</v>
      </c>
      <c r="C69" s="20"/>
      <c r="D69" s="21">
        <v>8841450</v>
      </c>
      <c r="E69" s="28">
        <v>-121993997</v>
      </c>
    </row>
    <row r="70" spans="1:7" ht="18" customHeight="1">
      <c r="A70" s="18">
        <v>16</v>
      </c>
      <c r="B70" s="19" t="s">
        <v>63</v>
      </c>
      <c r="C70" s="20"/>
      <c r="D70" s="27">
        <f>D67-D68-D69</f>
        <v>23554258601</v>
      </c>
      <c r="E70" s="28">
        <f>E67-E68-E69</f>
        <v>19015150948</v>
      </c>
      <c r="G70" s="44"/>
    </row>
    <row r="71" spans="1:8" ht="18" customHeight="1">
      <c r="A71" s="18">
        <v>17</v>
      </c>
      <c r="B71" s="19" t="s">
        <v>64</v>
      </c>
      <c r="C71" s="20"/>
      <c r="D71" s="27">
        <v>40416</v>
      </c>
      <c r="E71" s="28">
        <v>32627</v>
      </c>
      <c r="G71" s="45"/>
      <c r="H71" s="46"/>
    </row>
    <row r="72" spans="1:5" ht="18" customHeight="1" thickBot="1">
      <c r="A72" s="47">
        <v>18</v>
      </c>
      <c r="B72" s="48" t="s">
        <v>65</v>
      </c>
      <c r="C72" s="49"/>
      <c r="D72" s="50"/>
      <c r="E72" s="51"/>
    </row>
    <row r="73" ht="15" thickTop="1"/>
    <row r="74" ht="14.25"/>
    <row r="75" ht="18" customHeight="1">
      <c r="A75" s="35" t="s">
        <v>66</v>
      </c>
    </row>
    <row r="76" ht="18" customHeight="1">
      <c r="A76" s="36" t="s">
        <v>87</v>
      </c>
    </row>
    <row r="77" ht="15" thickBot="1"/>
    <row r="78" spans="1:5" s="56" customFormat="1" ht="32.25" thickTop="1">
      <c r="A78" s="52" t="s">
        <v>6</v>
      </c>
      <c r="B78" s="53" t="s">
        <v>47</v>
      </c>
      <c r="C78" s="53" t="s">
        <v>67</v>
      </c>
      <c r="D78" s="54" t="str">
        <f>D53</f>
        <v>Năm 2007</v>
      </c>
      <c r="E78" s="55" t="str">
        <f>E53</f>
        <v>Năm 2008</v>
      </c>
    </row>
    <row r="79" spans="1:5" ht="18" customHeight="1">
      <c r="A79" s="99">
        <v>1</v>
      </c>
      <c r="B79" s="57" t="s">
        <v>88</v>
      </c>
      <c r="C79" s="58"/>
      <c r="D79" s="59"/>
      <c r="E79" s="60"/>
    </row>
    <row r="80" spans="1:5" ht="18" customHeight="1">
      <c r="A80" s="93"/>
      <c r="B80" s="61" t="s">
        <v>68</v>
      </c>
      <c r="C80" s="62" t="s">
        <v>69</v>
      </c>
      <c r="D80" s="63">
        <f>D18/D28</f>
        <v>0.2791087811147079</v>
      </c>
      <c r="E80" s="64">
        <f>E18/E28</f>
        <v>0.3373088415858612</v>
      </c>
    </row>
    <row r="81" spans="1:5" ht="18" customHeight="1">
      <c r="A81" s="100"/>
      <c r="B81" s="65" t="s">
        <v>70</v>
      </c>
      <c r="C81" s="66" t="s">
        <v>69</v>
      </c>
      <c r="D81" s="67">
        <f>D12/D28</f>
        <v>0.7208912188852922</v>
      </c>
      <c r="E81" s="68">
        <f>E12/E28</f>
        <v>0.6626911584141387</v>
      </c>
    </row>
    <row r="82" spans="1:5" ht="18" customHeight="1">
      <c r="A82" s="99" t="s">
        <v>40</v>
      </c>
      <c r="B82" s="57" t="s">
        <v>89</v>
      </c>
      <c r="C82" s="58"/>
      <c r="D82" s="69"/>
      <c r="E82" s="70"/>
    </row>
    <row r="83" spans="1:5" ht="18" customHeight="1">
      <c r="A83" s="93"/>
      <c r="B83" s="61" t="s">
        <v>71</v>
      </c>
      <c r="C83" s="62" t="s">
        <v>69</v>
      </c>
      <c r="D83" s="63">
        <f>D29/D47</f>
        <v>0.599784383720386</v>
      </c>
      <c r="E83" s="64">
        <f>E29/E47</f>
        <v>0.55474985358557</v>
      </c>
    </row>
    <row r="84" spans="1:5" ht="18" customHeight="1">
      <c r="A84" s="100"/>
      <c r="B84" s="65" t="s">
        <v>72</v>
      </c>
      <c r="C84" s="66" t="s">
        <v>69</v>
      </c>
      <c r="D84" s="67">
        <f>D32/D47</f>
        <v>0.40021561627961405</v>
      </c>
      <c r="E84" s="68">
        <f>E32/E47</f>
        <v>0.44525014641442995</v>
      </c>
    </row>
    <row r="85" spans="1:5" ht="18" customHeight="1">
      <c r="A85" s="99" t="s">
        <v>73</v>
      </c>
      <c r="B85" s="57" t="s">
        <v>90</v>
      </c>
      <c r="C85" s="58"/>
      <c r="D85" s="69"/>
      <c r="E85" s="70"/>
    </row>
    <row r="86" spans="1:5" ht="18" customHeight="1">
      <c r="A86" s="93"/>
      <c r="B86" s="61" t="s">
        <v>74</v>
      </c>
      <c r="C86" s="62" t="s">
        <v>75</v>
      </c>
      <c r="D86" s="71">
        <f>(D12-D16)/D30</f>
        <v>0.819142408161581</v>
      </c>
      <c r="E86" s="72">
        <f>(E12-E16)/E30</f>
        <v>0.7231193961219046</v>
      </c>
    </row>
    <row r="87" spans="1:5" ht="18" customHeight="1">
      <c r="A87" s="100"/>
      <c r="B87" s="65" t="s">
        <v>76</v>
      </c>
      <c r="C87" s="66" t="s">
        <v>75</v>
      </c>
      <c r="D87" s="73">
        <f>D28/D29</f>
        <v>1.6672658160873206</v>
      </c>
      <c r="E87" s="74">
        <f>E28/E29</f>
        <v>1.80261426575708</v>
      </c>
    </row>
    <row r="88" spans="1:5" ht="18" customHeight="1">
      <c r="A88" s="92" t="s">
        <v>77</v>
      </c>
      <c r="B88" s="75" t="s">
        <v>91</v>
      </c>
      <c r="C88" s="76"/>
      <c r="D88" s="77"/>
      <c r="E88" s="78"/>
    </row>
    <row r="89" spans="1:5" ht="18" customHeight="1">
      <c r="A89" s="93"/>
      <c r="B89" s="61" t="s">
        <v>78</v>
      </c>
      <c r="C89" s="62" t="s">
        <v>69</v>
      </c>
      <c r="D89" s="63">
        <f>D70/D28</f>
        <v>0.12859420245533704</v>
      </c>
      <c r="E89" s="64">
        <f>E70/E28</f>
        <v>0.0923364023874813</v>
      </c>
    </row>
    <row r="90" spans="1:5" ht="18" customHeight="1">
      <c r="A90" s="93"/>
      <c r="B90" s="61" t="s">
        <v>79</v>
      </c>
      <c r="C90" s="62" t="s">
        <v>69</v>
      </c>
      <c r="D90" s="63">
        <f>D70/D56</f>
        <v>0.07272101885247528</v>
      </c>
      <c r="E90" s="64">
        <f>E70/E56</f>
        <v>0.04949948827266977</v>
      </c>
    </row>
    <row r="91" spans="1:5" ht="18" customHeight="1" thickBot="1">
      <c r="A91" s="94"/>
      <c r="B91" s="85" t="s">
        <v>101</v>
      </c>
      <c r="C91" s="79" t="s">
        <v>69</v>
      </c>
      <c r="D91" s="80">
        <f>D70/D33</f>
        <v>0.3239869283263009</v>
      </c>
      <c r="E91" s="81">
        <f>E70/E33</f>
        <v>0.20732549727029298</v>
      </c>
    </row>
    <row r="92" ht="15" thickTop="1"/>
    <row r="93" spans="2:5" ht="15.75">
      <c r="B93" s="83"/>
      <c r="C93" s="83"/>
      <c r="D93" s="83"/>
      <c r="E93" s="83"/>
    </row>
    <row r="94" spans="2:5" ht="18" customHeight="1">
      <c r="B94" s="82"/>
      <c r="C94" s="82"/>
      <c r="D94" s="82"/>
      <c r="E94" s="82"/>
    </row>
    <row r="95" spans="2:5" ht="18" customHeight="1">
      <c r="B95" s="82"/>
      <c r="C95" s="82"/>
      <c r="D95" s="107" t="s">
        <v>102</v>
      </c>
      <c r="E95" s="107"/>
    </row>
    <row r="96" spans="2:5" ht="18" customHeight="1">
      <c r="B96" s="107" t="s">
        <v>80</v>
      </c>
      <c r="C96" s="107"/>
      <c r="D96" s="107" t="s">
        <v>81</v>
      </c>
      <c r="E96" s="107"/>
    </row>
    <row r="97" spans="2:5" ht="18" customHeight="1">
      <c r="B97" s="82"/>
      <c r="C97" s="82"/>
      <c r="D97" s="107" t="s">
        <v>103</v>
      </c>
      <c r="E97" s="107"/>
    </row>
    <row r="98" spans="2:5" ht="18" customHeight="1">
      <c r="B98" s="82"/>
      <c r="C98" s="82"/>
      <c r="D98" s="82"/>
      <c r="E98" s="82"/>
    </row>
    <row r="99" spans="2:3" ht="18" customHeight="1">
      <c r="B99" s="4"/>
      <c r="C99" s="4"/>
    </row>
    <row r="100" spans="2:3" ht="18" customHeight="1">
      <c r="B100" s="4"/>
      <c r="C100" s="4"/>
    </row>
    <row r="101" spans="2:5" s="84" customFormat="1" ht="18" customHeight="1">
      <c r="B101" s="108" t="s">
        <v>95</v>
      </c>
      <c r="C101" s="108"/>
      <c r="D101" s="108" t="s">
        <v>96</v>
      </c>
      <c r="E101" s="108"/>
    </row>
  </sheetData>
  <mergeCells count="18">
    <mergeCell ref="D95:E95"/>
    <mergeCell ref="D96:E96"/>
    <mergeCell ref="D101:E101"/>
    <mergeCell ref="B96:C96"/>
    <mergeCell ref="B101:C101"/>
    <mergeCell ref="D97:E97"/>
    <mergeCell ref="A5:E5"/>
    <mergeCell ref="A2:B2"/>
    <mergeCell ref="D1:E1"/>
    <mergeCell ref="D2:E2"/>
    <mergeCell ref="A1:B1"/>
    <mergeCell ref="A4:E4"/>
    <mergeCell ref="A88:A91"/>
    <mergeCell ref="B53:C53"/>
    <mergeCell ref="B11:C11"/>
    <mergeCell ref="A85:A87"/>
    <mergeCell ref="A82:A84"/>
    <mergeCell ref="A79:A81"/>
  </mergeCells>
  <printOptions horizontalCentered="1"/>
  <pageMargins left="0.24" right="0.24" top="0.39" bottom="0.38" header="0.29" footer="0.16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2009-03-31T04:19:05Z</cp:lastPrinted>
  <dcterms:created xsi:type="dcterms:W3CDTF">2009-03-26T03:43:53Z</dcterms:created>
  <dcterms:modified xsi:type="dcterms:W3CDTF">2009-04-02T02:19:27Z</dcterms:modified>
  <cp:category/>
  <cp:version/>
  <cp:contentType/>
  <cp:contentStatus/>
</cp:coreProperties>
</file>