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<sst xmlns="http://schemas.openxmlformats.org/spreadsheetml/2006/main" count="125" uniqueCount="104">
  <si>
    <t>Mẫu CBTT-05</t>
  </si>
  <si>
    <t>(Ban hành kèm theo Thông tư số 38/2007/TT-BTC ngày 18/4/2007 của Bộ trưởng Bộ Tài chính hướng dẫn về việc Công bố thông tin trên thị trường chứng khoán)</t>
  </si>
  <si>
    <t>BÁO CÁO TÀI CHÍNH TÓM TẮT</t>
  </si>
  <si>
    <r>
      <t>I.</t>
    </r>
    <r>
      <rPr>
        <b/>
        <sz val="7"/>
        <rFont val="Times New Roman"/>
        <family val="1"/>
      </rPr>
      <t xml:space="preserve">                   </t>
    </r>
    <r>
      <rPr>
        <b/>
        <sz val="12"/>
        <rFont val="Times New Roman"/>
        <family val="1"/>
      </rPr>
      <t xml:space="preserve">BẢNG CÂN ĐỐI KẾ TOÁN   </t>
    </r>
  </si>
  <si>
    <t>Nội dung</t>
  </si>
  <si>
    <t>Số đầu năm</t>
  </si>
  <si>
    <t>Số cuối năm</t>
  </si>
  <si>
    <t>I</t>
  </si>
  <si>
    <t xml:space="preserve">Tiền </t>
  </si>
  <si>
    <t>Các khoản đầu tư chứng khoán và đầu tư  ngắn  hạn khác</t>
  </si>
  <si>
    <t>-  Chứng khoán tự doanh</t>
  </si>
  <si>
    <t>-  Chứng khoán đầu tư ngắn hạn của người uỷ thác đầu tư</t>
  </si>
  <si>
    <t>-  Đầu tư ngắn hạn</t>
  </si>
  <si>
    <t>-  Dự phòng giảm giá chứng khoán và đầu tư ngắn hạn</t>
  </si>
  <si>
    <t>3</t>
  </si>
  <si>
    <t>Các khoản phải thu</t>
  </si>
  <si>
    <t>4</t>
  </si>
  <si>
    <t>Vật liệu, công cụ tồn kho</t>
  </si>
  <si>
    <t>5</t>
  </si>
  <si>
    <t>Tài sản ngắn hạn khác</t>
  </si>
  <si>
    <t>II</t>
  </si>
  <si>
    <r>
      <t>Tài sản dài hạn</t>
    </r>
    <r>
      <rPr>
        <b/>
        <i/>
        <sz val="12"/>
        <rFont val="Times New Roman"/>
        <family val="1"/>
      </rPr>
      <t xml:space="preserve">    </t>
    </r>
  </si>
  <si>
    <t>1</t>
  </si>
  <si>
    <t>Tài sản cố định</t>
  </si>
  <si>
    <t>-  Tài sản cố định hữu hình</t>
  </si>
  <si>
    <t>-  Tài sản  cố định thuê tài chính</t>
  </si>
  <si>
    <t>-  Tài sản cố định vô hình</t>
  </si>
  <si>
    <t>2</t>
  </si>
  <si>
    <t>Các khoản đầu tư chứng khoán và đầu tư dài hạn khác</t>
  </si>
  <si>
    <t xml:space="preserve">Chi phí xây dựng cơ bản dở dang  </t>
  </si>
  <si>
    <t>Tài sản dài hạn khác</t>
  </si>
  <si>
    <t>III</t>
  </si>
  <si>
    <t>TỔNG CỘNG TÀI SẢN</t>
  </si>
  <si>
    <t>IV</t>
  </si>
  <si>
    <t>Nợ phải trả</t>
  </si>
  <si>
    <t xml:space="preserve"> Nợ ngắn hạn</t>
  </si>
  <si>
    <t xml:space="preserve"> Nợ dài hạn</t>
  </si>
  <si>
    <t>VI</t>
  </si>
  <si>
    <t>Nguồn vốn chủ sở hữu</t>
  </si>
  <si>
    <t xml:space="preserve"> Vốn góp ban đầu</t>
  </si>
  <si>
    <t xml:space="preserve"> Vốn bổ sung</t>
  </si>
  <si>
    <t xml:space="preserve"> Vốn điều chỉnh</t>
  </si>
  <si>
    <t>VII</t>
  </si>
  <si>
    <t>TỔNG CỘNG NGUỒN VỐN</t>
  </si>
  <si>
    <t>II.  KẾT QUẢ HOẠT ĐỘNG KINH DOANH</t>
  </si>
  <si>
    <t>STT</t>
  </si>
  <si>
    <t>Chỉ tiêu</t>
  </si>
  <si>
    <t>Năm nay</t>
  </si>
  <si>
    <t>Năm trước</t>
  </si>
  <si>
    <r>
      <t>Doanh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thu hoạt động kinh doanh chứng khoán</t>
    </r>
  </si>
  <si>
    <t>Các khoản giảm trừ doanh thu</t>
  </si>
  <si>
    <t>Doanh thu thuần</t>
  </si>
  <si>
    <t>Thu lãi đầu tư</t>
  </si>
  <si>
    <t xml:space="preserve">Doanh thu hoạt động kinh doanh chứng khoán và lãi đầu tư </t>
  </si>
  <si>
    <t>6</t>
  </si>
  <si>
    <t xml:space="preserve">Chi phí hoạt động kinh doanh chứng khoán   </t>
  </si>
  <si>
    <t>7</t>
  </si>
  <si>
    <t xml:space="preserve">Lợi nhuận gộp </t>
  </si>
  <si>
    <t>8</t>
  </si>
  <si>
    <t xml:space="preserve">Chi phí quản lý  </t>
  </si>
  <si>
    <t>9</t>
  </si>
  <si>
    <t xml:space="preserve">Lợi nhuận thuần từ hoạt động kinh doanh chứng khoán </t>
  </si>
  <si>
    <t>10</t>
  </si>
  <si>
    <t>Lợi nhuận ngoài hoạt động kinh doanh</t>
  </si>
  <si>
    <t>11</t>
  </si>
  <si>
    <t xml:space="preserve">Tổng lợi nhuận trước thuế </t>
  </si>
  <si>
    <t>12</t>
  </si>
  <si>
    <t xml:space="preserve">Lợi nhuận tính thuế (Lợi nhuận trước thuế  - lãi đầu tư) </t>
  </si>
  <si>
    <t>13</t>
  </si>
  <si>
    <t>Thuế Thu nhập doanh nghiệp phải nộp</t>
  </si>
  <si>
    <t>14</t>
  </si>
  <si>
    <t xml:space="preserve">Lợi nhuận sau thuế </t>
  </si>
  <si>
    <t xml:space="preserve"> 15</t>
  </si>
  <si>
    <t>Lãi cơ bản trên cổ phiếu    (nếu có)</t>
  </si>
  <si>
    <t>16</t>
  </si>
  <si>
    <t>Cổ tức trên mỗi cổ phiếu    (nếu có)</t>
  </si>
  <si>
    <t>III.  CÁC CHỈ TIÊU TÀI CHÍNH CƠ BẢN</t>
  </si>
  <si>
    <t>Đơn vị tính</t>
  </si>
  <si>
    <t>Kỳ trước</t>
  </si>
  <si>
    <t>Kỳ báo cáo</t>
  </si>
  <si>
    <t>Cơ cấu tài sản</t>
  </si>
  <si>
    <t>- Tài sản dài hạn/Tổng tài sản</t>
  </si>
  <si>
    <t>- Tài sản ngắn hạn/Tổng tài sản</t>
  </si>
  <si>
    <t>%</t>
  </si>
  <si>
    <t>Cơ cấu nguồn vốn</t>
  </si>
  <si>
    <t>- Nợ phải trả/Tổng nguồn vốn</t>
  </si>
  <si>
    <t>- Nguồn vốn chủ sở hữu/Tổng nguồn vốn</t>
  </si>
  <si>
    <t>Khả năng thanh toán</t>
  </si>
  <si>
    <t>- Khả năng thanh toán nhanh</t>
  </si>
  <si>
    <t>- Khả năng thanh toán hiện hành</t>
  </si>
  <si>
    <t>Lần</t>
  </si>
  <si>
    <t>Tỷ suất lợi nhuận</t>
  </si>
  <si>
    <t>- Tỷ suất lợi nhuận sau thuế/Tổng tài sản</t>
  </si>
  <si>
    <t>- Tỷ suất lợi nhuận sau thuế/Doanh thu thuần</t>
  </si>
  <si>
    <t>- Tỷ suất lợi nhuận sau thuế/Nguồn vốn chủ sở hữu</t>
  </si>
  <si>
    <t>Tổng Giám đốc (Giám đốc)</t>
  </si>
  <si>
    <t>(Ký, ghi rõ họ tên, đóng dấu)</t>
  </si>
  <si>
    <t xml:space="preserve"> Các quỹ và lợi nhuận chưa phân phối</t>
  </si>
  <si>
    <r>
      <t>Tài sản ngắn hạn</t>
    </r>
    <r>
      <rPr>
        <b/>
        <sz val="12"/>
        <rFont val=".VnTime"/>
        <family val="2"/>
      </rPr>
      <t xml:space="preserve"> </t>
    </r>
    <r>
      <rPr>
        <b/>
        <i/>
        <sz val="12"/>
        <rFont val=".VnTime"/>
        <family val="2"/>
      </rPr>
      <t xml:space="preserve">       </t>
    </r>
  </si>
  <si>
    <r>
      <t xml:space="preserve"> </t>
    </r>
    <r>
      <rPr>
        <b/>
        <sz val="14"/>
        <rFont val="Times New Roman"/>
        <family val="1"/>
      </rPr>
      <t>Stt</t>
    </r>
  </si>
  <si>
    <t>ĐVT: VND</t>
  </si>
  <si>
    <t>Ngày 31 tháng 12 năm 2007</t>
  </si>
  <si>
    <t>TEÂN COÂNG TY CHÖÙNG KHOAÙN : COÂNG TY COÅ PHAÀN CHÖÙNG KHOAÙN AÂU LAÏC</t>
  </si>
  <si>
    <t>Năm 2007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</si>
</sst>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(* #,##0.000_);_(* \(#,##0.000\);_(* &quot;-&quot;??_);_(@_)"/>
    <numFmt numFmtId="178" formatCode="_(* #,##0.0000_);_(* \(#,##0.0000\);_(* &quot;-&quot;??_);_(@_)"/>
  </numFmts>
  <fonts count="22">
    <font>
      <sz val="10"/>
      <name val=".VnTime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i/>
      <sz val="12"/>
      <name val="Times New Roman"/>
      <family val="1"/>
    </font>
    <font>
      <b/>
      <sz val="12"/>
      <name val=".VnTimeH"/>
      <family val="2"/>
    </font>
    <font>
      <b/>
      <sz val="12"/>
      <name val=".VnTime"/>
      <family val="2"/>
    </font>
    <font>
      <i/>
      <sz val="12"/>
      <name val=".VnTime"/>
      <family val="2"/>
    </font>
    <font>
      <sz val="12"/>
      <name val="Times New Roman"/>
      <family val="1"/>
    </font>
    <font>
      <sz val="12"/>
      <name val=".VnTime"/>
      <family val="2"/>
    </font>
    <font>
      <sz val="12"/>
      <name val=".VnTimeH"/>
      <family val="2"/>
    </font>
    <font>
      <sz val="8"/>
      <name val=".VnTime"/>
      <family val="0"/>
    </font>
    <font>
      <b/>
      <i/>
      <sz val="12"/>
      <name val=".VnTime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.VnTime"/>
      <family val="2"/>
    </font>
    <font>
      <sz val="10"/>
      <name val="VNI-Times"/>
      <family val="0"/>
    </font>
    <font>
      <i/>
      <sz val="12"/>
      <name val="VNI-Times"/>
      <family val="0"/>
    </font>
    <font>
      <b/>
      <sz val="12"/>
      <name val="VNI-Times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indent="2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2"/>
    </xf>
    <xf numFmtId="169" fontId="0" fillId="0" borderId="0" xfId="15" applyNumberFormat="1" applyAlignment="1">
      <alignment/>
    </xf>
    <xf numFmtId="0" fontId="2" fillId="0" borderId="2" xfId="0" applyFont="1" applyBorder="1" applyAlignment="1">
      <alignment horizontal="right" indent="2"/>
    </xf>
    <xf numFmtId="0" fontId="0" fillId="0" borderId="2" xfId="0" applyBorder="1" applyAlignment="1">
      <alignment/>
    </xf>
    <xf numFmtId="169" fontId="0" fillId="0" borderId="2" xfId="15" applyNumberFormat="1" applyBorder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169" fontId="1" fillId="0" borderId="2" xfId="15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wrapText="1"/>
    </xf>
    <xf numFmtId="169" fontId="3" fillId="0" borderId="2" xfId="15" applyNumberFormat="1" applyFont="1" applyBorder="1" applyAlignment="1">
      <alignment horizontal="center" wrapText="1"/>
    </xf>
    <xf numFmtId="169" fontId="9" fillId="0" borderId="2" xfId="15" applyNumberFormat="1" applyFont="1" applyBorder="1" applyAlignment="1">
      <alignment horizontal="center" wrapText="1"/>
    </xf>
    <xf numFmtId="169" fontId="14" fillId="0" borderId="2" xfId="15" applyNumberFormat="1" applyFont="1" applyFill="1" applyBorder="1" applyAlignment="1">
      <alignment vertical="top"/>
    </xf>
    <xf numFmtId="169" fontId="15" fillId="0" borderId="2" xfId="15" applyNumberFormat="1" applyFont="1" applyBorder="1" applyAlignment="1">
      <alignment vertical="top"/>
    </xf>
    <xf numFmtId="169" fontId="15" fillId="0" borderId="2" xfId="15" applyNumberFormat="1" applyFont="1" applyFill="1" applyBorder="1" applyAlignment="1">
      <alignment vertical="top"/>
    </xf>
    <xf numFmtId="169" fontId="10" fillId="0" borderId="2" xfId="15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justify" vertical="top" wrapText="1"/>
    </xf>
    <xf numFmtId="169" fontId="10" fillId="0" borderId="2" xfId="15" applyNumberFormat="1" applyFont="1" applyBorder="1" applyAlignment="1">
      <alignment vertical="top" wrapText="1"/>
    </xf>
    <xf numFmtId="169" fontId="9" fillId="0" borderId="2" xfId="15" applyNumberFormat="1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169" fontId="1" fillId="0" borderId="2" xfId="15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wrapText="1"/>
    </xf>
    <xf numFmtId="169" fontId="10" fillId="0" borderId="3" xfId="15" applyNumberFormat="1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169" fontId="0" fillId="0" borderId="0" xfId="15" applyNumberFormat="1" applyBorder="1" applyAlignment="1">
      <alignment/>
    </xf>
    <xf numFmtId="0" fontId="11" fillId="0" borderId="4" xfId="0" applyFont="1" applyBorder="1" applyAlignment="1">
      <alignment/>
    </xf>
    <xf numFmtId="0" fontId="0" fillId="0" borderId="4" xfId="0" applyBorder="1" applyAlignment="1">
      <alignment/>
    </xf>
    <xf numFmtId="169" fontId="0" fillId="0" borderId="4" xfId="15" applyNumberFormat="1" applyBorder="1" applyAlignment="1">
      <alignment/>
    </xf>
    <xf numFmtId="169" fontId="0" fillId="0" borderId="5" xfId="15" applyNumberFormat="1" applyBorder="1" applyAlignment="1">
      <alignment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wrapText="1"/>
    </xf>
    <xf numFmtId="169" fontId="6" fillId="2" borderId="2" xfId="15" applyNumberFormat="1" applyFont="1" applyFill="1" applyBorder="1" applyAlignment="1">
      <alignment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wrapText="1"/>
    </xf>
    <xf numFmtId="169" fontId="1" fillId="3" borderId="6" xfId="15" applyNumberFormat="1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wrapText="1"/>
    </xf>
    <xf numFmtId="169" fontId="1" fillId="3" borderId="2" xfId="15" applyNumberFormat="1" applyFont="1" applyFill="1" applyBorder="1" applyAlignment="1">
      <alignment horizontal="center" wrapText="1"/>
    </xf>
    <xf numFmtId="169" fontId="7" fillId="3" borderId="2" xfId="15" applyNumberFormat="1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wrapText="1"/>
    </xf>
    <xf numFmtId="169" fontId="1" fillId="4" borderId="2" xfId="15" applyNumberFormat="1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left" wrapText="1"/>
    </xf>
    <xf numFmtId="169" fontId="1" fillId="3" borderId="2" xfId="15" applyNumberFormat="1" applyFont="1" applyFill="1" applyBorder="1" applyAlignment="1">
      <alignment wrapText="1"/>
    </xf>
    <xf numFmtId="0" fontId="16" fillId="2" borderId="2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wrapText="1"/>
    </xf>
    <xf numFmtId="169" fontId="17" fillId="2" borderId="2" xfId="15" applyNumberFormat="1" applyFont="1" applyFill="1" applyBorder="1" applyAlignment="1">
      <alignment horizontal="center" wrapText="1"/>
    </xf>
    <xf numFmtId="169" fontId="18" fillId="0" borderId="0" xfId="15" applyNumberFormat="1" applyFont="1" applyAlignment="1">
      <alignment horizontal="center"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9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10" fontId="9" fillId="0" borderId="2" xfId="19" applyNumberFormat="1" applyFont="1" applyBorder="1" applyAlignment="1">
      <alignment vertical="top" wrapText="1"/>
    </xf>
    <xf numFmtId="10" fontId="1" fillId="0" borderId="2" xfId="19" applyNumberFormat="1" applyFont="1" applyBorder="1" applyAlignment="1">
      <alignment vertical="top" wrapText="1"/>
    </xf>
    <xf numFmtId="9" fontId="0" fillId="0" borderId="0" xfId="19" applyAlignment="1">
      <alignment/>
    </xf>
    <xf numFmtId="177" fontId="9" fillId="0" borderId="2" xfId="19" applyNumberFormat="1" applyFont="1" applyBorder="1" applyAlignment="1">
      <alignment horizontal="right" vertical="top" wrapText="1"/>
    </xf>
    <xf numFmtId="176" fontId="10" fillId="0" borderId="2" xfId="0" applyNumberFormat="1" applyFont="1" applyBorder="1" applyAlignment="1">
      <alignment horizontal="right"/>
    </xf>
    <xf numFmtId="169" fontId="19" fillId="0" borderId="0" xfId="15" applyNumberFormat="1" applyFont="1" applyAlignment="1">
      <alignment/>
    </xf>
    <xf numFmtId="0" fontId="20" fillId="0" borderId="0" xfId="0" applyFont="1" applyAlignment="1">
      <alignment horizontal="center" vertical="top" wrapText="1"/>
    </xf>
    <xf numFmtId="0" fontId="19" fillId="0" borderId="0" xfId="0" applyFont="1" applyAlignment="1">
      <alignment/>
    </xf>
    <xf numFmtId="169" fontId="21" fillId="0" borderId="0" xfId="15" applyNumberFormat="1" applyFont="1" applyAlignment="1">
      <alignment/>
    </xf>
    <xf numFmtId="0" fontId="1" fillId="0" borderId="2" xfId="0" applyFont="1" applyBorder="1" applyAlignment="1">
      <alignment horizontal="justify" vertical="top" wrapText="1"/>
    </xf>
    <xf numFmtId="169" fontId="1" fillId="0" borderId="2" xfId="15" applyNumberFormat="1" applyFont="1" applyBorder="1" applyAlignment="1">
      <alignment vertical="top" wrapText="1"/>
    </xf>
    <xf numFmtId="0" fontId="9" fillId="0" borderId="9" xfId="0" applyFont="1" applyBorder="1" applyAlignment="1">
      <alignment horizontal="justify" vertical="top" wrapText="1"/>
    </xf>
    <xf numFmtId="169" fontId="10" fillId="0" borderId="4" xfId="15" applyNumberFormat="1" applyFont="1" applyBorder="1" applyAlignment="1">
      <alignment vertical="top" wrapText="1"/>
    </xf>
    <xf numFmtId="0" fontId="8" fillId="0" borderId="5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workbookViewId="0" topLeftCell="A1">
      <selection activeCell="D55" sqref="D55"/>
    </sheetView>
  </sheetViews>
  <sheetFormatPr defaultColWidth="9.00390625" defaultRowHeight="12.75"/>
  <cols>
    <col min="1" max="1" width="10.625" style="0" customWidth="1"/>
    <col min="2" max="2" width="58.25390625" style="0" customWidth="1"/>
    <col min="3" max="3" width="20.25390625" style="13" customWidth="1"/>
    <col min="4" max="4" width="19.75390625" style="13" customWidth="1"/>
    <col min="5" max="5" width="15.875" style="0" customWidth="1"/>
  </cols>
  <sheetData>
    <row r="1" ht="17.25" customHeight="1">
      <c r="A1" s="1" t="s">
        <v>0</v>
      </c>
    </row>
    <row r="2" ht="17.25" customHeight="1">
      <c r="A2" s="2"/>
    </row>
    <row r="3" ht="17.25" customHeight="1">
      <c r="A3" s="11" t="s">
        <v>1</v>
      </c>
    </row>
    <row r="4" ht="17.25" customHeight="1">
      <c r="A4" s="3"/>
    </row>
    <row r="5" spans="1:2" ht="17.25" customHeight="1">
      <c r="A5" s="13"/>
      <c r="B5" s="4" t="s">
        <v>2</v>
      </c>
    </row>
    <row r="6" spans="1:2" ht="17.25" customHeight="1">
      <c r="A6" s="13"/>
      <c r="B6" s="5" t="s">
        <v>103</v>
      </c>
    </row>
    <row r="7" spans="1:4" s="75" customFormat="1" ht="17.25" customHeight="1">
      <c r="A7" s="76" t="s">
        <v>102</v>
      </c>
      <c r="B7" s="74"/>
      <c r="C7" s="73"/>
      <c r="D7" s="73"/>
    </row>
    <row r="8" ht="17.25" customHeight="1">
      <c r="A8" s="6"/>
    </row>
    <row r="9" ht="17.25" customHeight="1">
      <c r="A9" s="10" t="s">
        <v>3</v>
      </c>
    </row>
    <row r="10" ht="17.25" customHeight="1">
      <c r="A10" s="11" t="s">
        <v>101</v>
      </c>
    </row>
    <row r="11" spans="1:4" ht="17.25" customHeight="1">
      <c r="A11" s="12"/>
      <c r="D11" s="63" t="s">
        <v>100</v>
      </c>
    </row>
    <row r="12" spans="1:4" ht="17.25" customHeight="1">
      <c r="A12" s="14"/>
      <c r="B12" s="15"/>
      <c r="C12" s="16"/>
      <c r="D12" s="16"/>
    </row>
    <row r="13" spans="1:4" ht="19.5" customHeight="1">
      <c r="A13" s="60" t="s">
        <v>99</v>
      </c>
      <c r="B13" s="61" t="s">
        <v>4</v>
      </c>
      <c r="C13" s="62" t="s">
        <v>5</v>
      </c>
      <c r="D13" s="62" t="s">
        <v>6</v>
      </c>
    </row>
    <row r="14" spans="1:4" ht="19.5" customHeight="1">
      <c r="A14" s="51" t="s">
        <v>7</v>
      </c>
      <c r="B14" s="58" t="s">
        <v>98</v>
      </c>
      <c r="C14" s="59">
        <f>+C15+C16+C21+C22+C23</f>
        <v>49763222319</v>
      </c>
      <c r="D14" s="59">
        <f>+D15+D16+D21+D22+D23</f>
        <v>75290632156</v>
      </c>
    </row>
    <row r="15" spans="1:4" ht="19.5" customHeight="1">
      <c r="A15" s="55">
        <v>1</v>
      </c>
      <c r="B15" s="56" t="s">
        <v>8</v>
      </c>
      <c r="C15" s="57">
        <v>47747803834</v>
      </c>
      <c r="D15" s="57">
        <v>54495911644</v>
      </c>
    </row>
    <row r="16" spans="1:4" ht="19.5" customHeight="1">
      <c r="A16" s="17">
        <v>2</v>
      </c>
      <c r="B16" s="18" t="s">
        <v>9</v>
      </c>
      <c r="C16" s="19">
        <f>SUM(C17:C20)</f>
        <v>0</v>
      </c>
      <c r="D16" s="19">
        <f>SUM(D17:D20)</f>
        <v>2507279760</v>
      </c>
    </row>
    <row r="17" spans="1:4" ht="19.5" customHeight="1">
      <c r="A17" s="20"/>
      <c r="B17" s="21" t="s">
        <v>10</v>
      </c>
      <c r="C17" s="22"/>
      <c r="D17" s="23">
        <v>2836679760</v>
      </c>
    </row>
    <row r="18" spans="1:4" ht="19.5" customHeight="1">
      <c r="A18" s="20"/>
      <c r="B18" s="21" t="s">
        <v>11</v>
      </c>
      <c r="C18" s="23"/>
      <c r="D18" s="23"/>
    </row>
    <row r="19" spans="1:4" ht="19.5" customHeight="1">
      <c r="A19" s="20"/>
      <c r="B19" s="21" t="s">
        <v>12</v>
      </c>
      <c r="C19" s="23"/>
      <c r="D19" s="23"/>
    </row>
    <row r="20" spans="1:4" ht="19.5" customHeight="1">
      <c r="A20" s="20"/>
      <c r="B20" s="21" t="s">
        <v>13</v>
      </c>
      <c r="C20" s="23"/>
      <c r="D20" s="24">
        <v>-329400000</v>
      </c>
    </row>
    <row r="21" spans="1:4" ht="19.5" customHeight="1">
      <c r="A21" s="20" t="s">
        <v>14</v>
      </c>
      <c r="B21" s="21" t="s">
        <v>15</v>
      </c>
      <c r="C21" s="25">
        <v>1387651380</v>
      </c>
      <c r="D21" s="26">
        <v>17942162341</v>
      </c>
    </row>
    <row r="22" spans="1:4" ht="19.5" customHeight="1">
      <c r="A22" s="20" t="s">
        <v>16</v>
      </c>
      <c r="B22" s="21" t="s">
        <v>17</v>
      </c>
      <c r="C22" s="23"/>
      <c r="D22" s="23"/>
    </row>
    <row r="23" spans="1:4" ht="19.5" customHeight="1">
      <c r="A23" s="20" t="s">
        <v>18</v>
      </c>
      <c r="B23" s="21" t="s">
        <v>19</v>
      </c>
      <c r="C23" s="27">
        <v>627767105</v>
      </c>
      <c r="D23" s="27">
        <v>345278411</v>
      </c>
    </row>
    <row r="24" spans="1:4" ht="19.5" customHeight="1">
      <c r="A24" s="51" t="s">
        <v>20</v>
      </c>
      <c r="B24" s="52" t="s">
        <v>21</v>
      </c>
      <c r="C24" s="54">
        <f>+C25+C29+C30+C31</f>
        <v>2700089131</v>
      </c>
      <c r="D24" s="54">
        <f>+D25+D29+D30+D31</f>
        <v>31280245690</v>
      </c>
    </row>
    <row r="25" spans="1:4" ht="19.5" customHeight="1">
      <c r="A25" s="20" t="s">
        <v>22</v>
      </c>
      <c r="B25" s="21" t="s">
        <v>23</v>
      </c>
      <c r="C25" s="23">
        <f>SUM(C26:C28)</f>
        <v>645594056</v>
      </c>
      <c r="D25" s="23">
        <f>SUM(D26:D28)</f>
        <v>11443550674</v>
      </c>
    </row>
    <row r="26" spans="1:4" ht="19.5" customHeight="1">
      <c r="A26" s="20"/>
      <c r="B26" s="21" t="s">
        <v>24</v>
      </c>
      <c r="C26" s="23">
        <v>645594056</v>
      </c>
      <c r="D26" s="23">
        <v>9465992149</v>
      </c>
    </row>
    <row r="27" spans="1:4" ht="19.5" customHeight="1">
      <c r="A27" s="20"/>
      <c r="B27" s="21" t="s">
        <v>25</v>
      </c>
      <c r="C27" s="23"/>
      <c r="D27" s="23"/>
    </row>
    <row r="28" spans="1:4" ht="19.5" customHeight="1">
      <c r="A28" s="20"/>
      <c r="B28" s="21" t="s">
        <v>26</v>
      </c>
      <c r="C28" s="23">
        <v>0</v>
      </c>
      <c r="D28" s="23">
        <v>1977558525</v>
      </c>
    </row>
    <row r="29" spans="1:4" ht="19.5" customHeight="1">
      <c r="A29" s="20" t="s">
        <v>27</v>
      </c>
      <c r="B29" s="21" t="s">
        <v>28</v>
      </c>
      <c r="C29" s="23">
        <v>680000000</v>
      </c>
      <c r="D29" s="23">
        <v>13900000000</v>
      </c>
    </row>
    <row r="30" spans="1:4" ht="19.5" customHeight="1">
      <c r="A30" s="20" t="s">
        <v>14</v>
      </c>
      <c r="B30" s="21" t="s">
        <v>29</v>
      </c>
      <c r="C30" s="23"/>
      <c r="D30" s="23">
        <v>101593444</v>
      </c>
    </row>
    <row r="31" spans="1:4" ht="19.5" customHeight="1">
      <c r="A31" s="35" t="s">
        <v>16</v>
      </c>
      <c r="B31" s="36" t="s">
        <v>30</v>
      </c>
      <c r="C31" s="37">
        <v>1374495075</v>
      </c>
      <c r="D31" s="37">
        <v>5835101572</v>
      </c>
    </row>
    <row r="32" spans="1:4" ht="19.5" customHeight="1">
      <c r="A32" s="45" t="s">
        <v>31</v>
      </c>
      <c r="B32" s="46" t="s">
        <v>32</v>
      </c>
      <c r="C32" s="47">
        <f>+C24+C14</f>
        <v>52463311450</v>
      </c>
      <c r="D32" s="47">
        <f>+D24+D14</f>
        <v>106570877846</v>
      </c>
    </row>
    <row r="33" spans="1:5" ht="19.5" customHeight="1">
      <c r="A33" s="48" t="s">
        <v>33</v>
      </c>
      <c r="B33" s="49" t="s">
        <v>34</v>
      </c>
      <c r="C33" s="50">
        <f>+C34+C35</f>
        <v>2463311450</v>
      </c>
      <c r="D33" s="50">
        <f>+D34+D35</f>
        <v>56535797809</v>
      </c>
      <c r="E33" s="13"/>
    </row>
    <row r="34" spans="1:5" ht="19.5" customHeight="1">
      <c r="A34" s="20" t="s">
        <v>22</v>
      </c>
      <c r="B34" s="21" t="s">
        <v>35</v>
      </c>
      <c r="C34" s="23">
        <v>1875411450</v>
      </c>
      <c r="D34" s="23">
        <v>56535797809</v>
      </c>
      <c r="E34" s="13"/>
    </row>
    <row r="35" spans="1:5" ht="19.5" customHeight="1">
      <c r="A35" s="20" t="s">
        <v>27</v>
      </c>
      <c r="B35" s="21" t="s">
        <v>36</v>
      </c>
      <c r="C35" s="23">
        <v>587900000</v>
      </c>
      <c r="D35" s="23">
        <v>0</v>
      </c>
      <c r="E35" s="70"/>
    </row>
    <row r="36" spans="1:4" ht="19.5" customHeight="1">
      <c r="A36" s="51" t="s">
        <v>37</v>
      </c>
      <c r="B36" s="52" t="s">
        <v>38</v>
      </c>
      <c r="C36" s="53">
        <f>SUM(C37:C40)</f>
        <v>50000000000</v>
      </c>
      <c r="D36" s="53">
        <f>SUM(D37:D40)</f>
        <v>50035080037</v>
      </c>
    </row>
    <row r="37" spans="1:4" ht="19.5" customHeight="1">
      <c r="A37" s="20" t="s">
        <v>22</v>
      </c>
      <c r="B37" s="21" t="s">
        <v>39</v>
      </c>
      <c r="C37" s="23">
        <v>50000000000</v>
      </c>
      <c r="D37" s="23">
        <v>50000000000</v>
      </c>
    </row>
    <row r="38" spans="1:4" ht="19.5" customHeight="1">
      <c r="A38" s="20" t="s">
        <v>27</v>
      </c>
      <c r="B38" s="21" t="s">
        <v>40</v>
      </c>
      <c r="C38" s="23"/>
      <c r="D38" s="23"/>
    </row>
    <row r="39" spans="1:4" ht="19.5" customHeight="1">
      <c r="A39" s="20" t="s">
        <v>14</v>
      </c>
      <c r="B39" s="21" t="s">
        <v>97</v>
      </c>
      <c r="C39" s="23">
        <v>0</v>
      </c>
      <c r="D39" s="23">
        <v>35080037</v>
      </c>
    </row>
    <row r="40" spans="1:4" ht="19.5" customHeight="1">
      <c r="A40" s="20" t="s">
        <v>16</v>
      </c>
      <c r="B40" s="21" t="s">
        <v>41</v>
      </c>
      <c r="C40" s="27"/>
      <c r="D40" s="27"/>
    </row>
    <row r="41" spans="1:4" ht="19.5" customHeight="1">
      <c r="A41" s="45" t="s">
        <v>42</v>
      </c>
      <c r="B41" s="46" t="s">
        <v>43</v>
      </c>
      <c r="C41" s="47">
        <f>+C33+C36</f>
        <v>52463311450</v>
      </c>
      <c r="D41" s="47">
        <f>+D33+D36</f>
        <v>106570877846</v>
      </c>
    </row>
    <row r="42" spans="1:4" ht="17.25" customHeight="1">
      <c r="A42" s="41"/>
      <c r="B42" s="42"/>
      <c r="C42" s="43">
        <f>+C32-C41</f>
        <v>0</v>
      </c>
      <c r="D42" s="43">
        <f>+D32-D41</f>
        <v>0</v>
      </c>
    </row>
    <row r="43" spans="1:4" ht="17.25" customHeight="1">
      <c r="A43" s="38"/>
      <c r="B43" s="39"/>
      <c r="C43" s="40"/>
      <c r="D43" s="40"/>
    </row>
    <row r="44" spans="1:4" ht="17.25" customHeight="1">
      <c r="A44" s="38"/>
      <c r="B44" s="39"/>
      <c r="C44" s="40"/>
      <c r="D44" s="40"/>
    </row>
    <row r="45" spans="1:4" ht="17.25" customHeight="1">
      <c r="A45" s="64" t="s">
        <v>44</v>
      </c>
      <c r="B45" s="65"/>
      <c r="C45" s="40"/>
      <c r="D45" s="40"/>
    </row>
    <row r="46" spans="1:4" ht="17.25" customHeight="1">
      <c r="A46" s="66"/>
      <c r="B46" s="67"/>
      <c r="C46" s="44"/>
      <c r="D46" s="44"/>
    </row>
    <row r="47" spans="1:4" ht="17.25" customHeight="1">
      <c r="A47" s="28" t="s">
        <v>45</v>
      </c>
      <c r="B47" s="28" t="s">
        <v>46</v>
      </c>
      <c r="C47" s="19" t="s">
        <v>48</v>
      </c>
      <c r="D47" s="19" t="s">
        <v>47</v>
      </c>
    </row>
    <row r="48" spans="1:4" ht="17.25" customHeight="1">
      <c r="A48" s="20" t="s">
        <v>22</v>
      </c>
      <c r="B48" s="29" t="s">
        <v>49</v>
      </c>
      <c r="C48" s="30">
        <v>0</v>
      </c>
      <c r="D48" s="30">
        <f>18210544061+1589410876</f>
        <v>19799954937</v>
      </c>
    </row>
    <row r="49" spans="1:4" ht="17.25" customHeight="1">
      <c r="A49" s="20" t="s">
        <v>27</v>
      </c>
      <c r="B49" s="29" t="s">
        <v>50</v>
      </c>
      <c r="C49" s="31">
        <v>0</v>
      </c>
      <c r="D49" s="31">
        <v>1589410876</v>
      </c>
    </row>
    <row r="50" spans="1:4" ht="17.25" customHeight="1">
      <c r="A50" s="17" t="s">
        <v>14</v>
      </c>
      <c r="B50" s="77" t="s">
        <v>51</v>
      </c>
      <c r="C50" s="78">
        <f>+C48-C49</f>
        <v>0</v>
      </c>
      <c r="D50" s="78">
        <f>+D48-D49</f>
        <v>18210544061</v>
      </c>
    </row>
    <row r="51" spans="1:4" ht="17.25" customHeight="1">
      <c r="A51" s="20" t="s">
        <v>16</v>
      </c>
      <c r="B51" s="29" t="s">
        <v>52</v>
      </c>
      <c r="C51" s="31">
        <v>0</v>
      </c>
      <c r="D51" s="31">
        <v>0</v>
      </c>
    </row>
    <row r="52" spans="1:4" ht="17.25" customHeight="1">
      <c r="A52" s="17" t="s">
        <v>18</v>
      </c>
      <c r="B52" s="34" t="s">
        <v>53</v>
      </c>
      <c r="C52" s="78">
        <f>+C50+C51</f>
        <v>0</v>
      </c>
      <c r="D52" s="78">
        <f>+D50+D51</f>
        <v>18210544061</v>
      </c>
    </row>
    <row r="53" spans="1:4" ht="17.25" customHeight="1">
      <c r="A53" s="20" t="s">
        <v>54</v>
      </c>
      <c r="B53" s="29" t="s">
        <v>55</v>
      </c>
      <c r="C53" s="31">
        <v>0</v>
      </c>
      <c r="D53" s="31">
        <v>6562464172</v>
      </c>
    </row>
    <row r="54" spans="1:4" ht="17.25" customHeight="1">
      <c r="A54" s="20" t="s">
        <v>56</v>
      </c>
      <c r="B54" s="29" t="s">
        <v>57</v>
      </c>
      <c r="C54" s="31">
        <f>+C52-C53</f>
        <v>0</v>
      </c>
      <c r="D54" s="31">
        <f>+D52-D53</f>
        <v>11648079889</v>
      </c>
    </row>
    <row r="55" spans="1:4" ht="17.25" customHeight="1">
      <c r="A55" s="20" t="s">
        <v>58</v>
      </c>
      <c r="B55" s="29" t="s">
        <v>59</v>
      </c>
      <c r="C55" s="31">
        <v>0</v>
      </c>
      <c r="D55" s="31">
        <v>11470733784</v>
      </c>
    </row>
    <row r="56" spans="1:4" ht="17.25" customHeight="1">
      <c r="A56" s="20" t="s">
        <v>60</v>
      </c>
      <c r="B56" s="29" t="s">
        <v>61</v>
      </c>
      <c r="C56" s="31">
        <f>+C54-C55</f>
        <v>0</v>
      </c>
      <c r="D56" s="31">
        <f>+D54-D55</f>
        <v>177346105</v>
      </c>
    </row>
    <row r="57" spans="1:4" ht="17.25" customHeight="1">
      <c r="A57" s="20" t="s">
        <v>62</v>
      </c>
      <c r="B57" s="29" t="s">
        <v>63</v>
      </c>
      <c r="C57" s="31">
        <v>0</v>
      </c>
      <c r="D57" s="31">
        <v>-142266068</v>
      </c>
    </row>
    <row r="58" spans="1:4" ht="17.25" customHeight="1">
      <c r="A58" s="20" t="s">
        <v>64</v>
      </c>
      <c r="B58" s="77" t="s">
        <v>65</v>
      </c>
      <c r="C58" s="78">
        <f>+C56+C57</f>
        <v>0</v>
      </c>
      <c r="D58" s="78">
        <f>+D56+D57</f>
        <v>35080037</v>
      </c>
    </row>
    <row r="59" spans="1:4" ht="17.25" customHeight="1">
      <c r="A59" s="20" t="s">
        <v>66</v>
      </c>
      <c r="B59" s="77" t="s">
        <v>67</v>
      </c>
      <c r="C59" s="78">
        <f>+C58-C51</f>
        <v>0</v>
      </c>
      <c r="D59" s="78">
        <f>+D58-D51</f>
        <v>35080037</v>
      </c>
    </row>
    <row r="60" spans="1:4" ht="17.25" customHeight="1">
      <c r="A60" s="20" t="s">
        <v>68</v>
      </c>
      <c r="B60" s="29" t="s">
        <v>69</v>
      </c>
      <c r="C60" s="31">
        <v>0</v>
      </c>
      <c r="D60" s="31">
        <v>0</v>
      </c>
    </row>
    <row r="61" spans="1:4" ht="17.25" customHeight="1">
      <c r="A61" s="20" t="s">
        <v>70</v>
      </c>
      <c r="B61" s="77" t="s">
        <v>71</v>
      </c>
      <c r="C61" s="78">
        <f>+C59-C60</f>
        <v>0</v>
      </c>
      <c r="D61" s="78">
        <f>+D59-D60</f>
        <v>35080037</v>
      </c>
    </row>
    <row r="62" spans="1:4" ht="17.25" customHeight="1">
      <c r="A62" s="20" t="s">
        <v>72</v>
      </c>
      <c r="B62" s="29" t="s">
        <v>73</v>
      </c>
      <c r="C62" s="31">
        <v>0</v>
      </c>
      <c r="D62" s="31">
        <v>0</v>
      </c>
    </row>
    <row r="63" spans="1:4" ht="17.25" customHeight="1">
      <c r="A63" s="20" t="s">
        <v>74</v>
      </c>
      <c r="B63" s="29" t="s">
        <v>75</v>
      </c>
      <c r="C63" s="30">
        <v>0</v>
      </c>
      <c r="D63" s="30">
        <v>0</v>
      </c>
    </row>
    <row r="64" spans="1:4" ht="17.25" customHeight="1">
      <c r="A64" s="35"/>
      <c r="B64" s="79"/>
      <c r="C64" s="80"/>
      <c r="D64" s="80"/>
    </row>
    <row r="65" spans="1:5" ht="17.25" customHeight="1">
      <c r="A65" s="82" t="s">
        <v>76</v>
      </c>
      <c r="B65" s="65"/>
      <c r="C65" s="40"/>
      <c r="D65" s="40"/>
      <c r="E65" s="39"/>
    </row>
    <row r="66" spans="1:5" ht="17.25" customHeight="1" thickBot="1">
      <c r="A66" s="81"/>
      <c r="B66" s="67"/>
      <c r="C66" s="44"/>
      <c r="D66" s="44"/>
      <c r="E66" s="39"/>
    </row>
    <row r="67" spans="1:5" ht="17.25" customHeight="1" thickBot="1">
      <c r="A67" s="17" t="s">
        <v>45</v>
      </c>
      <c r="B67" s="17" t="s">
        <v>46</v>
      </c>
      <c r="C67" s="33" t="s">
        <v>77</v>
      </c>
      <c r="D67" s="33" t="s">
        <v>78</v>
      </c>
      <c r="E67" s="8" t="s">
        <v>79</v>
      </c>
    </row>
    <row r="68" spans="1:5" ht="17.25" customHeight="1">
      <c r="A68" s="83" t="s">
        <v>22</v>
      </c>
      <c r="B68" s="34" t="s">
        <v>80</v>
      </c>
      <c r="C68" s="34" t="s">
        <v>83</v>
      </c>
      <c r="D68" s="34"/>
      <c r="E68" s="34"/>
    </row>
    <row r="69" spans="1:5" ht="17.25" customHeight="1">
      <c r="A69" s="83"/>
      <c r="B69" s="32" t="s">
        <v>81</v>
      </c>
      <c r="C69" s="32"/>
      <c r="D69" s="68">
        <f>+C24/C32</f>
        <v>0.051466235286602366</v>
      </c>
      <c r="E69" s="68">
        <f>+D24/D32</f>
        <v>0.2935158865370467</v>
      </c>
    </row>
    <row r="70" spans="1:5" ht="17.25" customHeight="1">
      <c r="A70" s="83"/>
      <c r="B70" s="32" t="s">
        <v>82</v>
      </c>
      <c r="C70" s="32"/>
      <c r="D70" s="68">
        <f>+C14/C32</f>
        <v>0.9485337647133977</v>
      </c>
      <c r="E70" s="68">
        <f>+D14/D32</f>
        <v>0.7064841134629533</v>
      </c>
    </row>
    <row r="71" spans="1:5" ht="17.25" customHeight="1">
      <c r="A71" s="83" t="s">
        <v>27</v>
      </c>
      <c r="B71" s="34" t="s">
        <v>84</v>
      </c>
      <c r="C71" s="34" t="s">
        <v>83</v>
      </c>
      <c r="D71" s="69"/>
      <c r="E71" s="69"/>
    </row>
    <row r="72" spans="1:5" ht="17.25" customHeight="1">
      <c r="A72" s="83"/>
      <c r="B72" s="32" t="s">
        <v>85</v>
      </c>
      <c r="C72" s="32"/>
      <c r="D72" s="68">
        <f>+C33/C41</f>
        <v>0.04695303025901542</v>
      </c>
      <c r="E72" s="68">
        <f>+D33/D41</f>
        <v>0.5304995037264958</v>
      </c>
    </row>
    <row r="73" spans="1:5" ht="17.25" customHeight="1">
      <c r="A73" s="83"/>
      <c r="B73" s="32" t="s">
        <v>86</v>
      </c>
      <c r="C73" s="32"/>
      <c r="D73" s="68">
        <f>+C36/C41</f>
        <v>0.9530469697409846</v>
      </c>
      <c r="E73" s="68">
        <f>+D36/D41</f>
        <v>0.46950049627350426</v>
      </c>
    </row>
    <row r="74" spans="1:5" ht="17.25" customHeight="1">
      <c r="A74" s="83" t="s">
        <v>14</v>
      </c>
      <c r="B74" s="34" t="s">
        <v>87</v>
      </c>
      <c r="C74" s="34" t="s">
        <v>90</v>
      </c>
      <c r="D74" s="69"/>
      <c r="E74" s="69"/>
    </row>
    <row r="75" spans="1:5" ht="17.25" customHeight="1">
      <c r="A75" s="83"/>
      <c r="B75" s="32" t="s">
        <v>88</v>
      </c>
      <c r="C75" s="32"/>
      <c r="D75" s="71">
        <f>(+C14-C22)/C34</f>
        <v>26.534562492406668</v>
      </c>
      <c r="E75" s="71">
        <f>(+D14-D22)/D34</f>
        <v>1.3317337876854793</v>
      </c>
    </row>
    <row r="76" spans="1:5" ht="17.25" customHeight="1">
      <c r="A76" s="83"/>
      <c r="B76" s="32" t="s">
        <v>89</v>
      </c>
      <c r="C76" s="32"/>
      <c r="D76" s="72">
        <f>+C14/C34</f>
        <v>26.534562492406668</v>
      </c>
      <c r="E76" s="72">
        <f>+D14/D33</f>
        <v>1.3317337876854793</v>
      </c>
    </row>
    <row r="77" spans="1:5" ht="17.25" customHeight="1">
      <c r="A77" s="83" t="s">
        <v>16</v>
      </c>
      <c r="B77" s="34" t="s">
        <v>91</v>
      </c>
      <c r="C77" s="34" t="s">
        <v>83</v>
      </c>
      <c r="D77" s="69"/>
      <c r="E77" s="69"/>
    </row>
    <row r="78" spans="1:5" ht="17.25" customHeight="1">
      <c r="A78" s="83"/>
      <c r="B78" s="32" t="s">
        <v>92</v>
      </c>
      <c r="C78" s="32"/>
      <c r="D78" s="68">
        <f>+C61/C32</f>
        <v>0</v>
      </c>
      <c r="E78" s="68">
        <f>+D61/D32</f>
        <v>0.0003291709490344288</v>
      </c>
    </row>
    <row r="79" spans="1:5" ht="17.25" customHeight="1">
      <c r="A79" s="83"/>
      <c r="B79" s="32" t="s">
        <v>93</v>
      </c>
      <c r="C79" s="32"/>
      <c r="D79" s="68">
        <v>0</v>
      </c>
      <c r="E79" s="68">
        <f>+D61/D50</f>
        <v>0.0019263585361586194</v>
      </c>
    </row>
    <row r="80" spans="1:5" ht="17.25" customHeight="1">
      <c r="A80" s="83"/>
      <c r="B80" s="32" t="s">
        <v>94</v>
      </c>
      <c r="C80" s="34"/>
      <c r="D80" s="68">
        <f>+C61/C36</f>
        <v>0</v>
      </c>
      <c r="E80" s="68">
        <f>+D61/D36</f>
        <v>0.0007011088415179704</v>
      </c>
    </row>
    <row r="81" ht="17.25" customHeight="1">
      <c r="A81" s="7"/>
    </row>
    <row r="82" ht="17.25" customHeight="1">
      <c r="A82" s="7"/>
    </row>
    <row r="83" ht="17.25" customHeight="1">
      <c r="F83" s="9" t="s">
        <v>95</v>
      </c>
    </row>
    <row r="84" ht="17.25" customHeight="1">
      <c r="F84" s="2" t="s">
        <v>96</v>
      </c>
    </row>
    <row r="85" ht="17.25" customHeight="1">
      <c r="A85" s="7"/>
    </row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</sheetData>
  <mergeCells count="4">
    <mergeCell ref="A77:A80"/>
    <mergeCell ref="A74:A76"/>
    <mergeCell ref="A71:A73"/>
    <mergeCell ref="A68:A70"/>
  </mergeCells>
  <printOptions/>
  <pageMargins left="0.36" right="0.17" top="0.25" bottom="0.47" header="0.17" footer="0.26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Cong Ty Co Phan Chung Khoan Au 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Hanhle</dc:creator>
  <cp:keywords/>
  <dc:description/>
  <cp:lastModifiedBy>khoa</cp:lastModifiedBy>
  <cp:lastPrinted>2008-03-26T09:20:52Z</cp:lastPrinted>
  <dcterms:created xsi:type="dcterms:W3CDTF">2008-03-26T04:38:59Z</dcterms:created>
  <dcterms:modified xsi:type="dcterms:W3CDTF">2008-04-01T03:47:14Z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