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<sst xmlns="http://schemas.openxmlformats.org/spreadsheetml/2006/main" count="126" uniqueCount="105">
  <si>
    <t>Mẫu CBTT-05</t>
  </si>
  <si>
    <t>(Ban hành kèm theo Thông tư số 38/2007/TT-BTC ngày 18/4/2007 của Bộ trưởng Bộ Tài chính hướng dẫn về việc Công bố thông tin trên thị trường chứng khoán)</t>
  </si>
  <si>
    <t>BÁO CÁO TÀI CHÍNH TÓM TẮT</t>
  </si>
  <si>
    <r>
      <t xml:space="preserve"> </t>
    </r>
    <r>
      <rPr>
        <b/>
        <sz val="13"/>
        <rFont val="Times New Roman"/>
        <family val="1"/>
      </rPr>
      <t>Stt</t>
    </r>
  </si>
  <si>
    <t>Nội dung</t>
  </si>
  <si>
    <t>Số đầu năm</t>
  </si>
  <si>
    <t>Số cuối năm</t>
  </si>
  <si>
    <t>I</t>
  </si>
  <si>
    <t xml:space="preserve">Tiền </t>
  </si>
  <si>
    <t>Các khoản đầu tư chứng khoán và đầu tư  ngắn  hạn khác</t>
  </si>
  <si>
    <t>-  Chứng khoán tự doanh</t>
  </si>
  <si>
    <t>-  Chứng khoán đầu tư ngắn hạn của người uỷ thác đầu tư</t>
  </si>
  <si>
    <t>-  Đầu tư ngắn hạn</t>
  </si>
  <si>
    <t>-  Dự phòng giảm giá chứng khoán và đầu tư ngắn hạn</t>
  </si>
  <si>
    <t>3</t>
  </si>
  <si>
    <t>Các khoản phải thu</t>
  </si>
  <si>
    <t>4</t>
  </si>
  <si>
    <t>Vật liệu, công cụ tồn kho</t>
  </si>
  <si>
    <t>5</t>
  </si>
  <si>
    <t>Tài sản ngắn hạn khác</t>
  </si>
  <si>
    <t>II</t>
  </si>
  <si>
    <t>1</t>
  </si>
  <si>
    <t>Tài sản cố định</t>
  </si>
  <si>
    <t>-  Tài sản cố định hữu hình</t>
  </si>
  <si>
    <t>-  Tài sản  cố định thuê tài chính</t>
  </si>
  <si>
    <t>-  Tài sản cố định vô hình</t>
  </si>
  <si>
    <t>2</t>
  </si>
  <si>
    <t>Các khoản đầu tư chứng khoán và đầu tư dài hạn khác</t>
  </si>
  <si>
    <t xml:space="preserve">Chi phí xây dựng cơ bản dở dang  </t>
  </si>
  <si>
    <t>Tài sản dài hạn khác</t>
  </si>
  <si>
    <t>III</t>
  </si>
  <si>
    <t>TỔNG CỘNG TÀI SẢN</t>
  </si>
  <si>
    <t>IV</t>
  </si>
  <si>
    <t>Nợ phải trả</t>
  </si>
  <si>
    <t xml:space="preserve"> Nợ ngắn hạn</t>
  </si>
  <si>
    <t xml:space="preserve"> Nợ dài hạn</t>
  </si>
  <si>
    <t>VI</t>
  </si>
  <si>
    <t>Nguồn vốn chủ sở hữu</t>
  </si>
  <si>
    <t xml:space="preserve"> Vốn góp ban đầu</t>
  </si>
  <si>
    <t xml:space="preserve"> Vốn bổ sung</t>
  </si>
  <si>
    <t xml:space="preserve"> Vốn điều chỉnh</t>
  </si>
  <si>
    <t>VII</t>
  </si>
  <si>
    <t>TỔNG CỘNG NGUỒN VỐN</t>
  </si>
  <si>
    <t>II.  KẾT QUẢ HOẠT ĐỘNG KINH DOANH</t>
  </si>
  <si>
    <t>STT</t>
  </si>
  <si>
    <t>Chỉ tiêu</t>
  </si>
  <si>
    <t>Năm nay</t>
  </si>
  <si>
    <t>Năm trước</t>
  </si>
  <si>
    <r>
      <t>Doanh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thu hoạt động kinh doanh chứng khoán</t>
    </r>
  </si>
  <si>
    <t>Các khoản giảm trừ doanh thu</t>
  </si>
  <si>
    <t>Doanh thu thuần</t>
  </si>
  <si>
    <t>Thu lãi đầu tư</t>
  </si>
  <si>
    <t xml:space="preserve">Doanh thu hoạt động kinh doanh chứng khoán và lãi đầu tư </t>
  </si>
  <si>
    <t>6</t>
  </si>
  <si>
    <t xml:space="preserve">Chi phí hoạt động kinh doanh chứng khoán   </t>
  </si>
  <si>
    <t>7</t>
  </si>
  <si>
    <t xml:space="preserve">Lợi nhuận gộp </t>
  </si>
  <si>
    <t>8</t>
  </si>
  <si>
    <t xml:space="preserve">Chi phí quản lý  </t>
  </si>
  <si>
    <t>9</t>
  </si>
  <si>
    <t xml:space="preserve">Lợi nhuận thuần từ hoạt động kinh doanh chứng khoán </t>
  </si>
  <si>
    <t>10</t>
  </si>
  <si>
    <t>Lợi nhuận ngoài hoạt động kinh doanh</t>
  </si>
  <si>
    <t>11</t>
  </si>
  <si>
    <t xml:space="preserve">Tổng lợi nhuận trước thuế </t>
  </si>
  <si>
    <t>12</t>
  </si>
  <si>
    <t xml:space="preserve">Lợi nhuận tính thuế (Lợi nhuận trước thuế  - lãi đầu tư) </t>
  </si>
  <si>
    <t>13</t>
  </si>
  <si>
    <t>Thuế Thu nhập doanh nghiệp phải nộp</t>
  </si>
  <si>
    <t>14</t>
  </si>
  <si>
    <t xml:space="preserve">Lợi nhuận sau thuế </t>
  </si>
  <si>
    <t xml:space="preserve"> 15</t>
  </si>
  <si>
    <t>Lãi cơ bản trên cổ phiếu    (nếu có)</t>
  </si>
  <si>
    <t>16</t>
  </si>
  <si>
    <t>Cổ tức trên mỗi cổ phiếu    (nếu có)</t>
  </si>
  <si>
    <t>III.  CÁC CHỈ TIÊU TÀI CHÍNH CƠ BẢN</t>
  </si>
  <si>
    <t>Đơn vị tính</t>
  </si>
  <si>
    <t>Kỳ trước</t>
  </si>
  <si>
    <t>Kỳ báo cáo</t>
  </si>
  <si>
    <t>Cơ cấu tài sản</t>
  </si>
  <si>
    <t>- Tài sản dài hạn/Tổng tài sản</t>
  </si>
  <si>
    <t>- Tài sản ngắn hạn/Tổng tài sản</t>
  </si>
  <si>
    <t>%</t>
  </si>
  <si>
    <t>Cơ cấu nguồn vốn</t>
  </si>
  <si>
    <t>- Nợ phải trả/Tổng nguồn vốn</t>
  </si>
  <si>
    <t>- Nguồn vốn chủ sở hữu/Tổng nguồn vốn</t>
  </si>
  <si>
    <t>Khả năng thanh toán</t>
  </si>
  <si>
    <t>- Khả năng thanh toán nhanh</t>
  </si>
  <si>
    <t>- Khả năng thanh toán hiện hành</t>
  </si>
  <si>
    <t>Lần</t>
  </si>
  <si>
    <t>Tỷ suất lợi nhuận</t>
  </si>
  <si>
    <t>- Tỷ suất lợi nhuận sau thuế/Tổng tài sản</t>
  </si>
  <si>
    <t>- Tỷ suất lợi nhuận sau thuế/Doanh thu thuần</t>
  </si>
  <si>
    <t>- Tỷ suất lợi nhuận sau thuế/Nguồn vốn chủ sở hữu</t>
  </si>
  <si>
    <t>Tổng Giám đốc (Giám đốc)</t>
  </si>
  <si>
    <t>(Ký, ghi rõ họ tên, đóng dấu)</t>
  </si>
  <si>
    <t xml:space="preserve"> Các quỹ và lợi nhuận chưa phân phối</t>
  </si>
  <si>
    <r>
      <t>Tài sản ngắn hạn</t>
    </r>
    <r>
      <rPr>
        <b/>
        <sz val="13"/>
        <rFont val=".VnTime"/>
        <family val="0"/>
      </rPr>
      <t xml:space="preserve">        </t>
    </r>
  </si>
  <si>
    <t xml:space="preserve">Tài sản dài hạn    </t>
  </si>
  <si>
    <t>Công ty CP Chứng Khoán Đệ Nhất</t>
  </si>
  <si>
    <t>Năm 2007</t>
  </si>
  <si>
    <r>
      <t>I.</t>
    </r>
    <r>
      <rPr>
        <b/>
        <sz val="7"/>
        <rFont val="Times New Roman"/>
        <family val="1"/>
      </rPr>
      <t> </t>
    </r>
    <r>
      <rPr>
        <b/>
        <sz val="14"/>
        <rFont val="Times New Roman"/>
        <family val="1"/>
      </rPr>
      <t xml:space="preserve">BẢNG CÂN ĐỐI KẾ TOÁN   </t>
    </r>
  </si>
  <si>
    <t>Đơn vị tính : đồng</t>
  </si>
  <si>
    <t xml:space="preserve">* Vốn chủ sở hữu bình quân  năm 2007: </t>
  </si>
  <si>
    <t>Trần Thiện Thể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</si>
</sst>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0.0%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7"/>
      <name val="Times New Roman"/>
      <family val="1"/>
    </font>
    <font>
      <b/>
      <i/>
      <sz val="14"/>
      <name val="Times New Roman"/>
      <family val="1"/>
    </font>
    <font>
      <b/>
      <sz val="13"/>
      <name val=".VnTime"/>
      <family val="0"/>
    </font>
    <font>
      <sz val="13"/>
      <name val="Times New Roman"/>
      <family val="1"/>
    </font>
    <font>
      <sz val="18"/>
      <name val=".VnTimeH"/>
      <family val="0"/>
    </font>
    <font>
      <sz val="12"/>
      <name val=".VnTime"/>
      <family val="0"/>
    </font>
    <font>
      <i/>
      <sz val="12"/>
      <name val=".VnTime"/>
      <family val="0"/>
    </font>
    <font>
      <b/>
      <sz val="10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1"/>
      <name val="Times New Roman"/>
      <family val="1"/>
    </font>
    <font>
      <sz val="11"/>
      <name val=".VnTime"/>
      <family val="0"/>
    </font>
    <font>
      <sz val="11"/>
      <name val="Arial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1"/>
      <name val=".VnTime"/>
      <family val="0"/>
    </font>
    <font>
      <sz val="12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 style="medium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indent="2"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8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169" fontId="17" fillId="0" borderId="18" xfId="15" applyNumberFormat="1" applyFont="1" applyBorder="1" applyAlignment="1">
      <alignment horizontal="center" wrapText="1"/>
    </xf>
    <xf numFmtId="169" fontId="17" fillId="0" borderId="19" xfId="15" applyNumberFormat="1" applyFont="1" applyBorder="1" applyAlignment="1">
      <alignment horizontal="center" wrapText="1"/>
    </xf>
    <xf numFmtId="169" fontId="18" fillId="0" borderId="18" xfId="15" applyNumberFormat="1" applyFont="1" applyBorder="1" applyAlignment="1">
      <alignment horizontal="center" wrapText="1"/>
    </xf>
    <xf numFmtId="169" fontId="18" fillId="0" borderId="19" xfId="15" applyNumberFormat="1" applyFont="1" applyBorder="1" applyAlignment="1">
      <alignment horizontal="center" wrapText="1"/>
    </xf>
    <xf numFmtId="169" fontId="20" fillId="0" borderId="18" xfId="15" applyNumberFormat="1" applyFont="1" applyBorder="1" applyAlignment="1">
      <alignment horizontal="center" wrapText="1"/>
    </xf>
    <xf numFmtId="169" fontId="20" fillId="0" borderId="19" xfId="15" applyNumberFormat="1" applyFont="1" applyBorder="1" applyAlignment="1">
      <alignment horizontal="center" wrapText="1"/>
    </xf>
    <xf numFmtId="169" fontId="1" fillId="0" borderId="18" xfId="15" applyNumberFormat="1" applyFont="1" applyBorder="1" applyAlignment="1">
      <alignment horizontal="center" wrapText="1"/>
    </xf>
    <xf numFmtId="169" fontId="1" fillId="0" borderId="19" xfId="15" applyNumberFormat="1" applyFont="1" applyBorder="1" applyAlignment="1">
      <alignment horizontal="center" wrapText="1"/>
    </xf>
    <xf numFmtId="169" fontId="21" fillId="0" borderId="18" xfId="15" applyNumberFormat="1" applyFont="1" applyBorder="1" applyAlignment="1">
      <alignment horizontal="center" wrapText="1"/>
    </xf>
    <xf numFmtId="169" fontId="21" fillId="0" borderId="19" xfId="15" applyNumberFormat="1" applyFont="1" applyBorder="1" applyAlignment="1">
      <alignment horizontal="center" wrapText="1"/>
    </xf>
    <xf numFmtId="169" fontId="22" fillId="0" borderId="18" xfId="15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1" fillId="0" borderId="7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169" fontId="2" fillId="0" borderId="20" xfId="0" applyNumberFormat="1" applyFont="1" applyBorder="1" applyAlignment="1">
      <alignment wrapText="1"/>
    </xf>
    <xf numFmtId="0" fontId="1" fillId="0" borderId="21" xfId="0" applyFont="1" applyBorder="1" applyAlignment="1">
      <alignment horizontal="center" vertical="top" wrapText="1"/>
    </xf>
    <xf numFmtId="169" fontId="12" fillId="0" borderId="22" xfId="15" applyNumberFormat="1" applyFont="1" applyBorder="1" applyAlignment="1">
      <alignment horizontal="center" wrapText="1"/>
    </xf>
    <xf numFmtId="169" fontId="12" fillId="0" borderId="23" xfId="15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 vertical="top" wrapText="1"/>
    </xf>
    <xf numFmtId="169" fontId="20" fillId="0" borderId="24" xfId="15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169" fontId="6" fillId="0" borderId="10" xfId="15" applyNumberFormat="1" applyFont="1" applyBorder="1" applyAlignment="1">
      <alignment wrapText="1"/>
    </xf>
    <xf numFmtId="169" fontId="6" fillId="0" borderId="25" xfId="15" applyNumberFormat="1" applyFont="1" applyBorder="1" applyAlignment="1">
      <alignment wrapText="1"/>
    </xf>
    <xf numFmtId="0" fontId="17" fillId="0" borderId="21" xfId="0" applyFont="1" applyBorder="1" applyAlignment="1">
      <alignment horizontal="center" vertical="top" wrapText="1"/>
    </xf>
    <xf numFmtId="169" fontId="18" fillId="0" borderId="22" xfId="15" applyNumberFormat="1" applyFont="1" applyBorder="1" applyAlignment="1">
      <alignment horizontal="center" wrapText="1"/>
    </xf>
    <xf numFmtId="169" fontId="18" fillId="0" borderId="23" xfId="15" applyNumberFormat="1" applyFont="1" applyBorder="1" applyAlignment="1">
      <alignment horizontal="center" wrapText="1"/>
    </xf>
    <xf numFmtId="169" fontId="2" fillId="0" borderId="26" xfId="0" applyNumberFormat="1" applyFont="1" applyBorder="1" applyAlignment="1">
      <alignment wrapText="1"/>
    </xf>
    <xf numFmtId="169" fontId="22" fillId="0" borderId="19" xfId="15" applyNumberFormat="1" applyFont="1" applyBorder="1" applyAlignment="1">
      <alignment horizontal="center" wrapText="1"/>
    </xf>
    <xf numFmtId="169" fontId="20" fillId="0" borderId="27" xfId="15" applyNumberFormat="1" applyFont="1" applyBorder="1" applyAlignment="1">
      <alignment horizontal="center" wrapText="1"/>
    </xf>
    <xf numFmtId="169" fontId="1" fillId="0" borderId="28" xfId="15" applyNumberFormat="1" applyFont="1" applyBorder="1" applyAlignment="1">
      <alignment horizontal="center" wrapText="1"/>
    </xf>
    <xf numFmtId="169" fontId="1" fillId="0" borderId="29" xfId="15" applyNumberFormat="1" applyFont="1" applyBorder="1" applyAlignment="1">
      <alignment horizontal="center" wrapText="1"/>
    </xf>
    <xf numFmtId="169" fontId="1" fillId="0" borderId="14" xfId="15" applyNumberFormat="1" applyFont="1" applyBorder="1" applyAlignment="1">
      <alignment horizontal="center" wrapText="1"/>
    </xf>
    <xf numFmtId="169" fontId="1" fillId="0" borderId="0" xfId="15" applyNumberFormat="1" applyFont="1" applyBorder="1" applyAlignment="1">
      <alignment horizontal="center" wrapText="1"/>
    </xf>
    <xf numFmtId="169" fontId="2" fillId="0" borderId="18" xfId="15" applyNumberFormat="1" applyFont="1" applyBorder="1" applyAlignment="1">
      <alignment horizontal="center" wrapText="1"/>
    </xf>
    <xf numFmtId="169" fontId="2" fillId="0" borderId="19" xfId="15" applyNumberFormat="1" applyFont="1" applyBorder="1" applyAlignment="1">
      <alignment horizontal="center" wrapText="1"/>
    </xf>
    <xf numFmtId="170" fontId="1" fillId="0" borderId="18" xfId="15" applyNumberFormat="1" applyFont="1" applyBorder="1" applyAlignment="1">
      <alignment vertical="top" wrapText="1"/>
    </xf>
    <xf numFmtId="170" fontId="1" fillId="0" borderId="28" xfId="0" applyNumberFormat="1" applyFont="1" applyBorder="1" applyAlignment="1">
      <alignment vertical="top" wrapText="1"/>
    </xf>
    <xf numFmtId="170" fontId="1" fillId="0" borderId="19" xfId="15" applyNumberFormat="1" applyFont="1" applyBorder="1" applyAlignment="1">
      <alignment vertical="top" wrapText="1"/>
    </xf>
    <xf numFmtId="170" fontId="1" fillId="0" borderId="29" xfId="0" applyNumberFormat="1" applyFont="1" applyBorder="1" applyAlignment="1">
      <alignment vertical="top" wrapText="1"/>
    </xf>
    <xf numFmtId="171" fontId="1" fillId="0" borderId="18" xfId="19" applyNumberFormat="1" applyFont="1" applyBorder="1" applyAlignment="1">
      <alignment vertical="top" wrapText="1"/>
    </xf>
    <xf numFmtId="171" fontId="1" fillId="0" borderId="19" xfId="19" applyNumberFormat="1" applyFont="1" applyBorder="1" applyAlignment="1">
      <alignment vertical="top" wrapText="1"/>
    </xf>
    <xf numFmtId="171" fontId="1" fillId="0" borderId="28" xfId="19" applyNumberFormat="1" applyFont="1" applyBorder="1" applyAlignment="1">
      <alignment vertical="top" wrapText="1"/>
    </xf>
    <xf numFmtId="171" fontId="1" fillId="0" borderId="29" xfId="19" applyNumberFormat="1" applyFont="1" applyBorder="1" applyAlignment="1">
      <alignment vertical="top" wrapText="1"/>
    </xf>
    <xf numFmtId="171" fontId="1" fillId="0" borderId="13" xfId="0" applyNumberFormat="1" applyFont="1" applyBorder="1" applyAlignment="1">
      <alignment vertical="top" wrapText="1"/>
    </xf>
    <xf numFmtId="171" fontId="1" fillId="0" borderId="14" xfId="0" applyNumberFormat="1" applyFont="1" applyBorder="1" applyAlignment="1">
      <alignment vertical="top" wrapText="1"/>
    </xf>
    <xf numFmtId="171" fontId="1" fillId="0" borderId="18" xfId="0" applyNumberFormat="1" applyFont="1" applyBorder="1" applyAlignment="1">
      <alignment vertical="top" wrapText="1"/>
    </xf>
    <xf numFmtId="171" fontId="1" fillId="0" borderId="19" xfId="0" applyNumberFormat="1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30" xfId="0" applyFont="1" applyBorder="1" applyAlignment="1">
      <alignment horizontal="right" vertical="top" wrapText="1"/>
    </xf>
    <xf numFmtId="169" fontId="5" fillId="0" borderId="30" xfId="15" applyNumberFormat="1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10" fillId="0" borderId="18" xfId="0" applyFont="1" applyBorder="1" applyAlignment="1">
      <alignment horizontal="left" wrapText="1"/>
    </xf>
    <xf numFmtId="0" fontId="1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24" xfId="0" applyFont="1" applyBorder="1" applyAlignment="1">
      <alignment horizontal="left" wrapText="1"/>
    </xf>
    <xf numFmtId="0" fontId="17" fillId="0" borderId="18" xfId="0" applyFont="1" applyBorder="1" applyAlignment="1">
      <alignment horizontal="left" wrapText="1"/>
    </xf>
    <xf numFmtId="0" fontId="17" fillId="0" borderId="2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21" fillId="0" borderId="18" xfId="0" applyFont="1" applyBorder="1" applyAlignment="1">
      <alignment horizontal="left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6" fillId="0" borderId="2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workbookViewId="0" topLeftCell="A1">
      <selection activeCell="F5" sqref="F5"/>
    </sheetView>
  </sheetViews>
  <sheetFormatPr defaultColWidth="9.140625" defaultRowHeight="12.75"/>
  <cols>
    <col min="1" max="1" width="7.00390625" style="0" customWidth="1"/>
    <col min="2" max="2" width="44.00390625" style="0" customWidth="1"/>
    <col min="3" max="3" width="5.57421875" style="0" customWidth="1"/>
    <col min="4" max="4" width="19.57421875" style="0" customWidth="1"/>
    <col min="5" max="5" width="19.421875" style="0" customWidth="1"/>
  </cols>
  <sheetData>
    <row r="1" ht="18.75">
      <c r="A1" s="1" t="s">
        <v>0</v>
      </c>
    </row>
    <row r="2" spans="1:5" ht="40.5" customHeight="1">
      <c r="A2" s="98" t="s">
        <v>1</v>
      </c>
      <c r="B2" s="98"/>
      <c r="C2" s="98"/>
      <c r="D2" s="98"/>
      <c r="E2" s="98"/>
    </row>
    <row r="4" spans="1:2" ht="18.75">
      <c r="A4" s="99" t="s">
        <v>99</v>
      </c>
      <c r="B4" s="99"/>
    </row>
    <row r="5" spans="1:2" ht="18.75">
      <c r="A5" s="85"/>
      <c r="B5" s="85"/>
    </row>
    <row r="6" ht="16.5">
      <c r="A6" s="3"/>
    </row>
    <row r="7" spans="1:5" ht="22.5">
      <c r="A7" s="100"/>
      <c r="B7" s="96" t="s">
        <v>2</v>
      </c>
      <c r="C7" s="96"/>
      <c r="D7" s="96"/>
      <c r="E7" s="96"/>
    </row>
    <row r="8" spans="1:5" ht="19.5">
      <c r="A8" s="100"/>
      <c r="B8" s="97" t="s">
        <v>100</v>
      </c>
      <c r="C8" s="97"/>
      <c r="D8" s="97"/>
      <c r="E8" s="97"/>
    </row>
    <row r="9" spans="1:4" ht="16.5">
      <c r="A9" s="100"/>
      <c r="B9" s="4"/>
      <c r="D9" s="5"/>
    </row>
    <row r="12" ht="18.75">
      <c r="A12" s="25" t="s">
        <v>101</v>
      </c>
    </row>
    <row r="13" ht="16.5" thickBot="1">
      <c r="E13" s="6" t="s">
        <v>102</v>
      </c>
    </row>
    <row r="14" spans="1:5" ht="19.5">
      <c r="A14" s="12" t="s">
        <v>3</v>
      </c>
      <c r="B14" s="115" t="s">
        <v>4</v>
      </c>
      <c r="C14" s="115"/>
      <c r="D14" s="13" t="s">
        <v>5</v>
      </c>
      <c r="E14" s="14" t="s">
        <v>6</v>
      </c>
    </row>
    <row r="15" spans="1:5" s="11" customFormat="1" ht="16.5">
      <c r="A15" s="15" t="s">
        <v>7</v>
      </c>
      <c r="B15" s="116" t="s">
        <v>97</v>
      </c>
      <c r="C15" s="116"/>
      <c r="D15" s="48">
        <f>D16+D17+D22+D23+D24</f>
        <v>121435631947</v>
      </c>
      <c r="E15" s="60">
        <f>E16+E17+E22+E23+E24</f>
        <v>341790672334</v>
      </c>
    </row>
    <row r="16" spans="1:5" ht="15.75">
      <c r="A16" s="32">
        <v>1</v>
      </c>
      <c r="B16" s="102" t="s">
        <v>8</v>
      </c>
      <c r="C16" s="102"/>
      <c r="D16" s="40">
        <v>105060790678</v>
      </c>
      <c r="E16" s="41">
        <v>297491794720</v>
      </c>
    </row>
    <row r="17" spans="1:5" ht="15.75">
      <c r="A17" s="32">
        <v>2</v>
      </c>
      <c r="B17" s="102" t="s">
        <v>9</v>
      </c>
      <c r="C17" s="102"/>
      <c r="D17" s="40">
        <f>SUM(D18:D21)</f>
        <v>12914488654</v>
      </c>
      <c r="E17" s="41">
        <f>SUM(E18:E21)</f>
        <v>29538452894</v>
      </c>
    </row>
    <row r="18" spans="1:5" ht="15">
      <c r="A18" s="32"/>
      <c r="B18" s="102" t="s">
        <v>10</v>
      </c>
      <c r="C18" s="102"/>
      <c r="D18" s="42">
        <v>9487678724</v>
      </c>
      <c r="E18" s="43">
        <v>33570191929</v>
      </c>
    </row>
    <row r="19" spans="1:5" ht="15">
      <c r="A19" s="32"/>
      <c r="B19" s="102" t="s">
        <v>11</v>
      </c>
      <c r="C19" s="102"/>
      <c r="D19" s="42"/>
      <c r="E19" s="43"/>
    </row>
    <row r="20" spans="1:5" ht="15">
      <c r="A20" s="32"/>
      <c r="B20" s="102" t="s">
        <v>12</v>
      </c>
      <c r="C20" s="102"/>
      <c r="D20" s="42">
        <v>4000000000</v>
      </c>
      <c r="E20" s="43"/>
    </row>
    <row r="21" spans="1:5" ht="15">
      <c r="A21" s="32"/>
      <c r="B21" s="102" t="s">
        <v>13</v>
      </c>
      <c r="C21" s="102"/>
      <c r="D21" s="42">
        <v>-573190070</v>
      </c>
      <c r="E21" s="43">
        <v>-4031739035</v>
      </c>
    </row>
    <row r="22" spans="1:5" ht="15.75">
      <c r="A22" s="32" t="s">
        <v>14</v>
      </c>
      <c r="B22" s="102" t="s">
        <v>15</v>
      </c>
      <c r="C22" s="102"/>
      <c r="D22" s="40">
        <v>3105619763</v>
      </c>
      <c r="E22" s="41">
        <v>14054947373</v>
      </c>
    </row>
    <row r="23" spans="1:5" ht="15">
      <c r="A23" s="32" t="s">
        <v>16</v>
      </c>
      <c r="B23" s="102" t="s">
        <v>17</v>
      </c>
      <c r="C23" s="102"/>
      <c r="D23" s="34"/>
      <c r="E23" s="35"/>
    </row>
    <row r="24" spans="1:5" ht="15">
      <c r="A24" s="32" t="s">
        <v>18</v>
      </c>
      <c r="B24" s="102" t="s">
        <v>19</v>
      </c>
      <c r="C24" s="102"/>
      <c r="D24" s="36">
        <v>354732852</v>
      </c>
      <c r="E24" s="37">
        <v>705477347</v>
      </c>
    </row>
    <row r="25" spans="1:5" s="11" customFormat="1" ht="16.5">
      <c r="A25" s="17" t="s">
        <v>20</v>
      </c>
      <c r="B25" s="91" t="s">
        <v>98</v>
      </c>
      <c r="C25" s="91"/>
      <c r="D25" s="44">
        <f>D26+D30+D31+D32</f>
        <v>59593101231</v>
      </c>
      <c r="E25" s="61">
        <f>E26+E30+E31+E32</f>
        <v>114463361081</v>
      </c>
    </row>
    <row r="26" spans="1:5" s="45" customFormat="1" ht="15.75">
      <c r="A26" s="31" t="s">
        <v>21</v>
      </c>
      <c r="B26" s="105" t="s">
        <v>22</v>
      </c>
      <c r="C26" s="105"/>
      <c r="D26" s="40">
        <f>SUM(D27:D29)</f>
        <v>13041139382</v>
      </c>
      <c r="E26" s="41">
        <f>SUM(E27:E29)</f>
        <v>12929434501</v>
      </c>
    </row>
    <row r="27" spans="1:5" s="47" customFormat="1" ht="12.75">
      <c r="A27" s="46"/>
      <c r="B27" s="108" t="s">
        <v>23</v>
      </c>
      <c r="C27" s="108"/>
      <c r="D27" s="42">
        <v>13041139382</v>
      </c>
      <c r="E27" s="43">
        <v>12929434501</v>
      </c>
    </row>
    <row r="28" spans="1:5" s="47" customFormat="1" ht="12.75">
      <c r="A28" s="46"/>
      <c r="B28" s="108" t="s">
        <v>24</v>
      </c>
      <c r="C28" s="108"/>
      <c r="D28" s="42"/>
      <c r="E28" s="43"/>
    </row>
    <row r="29" spans="1:5" s="47" customFormat="1" ht="12.75">
      <c r="A29" s="46"/>
      <c r="B29" s="108" t="s">
        <v>25</v>
      </c>
      <c r="C29" s="108"/>
      <c r="D29" s="42"/>
      <c r="E29" s="43"/>
    </row>
    <row r="30" spans="1:5" s="45" customFormat="1" ht="15.75">
      <c r="A30" s="31" t="s">
        <v>26</v>
      </c>
      <c r="B30" s="105" t="s">
        <v>27</v>
      </c>
      <c r="C30" s="105"/>
      <c r="D30" s="40">
        <v>46338155400</v>
      </c>
      <c r="E30" s="41">
        <v>101122480625</v>
      </c>
    </row>
    <row r="31" spans="1:5" s="45" customFormat="1" ht="15.75">
      <c r="A31" s="31" t="s">
        <v>14</v>
      </c>
      <c r="B31" s="105" t="s">
        <v>28</v>
      </c>
      <c r="C31" s="105"/>
      <c r="D31" s="40"/>
      <c r="E31" s="41"/>
    </row>
    <row r="32" spans="1:5" s="45" customFormat="1" ht="16.5" thickBot="1">
      <c r="A32" s="49" t="s">
        <v>16</v>
      </c>
      <c r="B32" s="106" t="s">
        <v>29</v>
      </c>
      <c r="C32" s="106"/>
      <c r="D32" s="50">
        <v>213806449</v>
      </c>
      <c r="E32" s="51">
        <v>411445955</v>
      </c>
    </row>
    <row r="33" spans="1:5" s="11" customFormat="1" ht="17.25" thickBot="1">
      <c r="A33" s="54" t="s">
        <v>30</v>
      </c>
      <c r="B33" s="104" t="s">
        <v>31</v>
      </c>
      <c r="C33" s="104"/>
      <c r="D33" s="55">
        <f>D15+D25</f>
        <v>181028733178</v>
      </c>
      <c r="E33" s="56">
        <f>E15+E25</f>
        <v>456254033415</v>
      </c>
    </row>
    <row r="34" spans="1:5" s="11" customFormat="1" ht="16.5">
      <c r="A34" s="52" t="s">
        <v>32</v>
      </c>
      <c r="B34" s="107" t="s">
        <v>33</v>
      </c>
      <c r="C34" s="107"/>
      <c r="D34" s="53">
        <f>D35+D36</f>
        <v>114301825270</v>
      </c>
      <c r="E34" s="62">
        <f>E35+E36</f>
        <v>133253882620</v>
      </c>
    </row>
    <row r="35" spans="1:5" s="33" customFormat="1" ht="15">
      <c r="A35" s="32" t="s">
        <v>21</v>
      </c>
      <c r="B35" s="102" t="s">
        <v>34</v>
      </c>
      <c r="C35" s="102"/>
      <c r="D35" s="34">
        <v>88901002135</v>
      </c>
      <c r="E35" s="35">
        <v>133239924267</v>
      </c>
    </row>
    <row r="36" spans="1:5" s="33" customFormat="1" ht="15">
      <c r="A36" s="32" t="s">
        <v>26</v>
      </c>
      <c r="B36" s="102" t="s">
        <v>35</v>
      </c>
      <c r="C36" s="102"/>
      <c r="D36" s="34">
        <v>25400823135</v>
      </c>
      <c r="E36" s="35">
        <v>13958353</v>
      </c>
    </row>
    <row r="37" spans="1:5" s="11" customFormat="1" ht="16.5">
      <c r="A37" s="17" t="s">
        <v>36</v>
      </c>
      <c r="B37" s="91" t="s">
        <v>37</v>
      </c>
      <c r="C37" s="91"/>
      <c r="D37" s="38">
        <f>SUM(D38:D40)</f>
        <v>66726907908</v>
      </c>
      <c r="E37" s="39">
        <f>SUM(E38:E40)</f>
        <v>323000150795</v>
      </c>
    </row>
    <row r="38" spans="1:5" s="33" customFormat="1" ht="15">
      <c r="A38" s="32" t="s">
        <v>21</v>
      </c>
      <c r="B38" s="102" t="s">
        <v>38</v>
      </c>
      <c r="C38" s="102"/>
      <c r="D38" s="34">
        <v>43236000000</v>
      </c>
      <c r="E38" s="35">
        <v>300000000000</v>
      </c>
    </row>
    <row r="39" spans="1:5" s="33" customFormat="1" ht="15">
      <c r="A39" s="32" t="s">
        <v>26</v>
      </c>
      <c r="B39" s="102" t="s">
        <v>39</v>
      </c>
      <c r="C39" s="102"/>
      <c r="D39" s="34">
        <v>6000000</v>
      </c>
      <c r="E39" s="35">
        <v>924317200</v>
      </c>
    </row>
    <row r="40" spans="1:5" s="33" customFormat="1" ht="15">
      <c r="A40" s="32" t="s">
        <v>14</v>
      </c>
      <c r="B40" s="102" t="s">
        <v>96</v>
      </c>
      <c r="C40" s="102"/>
      <c r="D40" s="34">
        <v>23484907908</v>
      </c>
      <c r="E40" s="35">
        <v>22075833595</v>
      </c>
    </row>
    <row r="41" spans="1:5" s="33" customFormat="1" ht="15.75" thickBot="1">
      <c r="A41" s="57" t="s">
        <v>16</v>
      </c>
      <c r="B41" s="103" t="s">
        <v>40</v>
      </c>
      <c r="C41" s="103"/>
      <c r="D41" s="58"/>
      <c r="E41" s="59"/>
    </row>
    <row r="42" spans="1:5" s="11" customFormat="1" ht="17.25" thickBot="1">
      <c r="A42" s="54" t="s">
        <v>41</v>
      </c>
      <c r="B42" s="104" t="s">
        <v>42</v>
      </c>
      <c r="C42" s="104"/>
      <c r="D42" s="55">
        <f>D34+D37</f>
        <v>181028733178</v>
      </c>
      <c r="E42" s="56">
        <f>E34+E37</f>
        <v>456254033415</v>
      </c>
    </row>
    <row r="43" s="82" customFormat="1" ht="25.5">
      <c r="A43" s="81"/>
    </row>
    <row r="44" s="82" customFormat="1" ht="25.5">
      <c r="A44" s="81"/>
    </row>
    <row r="45" s="82" customFormat="1" ht="25.5">
      <c r="A45" s="81"/>
    </row>
    <row r="46" spans="1:256" s="82" customFormat="1" ht="15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  <c r="IU46" s="87"/>
      <c r="IV46" s="87"/>
    </row>
    <row r="47" spans="1:256" s="82" customFormat="1" ht="15.7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  <c r="IR47" s="83"/>
      <c r="IS47" s="83"/>
      <c r="IT47" s="83"/>
      <c r="IU47" s="83"/>
      <c r="IV47" s="83"/>
    </row>
    <row r="48" s="82" customFormat="1" ht="18.75">
      <c r="A48" s="84" t="s">
        <v>43</v>
      </c>
    </row>
    <row r="49" ht="16.5" thickBot="1">
      <c r="A49" s="2"/>
    </row>
    <row r="50" spans="1:5" ht="16.5" thickBot="1">
      <c r="A50" s="19" t="s">
        <v>44</v>
      </c>
      <c r="B50" s="93" t="s">
        <v>45</v>
      </c>
      <c r="C50" s="94"/>
      <c r="D50" s="20" t="s">
        <v>47</v>
      </c>
      <c r="E50" s="20" t="s">
        <v>46</v>
      </c>
    </row>
    <row r="51" spans="1:5" ht="16.5">
      <c r="A51" s="18" t="s">
        <v>21</v>
      </c>
      <c r="B51" s="101" t="s">
        <v>48</v>
      </c>
      <c r="C51" s="101"/>
      <c r="D51" s="40">
        <v>27092237222</v>
      </c>
      <c r="E51" s="65">
        <v>62504640910</v>
      </c>
    </row>
    <row r="52" spans="1:5" ht="16.5">
      <c r="A52" s="16" t="s">
        <v>26</v>
      </c>
      <c r="B52" s="95" t="s">
        <v>49</v>
      </c>
      <c r="C52" s="95"/>
      <c r="D52" s="40">
        <v>0</v>
      </c>
      <c r="E52" s="41"/>
    </row>
    <row r="53" spans="1:5" ht="16.5">
      <c r="A53" s="16" t="s">
        <v>14</v>
      </c>
      <c r="B53" s="95" t="s">
        <v>50</v>
      </c>
      <c r="C53" s="95"/>
      <c r="D53" s="40">
        <f>D51-D52</f>
        <v>27092237222</v>
      </c>
      <c r="E53" s="41">
        <f>E51-E52</f>
        <v>62504640910</v>
      </c>
    </row>
    <row r="54" spans="1:5" ht="16.5">
      <c r="A54" s="16" t="s">
        <v>16</v>
      </c>
      <c r="B54" s="95" t="s">
        <v>51</v>
      </c>
      <c r="C54" s="95"/>
      <c r="D54" s="40">
        <v>628207749</v>
      </c>
      <c r="E54" s="41">
        <v>3994804052</v>
      </c>
    </row>
    <row r="55" spans="1:5" ht="34.5" customHeight="1">
      <c r="A55" s="16" t="s">
        <v>18</v>
      </c>
      <c r="B55" s="95" t="s">
        <v>52</v>
      </c>
      <c r="C55" s="95"/>
      <c r="D55" s="40">
        <f>D53+D54</f>
        <v>27720444971</v>
      </c>
      <c r="E55" s="41">
        <f>E53+E54</f>
        <v>66499444962</v>
      </c>
    </row>
    <row r="56" spans="1:5" ht="16.5">
      <c r="A56" s="16" t="s">
        <v>53</v>
      </c>
      <c r="B56" s="95" t="s">
        <v>54</v>
      </c>
      <c r="C56" s="95"/>
      <c r="D56" s="40">
        <v>3513769376</v>
      </c>
      <c r="E56" s="41">
        <v>14371696213</v>
      </c>
    </row>
    <row r="57" spans="1:5" ht="16.5">
      <c r="A57" s="16" t="s">
        <v>55</v>
      </c>
      <c r="B57" s="95" t="s">
        <v>56</v>
      </c>
      <c r="C57" s="95"/>
      <c r="D57" s="40">
        <f>D55-D56</f>
        <v>24206675595</v>
      </c>
      <c r="E57" s="41">
        <f>E55-E56</f>
        <v>52127748749</v>
      </c>
    </row>
    <row r="58" spans="1:5" ht="16.5">
      <c r="A58" s="16" t="s">
        <v>57</v>
      </c>
      <c r="B58" s="95" t="s">
        <v>58</v>
      </c>
      <c r="C58" s="95"/>
      <c r="D58" s="40">
        <v>2037230569</v>
      </c>
      <c r="E58" s="41">
        <v>3989051028</v>
      </c>
    </row>
    <row r="59" spans="1:5" ht="16.5">
      <c r="A59" s="16" t="s">
        <v>59</v>
      </c>
      <c r="B59" s="95" t="s">
        <v>60</v>
      </c>
      <c r="C59" s="95"/>
      <c r="D59" s="40">
        <f>D57-D58</f>
        <v>22169445026</v>
      </c>
      <c r="E59" s="41">
        <f>E57-E58</f>
        <v>48138697721</v>
      </c>
    </row>
    <row r="60" spans="1:5" ht="16.5">
      <c r="A60" s="16" t="s">
        <v>61</v>
      </c>
      <c r="B60" s="95" t="s">
        <v>62</v>
      </c>
      <c r="C60" s="95"/>
      <c r="D60" s="40"/>
      <c r="E60" s="41"/>
    </row>
    <row r="61" spans="1:5" ht="16.5">
      <c r="A61" s="16" t="s">
        <v>63</v>
      </c>
      <c r="B61" s="91" t="s">
        <v>64</v>
      </c>
      <c r="C61" s="91"/>
      <c r="D61" s="67">
        <f>D59</f>
        <v>22169445026</v>
      </c>
      <c r="E61" s="68">
        <f>E59</f>
        <v>48138697721</v>
      </c>
    </row>
    <row r="62" spans="1:5" ht="33" customHeight="1">
      <c r="A62" s="16" t="s">
        <v>65</v>
      </c>
      <c r="B62" s="91" t="s">
        <v>66</v>
      </c>
      <c r="C62" s="91"/>
      <c r="D62" s="67">
        <f>D61-D54</f>
        <v>21541237277</v>
      </c>
      <c r="E62" s="68">
        <f>E61-E54</f>
        <v>44143893669</v>
      </c>
    </row>
    <row r="63" spans="1:5" ht="16.5">
      <c r="A63" s="16" t="s">
        <v>67</v>
      </c>
      <c r="B63" s="91" t="s">
        <v>68</v>
      </c>
      <c r="C63" s="91"/>
      <c r="D63" s="67">
        <f>D62*20%</f>
        <v>4308247455.400001</v>
      </c>
      <c r="E63" s="68">
        <f>E62*20%</f>
        <v>8828778733.800001</v>
      </c>
    </row>
    <row r="64" spans="1:5" ht="16.5">
      <c r="A64" s="16" t="s">
        <v>69</v>
      </c>
      <c r="B64" s="91" t="s">
        <v>70</v>
      </c>
      <c r="C64" s="91"/>
      <c r="D64" s="67">
        <f>D61-D63</f>
        <v>17861197570.6</v>
      </c>
      <c r="E64" s="68">
        <f>E61-E63</f>
        <v>39309918987.2</v>
      </c>
    </row>
    <row r="65" spans="1:5" ht="16.5">
      <c r="A65" s="16" t="s">
        <v>71</v>
      </c>
      <c r="B65" s="91" t="s">
        <v>72</v>
      </c>
      <c r="C65" s="91"/>
      <c r="D65" s="67">
        <f>D64/4323600</f>
        <v>4131.093896428902</v>
      </c>
      <c r="E65" s="68">
        <f>E64/12266809</f>
        <v>3204.575777384322</v>
      </c>
    </row>
    <row r="66" spans="1:5" ht="17.25" thickBot="1">
      <c r="A66" s="21" t="s">
        <v>73</v>
      </c>
      <c r="B66" s="92" t="s">
        <v>74</v>
      </c>
      <c r="C66" s="92"/>
      <c r="D66" s="63"/>
      <c r="E66" s="64"/>
    </row>
    <row r="67" spans="1:5" ht="16.5">
      <c r="A67" s="89"/>
      <c r="B67" s="89"/>
      <c r="C67" s="90"/>
      <c r="D67" s="90"/>
      <c r="E67" s="66"/>
    </row>
    <row r="68" ht="16.5">
      <c r="A68" s="7" t="s">
        <v>75</v>
      </c>
    </row>
    <row r="69" ht="16.5" thickBot="1">
      <c r="A69" s="8"/>
    </row>
    <row r="70" spans="1:5" ht="48" thickBot="1">
      <c r="A70" s="9" t="s">
        <v>44</v>
      </c>
      <c r="B70" s="10" t="s">
        <v>45</v>
      </c>
      <c r="C70" s="10" t="s">
        <v>76</v>
      </c>
      <c r="D70" s="10" t="s">
        <v>77</v>
      </c>
      <c r="E70" s="10" t="s">
        <v>78</v>
      </c>
    </row>
    <row r="71" spans="1:5" ht="16.5">
      <c r="A71" s="109" t="s">
        <v>21</v>
      </c>
      <c r="B71" s="22" t="s">
        <v>79</v>
      </c>
      <c r="C71" s="112" t="s">
        <v>82</v>
      </c>
      <c r="D71" s="26"/>
      <c r="E71" s="27"/>
    </row>
    <row r="72" spans="1:5" ht="16.5">
      <c r="A72" s="110"/>
      <c r="B72" s="23" t="s">
        <v>80</v>
      </c>
      <c r="C72" s="113"/>
      <c r="D72" s="73">
        <f>D25/D33</f>
        <v>0.3291913951162876</v>
      </c>
      <c r="E72" s="74">
        <f>E25/E33</f>
        <v>0.2508763817916461</v>
      </c>
    </row>
    <row r="73" spans="1:5" ht="17.25" thickBot="1">
      <c r="A73" s="111"/>
      <c r="B73" s="24" t="s">
        <v>81</v>
      </c>
      <c r="C73" s="114"/>
      <c r="D73" s="75">
        <f>D15/D33</f>
        <v>0.6708086048837124</v>
      </c>
      <c r="E73" s="76">
        <f>E15/E33</f>
        <v>0.7491236182083539</v>
      </c>
    </row>
    <row r="74" spans="1:5" ht="16.5">
      <c r="A74" s="109" t="s">
        <v>26</v>
      </c>
      <c r="B74" s="22" t="s">
        <v>83</v>
      </c>
      <c r="C74" s="112" t="s">
        <v>82</v>
      </c>
      <c r="D74" s="73"/>
      <c r="E74" s="74"/>
    </row>
    <row r="75" spans="1:5" ht="16.5">
      <c r="A75" s="110"/>
      <c r="B75" s="23" t="s">
        <v>84</v>
      </c>
      <c r="C75" s="113"/>
      <c r="D75" s="73">
        <f>D34/D42</f>
        <v>0.6314015640688957</v>
      </c>
      <c r="E75" s="74">
        <f>E34/E42</f>
        <v>0.2920607224501943</v>
      </c>
    </row>
    <row r="76" spans="1:5" ht="17.25" thickBot="1">
      <c r="A76" s="111"/>
      <c r="B76" s="24" t="s">
        <v>85</v>
      </c>
      <c r="C76" s="114"/>
      <c r="D76" s="73">
        <f>D37/D42</f>
        <v>0.36859843593110425</v>
      </c>
      <c r="E76" s="74">
        <f>145668241628/E42</f>
        <v>0.31927003590016034</v>
      </c>
    </row>
    <row r="77" spans="1:5" ht="16.5">
      <c r="A77" s="109" t="s">
        <v>14</v>
      </c>
      <c r="B77" s="22" t="s">
        <v>86</v>
      </c>
      <c r="C77" s="112" t="s">
        <v>89</v>
      </c>
      <c r="D77" s="77"/>
      <c r="E77" s="78"/>
    </row>
    <row r="78" spans="1:5" ht="16.5">
      <c r="A78" s="110"/>
      <c r="B78" s="23" t="s">
        <v>87</v>
      </c>
      <c r="C78" s="113"/>
      <c r="D78" s="69">
        <f>(D15-D23)/D35</f>
        <v>1.3659647139027158</v>
      </c>
      <c r="E78" s="71">
        <f>(E15-E23)/E35</f>
        <v>2.565227158558604</v>
      </c>
    </row>
    <row r="79" spans="1:5" ht="17.25" thickBot="1">
      <c r="A79" s="111"/>
      <c r="B79" s="24" t="s">
        <v>88</v>
      </c>
      <c r="C79" s="114"/>
      <c r="D79" s="70">
        <f>D15/D34</f>
        <v>1.0624120101332482</v>
      </c>
      <c r="E79" s="72">
        <f>E15/E34</f>
        <v>2.5649584508444248</v>
      </c>
    </row>
    <row r="80" spans="1:5" ht="16.5">
      <c r="A80" s="109" t="s">
        <v>16</v>
      </c>
      <c r="B80" s="28" t="s">
        <v>90</v>
      </c>
      <c r="C80" s="112" t="s">
        <v>82</v>
      </c>
      <c r="D80" s="79"/>
      <c r="E80" s="80"/>
    </row>
    <row r="81" spans="1:5" ht="16.5">
      <c r="A81" s="110"/>
      <c r="B81" s="29" t="s">
        <v>91</v>
      </c>
      <c r="C81" s="113"/>
      <c r="D81" s="73">
        <f>D64/D33</f>
        <v>0.09866498680647359</v>
      </c>
      <c r="E81" s="74">
        <f>E64/E33</f>
        <v>0.08615796487971963</v>
      </c>
    </row>
    <row r="82" spans="1:5" ht="33">
      <c r="A82" s="110"/>
      <c r="B82" s="29" t="s">
        <v>92</v>
      </c>
      <c r="C82" s="113"/>
      <c r="D82" s="73">
        <f>D64/D55</f>
        <v>0.6443330036471513</v>
      </c>
      <c r="E82" s="74">
        <f>E64/E55</f>
        <v>0.5911315351528572</v>
      </c>
    </row>
    <row r="83" spans="1:5" ht="33.75" thickBot="1">
      <c r="A83" s="111"/>
      <c r="B83" s="30" t="s">
        <v>93</v>
      </c>
      <c r="C83" s="114"/>
      <c r="D83" s="75">
        <f>D64/D37</f>
        <v>0.26767608646314317</v>
      </c>
      <c r="E83" s="76">
        <f>E64/145668241628</f>
        <v>0.26985922633423165</v>
      </c>
    </row>
    <row r="84" spans="1:4" ht="16.5">
      <c r="A84" s="89" t="s">
        <v>103</v>
      </c>
      <c r="B84" s="89"/>
      <c r="C84" s="90">
        <v>145668241628</v>
      </c>
      <c r="D84" s="90"/>
    </row>
    <row r="85" spans="1:4" ht="16.5">
      <c r="A85" s="2"/>
      <c r="D85" s="5"/>
    </row>
    <row r="86" spans="3:5" ht="16.5">
      <c r="C86" s="86" t="s">
        <v>94</v>
      </c>
      <c r="D86" s="86"/>
      <c r="E86" s="86"/>
    </row>
    <row r="87" spans="3:5" ht="16.5">
      <c r="C87" s="88" t="s">
        <v>95</v>
      </c>
      <c r="D87" s="88"/>
      <c r="E87" s="88"/>
    </row>
    <row r="88" ht="15.75">
      <c r="A88" s="2"/>
    </row>
    <row r="92" spans="3:5" ht="16.5">
      <c r="C92" s="86" t="s">
        <v>104</v>
      </c>
      <c r="D92" s="86"/>
      <c r="E92" s="86"/>
    </row>
  </sheetData>
  <mergeCells count="194">
    <mergeCell ref="B26:C26"/>
    <mergeCell ref="B22:C22"/>
    <mergeCell ref="B23:C23"/>
    <mergeCell ref="B24:C24"/>
    <mergeCell ref="B25:C25"/>
    <mergeCell ref="A67:B67"/>
    <mergeCell ref="C67:D67"/>
    <mergeCell ref="A74:A76"/>
    <mergeCell ref="C74:C76"/>
    <mergeCell ref="A71:A73"/>
    <mergeCell ref="C71:C73"/>
    <mergeCell ref="B14:C14"/>
    <mergeCell ref="B15:C15"/>
    <mergeCell ref="B16:C16"/>
    <mergeCell ref="B17:C17"/>
    <mergeCell ref="B18:C18"/>
    <mergeCell ref="B20:C20"/>
    <mergeCell ref="B21:C21"/>
    <mergeCell ref="B19:C19"/>
    <mergeCell ref="A80:A83"/>
    <mergeCell ref="C80:C83"/>
    <mergeCell ref="A77:A79"/>
    <mergeCell ref="C77:C79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1:C51"/>
    <mergeCell ref="B58:C58"/>
    <mergeCell ref="B59:C59"/>
    <mergeCell ref="B52:C52"/>
    <mergeCell ref="B53:C53"/>
    <mergeCell ref="B54:C54"/>
    <mergeCell ref="B55:C55"/>
    <mergeCell ref="B62:C62"/>
    <mergeCell ref="B63:C63"/>
    <mergeCell ref="B56:C56"/>
    <mergeCell ref="B57:C57"/>
    <mergeCell ref="B7:E7"/>
    <mergeCell ref="B8:E8"/>
    <mergeCell ref="A2:E2"/>
    <mergeCell ref="A4:B4"/>
    <mergeCell ref="A7:A9"/>
    <mergeCell ref="A84:B84"/>
    <mergeCell ref="C84:D84"/>
    <mergeCell ref="A46:B46"/>
    <mergeCell ref="C46:D46"/>
    <mergeCell ref="B64:C64"/>
    <mergeCell ref="B65:C65"/>
    <mergeCell ref="B66:C66"/>
    <mergeCell ref="B50:C50"/>
    <mergeCell ref="B60:C60"/>
    <mergeCell ref="B61:C61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CC46:CD46"/>
    <mergeCell ref="CE46:CF46"/>
    <mergeCell ref="CG46:CH46"/>
    <mergeCell ref="CI46:CJ46"/>
    <mergeCell ref="CK46:CL46"/>
    <mergeCell ref="CM46:CN46"/>
    <mergeCell ref="CO46:CP46"/>
    <mergeCell ref="CQ46:CR46"/>
    <mergeCell ref="CS46:CT46"/>
    <mergeCell ref="CU46:CV46"/>
    <mergeCell ref="CW46:CX46"/>
    <mergeCell ref="CY46:CZ46"/>
    <mergeCell ref="DA46:DB46"/>
    <mergeCell ref="DC46:DD46"/>
    <mergeCell ref="DE46:DF46"/>
    <mergeCell ref="DG46:DH46"/>
    <mergeCell ref="DI46:DJ46"/>
    <mergeCell ref="DK46:DL46"/>
    <mergeCell ref="DM46:DN46"/>
    <mergeCell ref="DO46:DP46"/>
    <mergeCell ref="DQ46:DR46"/>
    <mergeCell ref="DS46:DT46"/>
    <mergeCell ref="DU46:DV46"/>
    <mergeCell ref="DW46:DX46"/>
    <mergeCell ref="DY46:DZ46"/>
    <mergeCell ref="EA46:EB46"/>
    <mergeCell ref="EC46:ED46"/>
    <mergeCell ref="EE46:EF46"/>
    <mergeCell ref="EG46:EH46"/>
    <mergeCell ref="EI46:EJ46"/>
    <mergeCell ref="EK46:EL46"/>
    <mergeCell ref="EM46:EN46"/>
    <mergeCell ref="EO46:EP46"/>
    <mergeCell ref="EQ46:ER46"/>
    <mergeCell ref="ES46:ET46"/>
    <mergeCell ref="EU46:EV46"/>
    <mergeCell ref="EW46:EX46"/>
    <mergeCell ref="EY46:EZ46"/>
    <mergeCell ref="FA46:FB46"/>
    <mergeCell ref="FC46:FD46"/>
    <mergeCell ref="FE46:FF46"/>
    <mergeCell ref="FG46:FH46"/>
    <mergeCell ref="FI46:FJ46"/>
    <mergeCell ref="FK46:FL46"/>
    <mergeCell ref="FM46:FN46"/>
    <mergeCell ref="FO46:FP46"/>
    <mergeCell ref="FQ46:FR46"/>
    <mergeCell ref="FS46:FT46"/>
    <mergeCell ref="FU46:FV46"/>
    <mergeCell ref="FW46:FX46"/>
    <mergeCell ref="FY46:FZ46"/>
    <mergeCell ref="GA46:GB46"/>
    <mergeCell ref="GC46:GD46"/>
    <mergeCell ref="GE46:GF46"/>
    <mergeCell ref="GG46:GH46"/>
    <mergeCell ref="GI46:GJ46"/>
    <mergeCell ref="GK46:GL46"/>
    <mergeCell ref="GM46:GN46"/>
    <mergeCell ref="GO46:GP46"/>
    <mergeCell ref="GQ46:GR46"/>
    <mergeCell ref="GS46:GT46"/>
    <mergeCell ref="GU46:GV46"/>
    <mergeCell ref="GW46:GX46"/>
    <mergeCell ref="GY46:GZ46"/>
    <mergeCell ref="HA46:HB46"/>
    <mergeCell ref="HC46:HD46"/>
    <mergeCell ref="HE46:HF46"/>
    <mergeCell ref="HG46:HH46"/>
    <mergeCell ref="HI46:HJ46"/>
    <mergeCell ref="HK46:HL46"/>
    <mergeCell ref="HM46:HN46"/>
    <mergeCell ref="HO46:HP46"/>
    <mergeCell ref="HQ46:HR46"/>
    <mergeCell ref="HS46:HT46"/>
    <mergeCell ref="IE46:IF46"/>
    <mergeCell ref="IG46:IH46"/>
    <mergeCell ref="II46:IJ46"/>
    <mergeCell ref="HU46:HV46"/>
    <mergeCell ref="HW46:HX46"/>
    <mergeCell ref="HY46:HZ46"/>
    <mergeCell ref="IA46:IB46"/>
    <mergeCell ref="C92:E92"/>
    <mergeCell ref="IS46:IT46"/>
    <mergeCell ref="IU46:IV46"/>
    <mergeCell ref="C86:E86"/>
    <mergeCell ref="C87:E87"/>
    <mergeCell ref="IK46:IL46"/>
    <mergeCell ref="IM46:IN46"/>
    <mergeCell ref="IO46:IP46"/>
    <mergeCell ref="IQ46:IR46"/>
    <mergeCell ref="IC46:ID46"/>
  </mergeCells>
  <printOptions/>
  <pageMargins left="0.6" right="0.19" top="0.22" bottom="0.34" header="0.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huynhmai</dc:creator>
  <cp:keywords/>
  <dc:description/>
  <cp:lastModifiedBy>quynhanh</cp:lastModifiedBy>
  <cp:lastPrinted>2008-04-10T07:07:55Z</cp:lastPrinted>
  <dcterms:created xsi:type="dcterms:W3CDTF">2008-04-09T09:59:17Z</dcterms:created>
  <dcterms:modified xsi:type="dcterms:W3CDTF">2008-04-23T01:34:02Z</dcterms:modified>
  <cp:category/>
  <cp:version/>
  <cp:contentType/>
  <cp:contentStatus/>
</cp:coreProperties>
</file>