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" activeTab="3"/>
  </bookViews>
  <sheets>
    <sheet name="Chi tieu khai quat" sheetId="1" r:id="rId1"/>
    <sheet name="CDKT 2007" sheetId="2" r:id="rId2"/>
    <sheet name="BC KQKD 2007" sheetId="3" r:id="rId3"/>
    <sheet name="Bao cao 2007 new" sheetId="4" r:id="rId4"/>
  </sheets>
  <definedNames>
    <definedName name="_Hlk196638418" localSheetId="2">'BC KQKD 2007'!$A$9</definedName>
    <definedName name="_xlnm.Print_Titles" localSheetId="3">'Bao cao 2007 new'!$1:$4</definedName>
  </definedNames>
  <calcPr fullCalcOnLoad="1"/>
</workbook>
</file>

<file path=xl/sharedStrings.xml><?xml version="1.0" encoding="utf-8"?>
<sst xmlns="http://schemas.openxmlformats.org/spreadsheetml/2006/main" count="251" uniqueCount="192">
  <si>
    <r>
      <t>C¸c chØ tiªu ®¸nh gi¸ kh¸i qu¸t t×nh h×nh tµi chÝnh c</t>
    </r>
    <r>
      <rPr>
        <b/>
        <sz val="9.5"/>
        <color indexed="62"/>
        <rFont val="Arial"/>
        <family val="2"/>
      </rPr>
      <t>ủ</t>
    </r>
    <r>
      <rPr>
        <sz val="9.5"/>
        <color indexed="62"/>
        <rFont val=".VnBlack"/>
        <family val="2"/>
      </rPr>
      <t>a c«ng ty</t>
    </r>
  </si>
  <si>
    <t>Đơn vị</t>
  </si>
  <si>
    <t>Cơ cấu tài sản và cơ cấu vốn</t>
  </si>
  <si>
    <t>Cơ cấu tài sản</t>
  </si>
  <si>
    <t>Tài sản cố định/tổng tài sản</t>
  </si>
  <si>
    <t>%</t>
  </si>
  <si>
    <t>1,49</t>
  </si>
  <si>
    <t>Tài sản lưu động/tổng tài sản</t>
  </si>
  <si>
    <t>98,51</t>
  </si>
  <si>
    <t>Cơ cấu vốn</t>
  </si>
  <si>
    <t>Công nợ/tổng nguồn vốn</t>
  </si>
  <si>
    <t>92,68</t>
  </si>
  <si>
    <t>Nguồn vốn chủ sở hữu/tổng tài sản</t>
  </si>
  <si>
    <t>7,32</t>
  </si>
  <si>
    <t>Khả năng thanh toán</t>
  </si>
  <si>
    <t>Tổng tài sản/nợ phải trả</t>
  </si>
  <si>
    <t>Lần</t>
  </si>
  <si>
    <t xml:space="preserve">                  1,08 </t>
  </si>
  <si>
    <t>Khả năng thanh toán nợ ngắn hạn</t>
  </si>
  <si>
    <t xml:space="preserve">                  1,06 </t>
  </si>
  <si>
    <t>Khả năng thanh toán nhanh</t>
  </si>
  <si>
    <t xml:space="preserve">                  0,42 </t>
  </si>
  <si>
    <t>Khả năng thanh toán dài hạn</t>
  </si>
  <si>
    <t xml:space="preserve">                  0,02 </t>
  </si>
  <si>
    <t>Tỷ suất sinh lời</t>
  </si>
  <si>
    <t>Lợi nhuận/doanh thu thuần</t>
  </si>
  <si>
    <t>Lợi nhuận trước thuế/doanh thu thuần</t>
  </si>
  <si>
    <t>6,06</t>
  </si>
  <si>
    <t>Lợi nhuận thuần/doanh thu thuần</t>
  </si>
  <si>
    <t>Lợi nhuận/tổng tài sản</t>
  </si>
  <si>
    <t>Lợi nhuận trước thuế/tổng tài sản</t>
  </si>
  <si>
    <t>0,30</t>
  </si>
  <si>
    <t>Lợi nhuận thuận/tổng tài sản</t>
  </si>
  <si>
    <t>Lợi nhuận thuần/tổng nguồn vốn chủ sở hữu</t>
  </si>
  <si>
    <t>4,16</t>
  </si>
  <si>
    <t>Thuyết minh</t>
  </si>
  <si>
    <t>Mã số</t>
  </si>
  <si>
    <t>31 tháng 12 năm 2007</t>
  </si>
  <si>
    <t>VND'000</t>
  </si>
  <si>
    <r>
      <t>T</t>
    </r>
    <r>
      <rPr>
        <sz val="8"/>
        <rFont val=".VnBlackH"/>
        <family val="2"/>
      </rPr>
      <t>µI s¶n</t>
    </r>
  </si>
  <si>
    <t>Tài sản ngắn hạn</t>
  </si>
  <si>
    <t>Tiền và các khoản tương đương tiền</t>
  </si>
  <si>
    <t>Tiền mặt</t>
  </si>
  <si>
    <t>Tiền gửi ngân hàng</t>
  </si>
  <si>
    <t>Tiền gửi của nhà đầu tư về giao dịch chứng khoán</t>
  </si>
  <si>
    <t xml:space="preserve">Tiền gửi về bán chứng khoán phát hành </t>
  </si>
  <si>
    <t>Tiền gửi thanh toán bù trừ giao dịch chứng khoán</t>
  </si>
  <si>
    <t>Các khoản đầu tư ngắn hạn</t>
  </si>
  <si>
    <t>Chứng khoán tự doanh</t>
  </si>
  <si>
    <t>Chứng khoán đầu tư ngắn hạn của người ủy thác đầu tư</t>
  </si>
  <si>
    <t>Dự phòng giảm giá chứng khoán và đầu tư ngắn hạn</t>
  </si>
  <si>
    <t>Các khoản phải thu</t>
  </si>
  <si>
    <t xml:space="preserve">Phải thu từ các tổ chức môi giới chứng khoán và từ các Trung tâm giao dịch chứng khoán </t>
  </si>
  <si>
    <t>Phải thu của người đầu tư</t>
  </si>
  <si>
    <t>Ứng trước cho người bán</t>
  </si>
  <si>
    <t>Phải thu khác</t>
  </si>
  <si>
    <t>Hàng tồn kho</t>
  </si>
  <si>
    <t>Dụng cụ văn phòng</t>
  </si>
  <si>
    <t>Tài sản ngắn hạn khác</t>
  </si>
  <si>
    <t>Chi phí trả trước ngắn hạn</t>
  </si>
  <si>
    <t>Tài sản dài hạn</t>
  </si>
  <si>
    <t>Tài sản cố định</t>
  </si>
  <si>
    <t>Tài sản cố định hữu hình</t>
  </si>
  <si>
    <t>Tài sản cố định vô hình</t>
  </si>
  <si>
    <t>Tài sản dài hạn khác</t>
  </si>
  <si>
    <t>Chi phí trả trước dài hạn</t>
  </si>
  <si>
    <t>Các khoản ký cược, ký quỹ dài hạn</t>
  </si>
  <si>
    <t>Nguån vèn</t>
  </si>
  <si>
    <t>Nî ph¶i tr¶</t>
  </si>
  <si>
    <t>Nợ ngắn hạn</t>
  </si>
  <si>
    <t>Vay và nợ ngắn hạn</t>
  </si>
  <si>
    <t>Phải trả người bán</t>
  </si>
  <si>
    <t>Phải trả hộ cổ tức, gốc và lãi trái phiếu</t>
  </si>
  <si>
    <t>Thuế và các khoản phải nộp Nhà nước</t>
  </si>
  <si>
    <t>Phải trả người lao động</t>
  </si>
  <si>
    <t>Chi phí phải trả</t>
  </si>
  <si>
    <t>Phải trả, phải nộp khác</t>
  </si>
  <si>
    <t>Đặt cọc từ nhà đầu tư cho các giao dịch chứng khoán và các khoản tiền gửi của các ngân hàng</t>
  </si>
  <si>
    <t>Nguồn vốn chủ sở hữu</t>
  </si>
  <si>
    <t>Vốn chủ sở hữu và quỹ</t>
  </si>
  <si>
    <t xml:space="preserve">Vốn cổ phần </t>
  </si>
  <si>
    <t>Lợi nhuận chưa phân phối</t>
  </si>
  <si>
    <t> 23</t>
  </si>
  <si>
    <t>Quỹ dự trữ pháp định và dự phòng tài chính</t>
  </si>
  <si>
    <t>23, 24</t>
  </si>
  <si>
    <t xml:space="preserve">Year ended </t>
  </si>
  <si>
    <t>Doanh thu từ hoạt động kinh doanh chứng khoán</t>
  </si>
  <si>
    <t>Trừ đi: Các khoản giảm trừ</t>
  </si>
  <si>
    <t>-</t>
  </si>
  <si>
    <t>Doanh thu thuần</t>
  </si>
  <si>
    <t>Thu lãi tiền gửi</t>
  </si>
  <si>
    <t>Doanh thu từ kinh doanh chứng khoán và lãi đầu tư</t>
  </si>
  <si>
    <t>Chi phí hoạt động kinh doanh chứng khoán</t>
  </si>
  <si>
    <t>Lợi nhuận gộp</t>
  </si>
  <si>
    <t>Chi phí quản lý doanh nghiệp</t>
  </si>
  <si>
    <t>Lợi nhuận từ hoạt động kinh doanh chứng khoán</t>
  </si>
  <si>
    <t>Thu nhập khác</t>
  </si>
  <si>
    <t>Lợi nhuận trước thuế</t>
  </si>
  <si>
    <t>Chi phí thuế thu nhập doanh nghiệp năm hiện hành</t>
  </si>
  <si>
    <t>Lợi nhuận thuần</t>
  </si>
  <si>
    <t>Công ty Cổ phần Chứng khoán Vina</t>
  </si>
  <si>
    <t>BÁO CÁO TÀI CHÍNH TÓM TẮT</t>
  </si>
  <si>
    <t>Stt</t>
  </si>
  <si>
    <t>Nội dung</t>
  </si>
  <si>
    <t>I</t>
  </si>
  <si>
    <t xml:space="preserve">Tài sản ngắn hạn khác      </t>
  </si>
  <si>
    <t>II</t>
  </si>
  <si>
    <t xml:space="preserve">   - Tài sản cố định hữu hình</t>
  </si>
  <si>
    <t xml:space="preserve">   - Tài sản cố định vô hình</t>
  </si>
  <si>
    <t xml:space="preserve">Tài sản dài hạn khác       </t>
  </si>
  <si>
    <t>III</t>
  </si>
  <si>
    <t>TỔNG CỘNG TÀI SẢN</t>
  </si>
  <si>
    <t>IV</t>
  </si>
  <si>
    <t>Nợ phải trả</t>
  </si>
  <si>
    <t>Nợ dài hạn</t>
  </si>
  <si>
    <t>V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</si>
  <si>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</si>
  <si>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</si>
  <si>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</si>
  <si>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 </t>
  </si>
  <si>
    <t>2</t>
  </si>
  <si>
    <t>VI</t>
  </si>
  <si>
    <t>TỔNG CỘNG NGUỒN VỐN</t>
  </si>
  <si>
    <t>Chỉ tiêu</t>
  </si>
  <si>
    <t>1</t>
  </si>
  <si>
    <t>Doanh thu hoạt động kinh doanh chứng khoán</t>
  </si>
  <si>
    <t>Các khoản giảm trừ doanh thu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</si>
  <si>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</si>
  <si>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</si>
  <si>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</si>
  <si>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</si>
  <si>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</si>
  <si>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</si>
  <si>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</si>
  <si>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</si>
  <si>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</si>
  <si>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</si>
  <si>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</si>
  <si>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</si>
  <si>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</si>
  <si>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</si>
  <si>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Lãi cơ bản trên cổ phiếu    </t>
  </si>
  <si>
    <t>Cổ tức trên mỗi cổ phiếu</t>
  </si>
  <si>
    <t>ĐVT: 1.000 đồng</t>
  </si>
  <si>
    <t>Năm 2007</t>
  </si>
  <si>
    <t>LN gộp về hoạt động kinh doang chứng khoán</t>
  </si>
  <si>
    <t>Lợi nhuận thuần từ hoạt động kinh doanh chứng khoán</t>
  </si>
  <si>
    <t>Tổng Giám đốc</t>
  </si>
  <si>
    <t>(Ký, ghi rõ họ tên)</t>
  </si>
  <si>
    <t>Trần Thị Hồng Lan</t>
  </si>
  <si>
    <r>
      <t xml:space="preserve">Tài sản ngắn hạn </t>
    </r>
    <r>
      <rPr>
        <i/>
        <sz val="10"/>
        <rFont val="Times New Roman"/>
        <family val="1"/>
      </rPr>
      <t xml:space="preserve">       </t>
    </r>
  </si>
  <si>
    <r>
      <t>Tài sản dài hạn</t>
    </r>
    <r>
      <rPr>
        <i/>
        <sz val="10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</si>
  <si>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0"/>
        <rFont val="Times New Roman"/>
        <family val="1"/>
      </rPr>
      <t xml:space="preserve"> </t>
    </r>
  </si>
  <si>
    <t>Nguồn vốn chủ sở hữu/Tổng tài sản</t>
  </si>
  <si>
    <r>
      <t xml:space="preserve">I. </t>
    </r>
    <r>
      <rPr>
        <b/>
        <u val="single"/>
        <sz val="11"/>
        <rFont val="Times New Roman"/>
        <family val="1"/>
      </rPr>
      <t>BẢNG CÂN ĐỐI KẾ TOÁN</t>
    </r>
    <r>
      <rPr>
        <b/>
        <sz val="11"/>
        <rFont val="Times New Roman"/>
        <family val="1"/>
      </rPr>
      <t xml:space="preserve">:   </t>
    </r>
  </si>
  <si>
    <r>
      <t xml:space="preserve">II. </t>
    </r>
    <r>
      <rPr>
        <b/>
        <u val="single"/>
        <sz val="11"/>
        <rFont val="Times New Roman"/>
        <family val="1"/>
      </rPr>
      <t>KẾT QUẢ HOẠT ĐỘNG KINH DOANH</t>
    </r>
    <r>
      <rPr>
        <b/>
        <sz val="11"/>
        <rFont val="Times New Roman"/>
        <family val="1"/>
      </rPr>
      <t>:</t>
    </r>
  </si>
  <si>
    <r>
      <t xml:space="preserve">III. </t>
    </r>
    <r>
      <rPr>
        <b/>
        <u val="single"/>
        <sz val="11"/>
        <rFont val="Times New Roman"/>
        <family val="1"/>
      </rPr>
      <t>CÁC CHỈ TIÊU ĐÁNH GIÁ KHÁI QUÁT TÌNH HÌNH TÀI CHÍNH CỦA CÔNG TY</t>
    </r>
    <r>
      <rPr>
        <b/>
        <sz val="11"/>
        <rFont val="Times New Roman"/>
        <family val="1"/>
      </rPr>
      <t>:</t>
    </r>
  </si>
  <si>
    <t>Hà Nội, ngày 10 tháng 5 năm 2008</t>
  </si>
  <si>
    <t>Ngày 31 tháng 12 năm 2007</t>
  </si>
  <si>
    <t>Tiền</t>
  </si>
  <si>
    <t>Các khoản đầu tư chứng khoán và đầu tư  ngắn  hạn khác</t>
  </si>
  <si>
    <t>-  Chứng khoán tự doanh</t>
  </si>
  <si>
    <t>-  Đầu tư ngắn hạn</t>
  </si>
  <si>
    <t>-  Dự phòng giảm giá chứng khoán và đầu tư ngắn hạn</t>
  </si>
  <si>
    <t>-  Chứng khoán đầu tư ngắn hạn của người uỷ thác đầu giá</t>
  </si>
  <si>
    <t>Vật liệu công cụ tồn kho</t>
  </si>
  <si>
    <t>Các khoản đầu tư chứng khoán và đầu tư dài hạn khác</t>
  </si>
  <si>
    <t>Chi phí xây dựng cơ bản dở dang</t>
  </si>
  <si>
    <t xml:space="preserve">   - Tài sản  cố định thuê tài chính</t>
  </si>
  <si>
    <t>Vốn góp ban đầu</t>
  </si>
  <si>
    <t>Vốn bổ sung</t>
  </si>
  <si>
    <t>Các quỹ và lợi nhuận chưa phân phối</t>
  </si>
  <si>
    <t>Vốn điều chỉnh</t>
  </si>
  <si>
    <t>Lợi nhuận ngoài hoạt động kinh doanh</t>
  </si>
  <si>
    <t xml:space="preserve">Lợi nhuận tính thuế (Lợi nhuận trước thuế  - lãi đầu tư) </t>
  </si>
  <si>
    <t>Tổng lợi nhuận trước thuế</t>
  </si>
  <si>
    <t>Thuế thu nhập doanh nghiệp phải nộp</t>
  </si>
  <si>
    <t xml:space="preserve">Lợi nhuận sau thuế </t>
  </si>
  <si>
    <t>Tài sản dài hạn/Tổng tài sản</t>
  </si>
  <si>
    <t>Tài sản ngắn hạn/Tổng tài sản</t>
  </si>
  <si>
    <t>Cơ cấu nguồn vốn</t>
  </si>
  <si>
    <t>Nợ phải trả/Tổng nguồn vốn</t>
  </si>
  <si>
    <t>Tỷ suất lợi nhuận</t>
  </si>
  <si>
    <t>Tỷ suất lợi nhuận sau thuế/Tổng tài sản</t>
  </si>
  <si>
    <t>Tỷ suất lợi nhuận sau thuế/Doanh thu thuần</t>
  </si>
  <si>
    <t>Tỷ suất lợi nhuận sau thuế/Nguồn vốn chủ sở hữu</t>
  </si>
  <si>
    <t>Số đầu năm</t>
  </si>
  <si>
    <t>Số cuối năm</t>
  </si>
  <si>
    <t>Năm nay</t>
  </si>
  <si>
    <t>Năm trước</t>
  </si>
  <si>
    <t>ĐVT</t>
  </si>
  <si>
    <t>Doanh thu hoạt động kinh doanh chứng khoán và 
lãi tiền gửi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</si>
</sst>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[$-409]dddd\,\ mmmm\ dd\,\ yyyy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_(* #,##0.000_);_(* \(#,##0.000\);_(* &quot;-&quot;???_);_(@_)"/>
    <numFmt numFmtId="181" formatCode="0.0000%"/>
    <numFmt numFmtId="182" formatCode="#,##0.0"/>
    <numFmt numFmtId="183" formatCode="_(* #,##0.0_);_(* \(#,##0.0\);_(* &quot;-&quot;?_);_(@_)"/>
    <numFmt numFmtId="184" formatCode="#.##0"/>
    <numFmt numFmtId="185" formatCode="_(* #.##0_);_(* \(#.##0\);_(* &quot;-&quot;_);_(@_)"/>
    <numFmt numFmtId="186" formatCode="#.##0_);\(#.##0\)"/>
    <numFmt numFmtId="187" formatCode="_(* #.##0.0_);_(* \(#.##0.0\);_(* &quot;-&quot;?_);_(@_)"/>
    <numFmt numFmtId="188" formatCode="_(* #.##0.00_);_(* \(#.##0.00\);_(* &quot;-&quot;??_);_(@_)"/>
    <numFmt numFmtId="189" formatCode="_(* #.##0.000_);_(* \(#.##0.000\);_(* &quot;-&quot;???_);_(@_)"/>
    <numFmt numFmtId="190" formatCode="#.##0.00"/>
    <numFmt numFmtId="191" formatCode="0.000%"/>
  </numFmts>
  <fonts count="44">
    <font>
      <sz val="10"/>
      <name val="Arial"/>
      <family val="0"/>
    </font>
    <font>
      <sz val="11"/>
      <name val="Garamond"/>
      <family val="1"/>
    </font>
    <font>
      <sz val="9.5"/>
      <color indexed="62"/>
      <name val=".VnBlack"/>
      <family val="2"/>
    </font>
    <font>
      <b/>
      <sz val="9.5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.VnBlack"/>
      <family val="2"/>
    </font>
    <font>
      <sz val="8"/>
      <name val=".VnBlackH"/>
      <family val="2"/>
    </font>
    <font>
      <sz val="8"/>
      <name val="Garamond"/>
      <family val="1"/>
    </font>
    <font>
      <i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0" fontId="12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2" fillId="0" borderId="0" xfId="57" applyFont="1" applyAlignment="1">
      <alignment horizontal="left" wrapText="1"/>
      <protection/>
    </xf>
    <xf numFmtId="0" fontId="32" fillId="0" borderId="0" xfId="57" applyFont="1" applyAlignment="1">
      <alignment horizontal="left"/>
      <protection/>
    </xf>
    <xf numFmtId="0" fontId="33" fillId="0" borderId="0" xfId="57" applyFont="1" applyAlignment="1">
      <alignment vertical="top"/>
      <protection/>
    </xf>
    <xf numFmtId="0" fontId="34" fillId="0" borderId="0" xfId="57" applyFont="1" applyAlignment="1">
      <alignment/>
      <protection/>
    </xf>
    <xf numFmtId="0" fontId="33" fillId="0" borderId="0" xfId="57" applyFont="1" applyAlignment="1">
      <alignment/>
      <protection/>
    </xf>
    <xf numFmtId="0" fontId="36" fillId="0" borderId="0" xfId="57" applyFont="1" applyAlignment="1">
      <alignment horizontal="center"/>
      <protection/>
    </xf>
    <xf numFmtId="0" fontId="33" fillId="0" borderId="18" xfId="57" applyFont="1" applyBorder="1" applyAlignment="1">
      <alignment horizontal="justify"/>
      <protection/>
    </xf>
    <xf numFmtId="0" fontId="34" fillId="0" borderId="18" xfId="57" applyFont="1" applyBorder="1" applyAlignment="1">
      <alignment/>
      <protection/>
    </xf>
    <xf numFmtId="0" fontId="33" fillId="0" borderId="0" xfId="57" applyFont="1" applyBorder="1" applyAlignment="1">
      <alignment/>
      <protection/>
    </xf>
    <xf numFmtId="0" fontId="34" fillId="0" borderId="0" xfId="57" applyFont="1" applyBorder="1" applyAlignment="1">
      <alignment/>
      <protection/>
    </xf>
    <xf numFmtId="0" fontId="37" fillId="0" borderId="0" xfId="57" applyFont="1" applyAlignment="1">
      <alignment/>
      <protection/>
    </xf>
    <xf numFmtId="178" fontId="5" fillId="0" borderId="10" xfId="42" applyNumberFormat="1" applyFont="1" applyBorder="1" applyAlignment="1">
      <alignment horizontal="right" wrapText="1"/>
    </xf>
    <xf numFmtId="178" fontId="0" fillId="0" borderId="10" xfId="42" applyNumberFormat="1" applyBorder="1" applyAlignment="1">
      <alignment/>
    </xf>
    <xf numFmtId="178" fontId="4" fillId="0" borderId="10" xfId="42" applyNumberFormat="1" applyFont="1" applyBorder="1" applyAlignment="1">
      <alignment horizontal="right" wrapText="1"/>
    </xf>
    <xf numFmtId="178" fontId="11" fillId="0" borderId="10" xfId="42" applyNumberFormat="1" applyFont="1" applyBorder="1" applyAlignment="1">
      <alignment horizontal="right" wrapText="1"/>
    </xf>
    <xf numFmtId="178" fontId="5" fillId="0" borderId="0" xfId="42" applyNumberFormat="1" applyFont="1" applyAlignment="1">
      <alignment horizontal="right" wrapText="1"/>
    </xf>
    <xf numFmtId="178" fontId="5" fillId="0" borderId="11" xfId="42" applyNumberFormat="1" applyFont="1" applyBorder="1" applyAlignment="1">
      <alignment horizontal="right" wrapText="1"/>
    </xf>
    <xf numFmtId="178" fontId="5" fillId="0" borderId="12" xfId="42" applyNumberFormat="1" applyFont="1" applyBorder="1" applyAlignment="1">
      <alignment horizontal="right" wrapText="1"/>
    </xf>
    <xf numFmtId="178" fontId="5" fillId="0" borderId="17" xfId="42" applyNumberFormat="1" applyFont="1" applyBorder="1" applyAlignment="1">
      <alignment horizontal="right" wrapText="1"/>
    </xf>
    <xf numFmtId="178" fontId="0" fillId="0" borderId="0" xfId="42" applyNumberFormat="1" applyAlignment="1">
      <alignment/>
    </xf>
    <xf numFmtId="178" fontId="0" fillId="0" borderId="0" xfId="0" applyNumberFormat="1" applyAlignment="1">
      <alignment/>
    </xf>
    <xf numFmtId="0" fontId="36" fillId="0" borderId="19" xfId="57" applyFont="1" applyBorder="1" applyAlignment="1">
      <alignment horizontal="center"/>
      <protection/>
    </xf>
    <xf numFmtId="0" fontId="34" fillId="0" borderId="19" xfId="57" applyFont="1" applyBorder="1" applyAlignment="1">
      <alignment/>
      <protection/>
    </xf>
    <xf numFmtId="10" fontId="38" fillId="0" borderId="0" xfId="0" applyNumberFormat="1" applyFont="1" applyAlignment="1">
      <alignment/>
    </xf>
    <xf numFmtId="10" fontId="38" fillId="0" borderId="0" xfId="60" applyNumberFormat="1" applyFont="1" applyAlignment="1">
      <alignment/>
    </xf>
    <xf numFmtId="43" fontId="38" fillId="0" borderId="0" xfId="42" applyFont="1" applyAlignment="1">
      <alignment/>
    </xf>
    <xf numFmtId="43" fontId="38" fillId="0" borderId="0" xfId="42" applyNumberFormat="1" applyFont="1" applyAlignment="1">
      <alignment/>
    </xf>
    <xf numFmtId="0" fontId="39" fillId="0" borderId="0" xfId="57" applyFont="1" applyAlignment="1">
      <alignment/>
      <protection/>
    </xf>
    <xf numFmtId="0" fontId="40" fillId="0" borderId="0" xfId="57" applyFont="1" applyAlignment="1" quotePrefix="1">
      <alignment/>
      <protection/>
    </xf>
    <xf numFmtId="0" fontId="42" fillId="0" borderId="0" xfId="57" applyFont="1" applyAlignment="1">
      <alignment/>
      <protection/>
    </xf>
    <xf numFmtId="0" fontId="42" fillId="0" borderId="10" xfId="57" applyFont="1" applyBorder="1" applyAlignment="1">
      <alignment horizontal="center" vertical="top"/>
      <protection/>
    </xf>
    <xf numFmtId="0" fontId="42" fillId="0" borderId="10" xfId="57" applyFont="1" applyBorder="1" applyAlignment="1">
      <alignment horizontal="center"/>
      <protection/>
    </xf>
    <xf numFmtId="0" fontId="42" fillId="0" borderId="10" xfId="57" applyFont="1" applyBorder="1" applyAlignment="1">
      <alignment horizontal="left"/>
      <protection/>
    </xf>
    <xf numFmtId="0" fontId="41" fillId="0" borderId="10" xfId="57" applyFont="1" applyBorder="1" applyAlignment="1">
      <alignment horizontal="center" vertical="top"/>
      <protection/>
    </xf>
    <xf numFmtId="0" fontId="41" fillId="0" borderId="10" xfId="57" applyFont="1" applyBorder="1" applyAlignment="1">
      <alignment/>
      <protection/>
    </xf>
    <xf numFmtId="0" fontId="42" fillId="0" borderId="10" xfId="57" applyFont="1" applyBorder="1" applyAlignment="1">
      <alignment/>
      <protection/>
    </xf>
    <xf numFmtId="0" fontId="41" fillId="0" borderId="10" xfId="57" applyFont="1" applyBorder="1" applyAlignment="1">
      <alignment horizontal="center"/>
      <protection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2" fillId="0" borderId="0" xfId="57" applyFont="1" applyBorder="1" applyAlignment="1">
      <alignment horizontal="center"/>
      <protection/>
    </xf>
    <xf numFmtId="0" fontId="42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41" fillId="0" borderId="10" xfId="57" applyFont="1" applyBorder="1" applyAlignment="1">
      <alignment horizontal="justify" vertical="top"/>
      <protection/>
    </xf>
    <xf numFmtId="0" fontId="41" fillId="0" borderId="10" xfId="57" applyFont="1" applyBorder="1" applyAlignment="1">
      <alignment vertical="top" wrapText="1"/>
      <protection/>
    </xf>
    <xf numFmtId="0" fontId="39" fillId="0" borderId="0" xfId="0" applyFont="1" applyAlignment="1">
      <alignment/>
    </xf>
    <xf numFmtId="0" fontId="39" fillId="0" borderId="0" xfId="57" applyFont="1" applyBorder="1" applyAlignment="1">
      <alignment/>
      <protection/>
    </xf>
    <xf numFmtId="0" fontId="32" fillId="0" borderId="0" xfId="57" applyFont="1" applyFill="1" applyAlignment="1">
      <alignment/>
      <protection/>
    </xf>
    <xf numFmtId="0" fontId="34" fillId="0" borderId="0" xfId="57" applyFont="1" applyFill="1" applyAlignment="1">
      <alignment/>
      <protection/>
    </xf>
    <xf numFmtId="0" fontId="40" fillId="0" borderId="0" xfId="57" applyFont="1" applyFill="1" applyAlignment="1">
      <alignment horizontal="right"/>
      <protection/>
    </xf>
    <xf numFmtId="0" fontId="42" fillId="0" borderId="10" xfId="57" applyFont="1" applyFill="1" applyBorder="1" applyAlignment="1">
      <alignment horizontal="center"/>
      <protection/>
    </xf>
    <xf numFmtId="3" fontId="42" fillId="0" borderId="10" xfId="57" applyNumberFormat="1" applyFont="1" applyFill="1" applyBorder="1" applyAlignment="1">
      <alignment/>
      <protection/>
    </xf>
    <xf numFmtId="3" fontId="41" fillId="0" borderId="10" xfId="57" applyNumberFormat="1" applyFont="1" applyFill="1" applyBorder="1" applyAlignment="1">
      <alignment horizontal="right"/>
      <protection/>
    </xf>
    <xf numFmtId="178" fontId="41" fillId="0" borderId="10" xfId="42" applyNumberFormat="1" applyFont="1" applyFill="1" applyBorder="1" applyAlignment="1">
      <alignment/>
    </xf>
    <xf numFmtId="3" fontId="41" fillId="0" borderId="10" xfId="57" applyNumberFormat="1" applyFont="1" applyFill="1" applyBorder="1" applyAlignment="1">
      <alignment/>
      <protection/>
    </xf>
    <xf numFmtId="0" fontId="41" fillId="0" borderId="10" xfId="57" applyFont="1" applyFill="1" applyBorder="1" applyAlignment="1">
      <alignment/>
      <protection/>
    </xf>
    <xf numFmtId="0" fontId="34" fillId="0" borderId="18" xfId="57" applyFont="1" applyFill="1" applyBorder="1" applyAlignment="1">
      <alignment/>
      <protection/>
    </xf>
    <xf numFmtId="0" fontId="34" fillId="0" borderId="0" xfId="57" applyFont="1" applyFill="1" applyBorder="1" applyAlignment="1">
      <alignment/>
      <protection/>
    </xf>
    <xf numFmtId="0" fontId="34" fillId="0" borderId="19" xfId="57" applyFont="1" applyFill="1" applyBorder="1" applyAlignment="1">
      <alignment/>
      <protection/>
    </xf>
    <xf numFmtId="37" fontId="41" fillId="0" borderId="10" xfId="57" applyNumberFormat="1" applyFont="1" applyFill="1" applyBorder="1" applyAlignment="1">
      <alignment/>
      <protection/>
    </xf>
    <xf numFmtId="0" fontId="42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right" wrapText="1"/>
    </xf>
    <xf numFmtId="3" fontId="34" fillId="0" borderId="0" xfId="57" applyNumberFormat="1" applyFont="1" applyFill="1" applyAlignment="1">
      <alignment/>
      <protection/>
    </xf>
    <xf numFmtId="0" fontId="39" fillId="0" borderId="0" xfId="57" applyFont="1" applyFill="1" applyAlignment="1">
      <alignment horizontal="center"/>
      <protection/>
    </xf>
    <xf numFmtId="0" fontId="40" fillId="0" borderId="0" xfId="57" applyFont="1" applyFill="1" applyAlignment="1">
      <alignment horizontal="center"/>
      <protection/>
    </xf>
    <xf numFmtId="0" fontId="42" fillId="0" borderId="0" xfId="57" applyFont="1" applyFill="1" applyAlignment="1">
      <alignment horizontal="center"/>
      <protection/>
    </xf>
    <xf numFmtId="178" fontId="41" fillId="0" borderId="20" xfId="42" applyNumberFormat="1" applyFont="1" applyBorder="1" applyAlignment="1">
      <alignment horizontal="center"/>
    </xf>
    <xf numFmtId="178" fontId="41" fillId="0" borderId="21" xfId="42" applyNumberFormat="1" applyFont="1" applyBorder="1" applyAlignment="1">
      <alignment horizontal="center"/>
    </xf>
    <xf numFmtId="0" fontId="41" fillId="0" borderId="20" xfId="57" applyFont="1" applyBorder="1" applyAlignment="1">
      <alignment horizontal="center"/>
      <protection/>
    </xf>
    <xf numFmtId="0" fontId="41" fillId="0" borderId="21" xfId="57" applyFont="1" applyBorder="1" applyAlignment="1">
      <alignment horizontal="center"/>
      <protection/>
    </xf>
    <xf numFmtId="0" fontId="41" fillId="0" borderId="10" xfId="57" applyFont="1" applyBorder="1" applyAlignment="1" quotePrefix="1">
      <alignment/>
      <protection/>
    </xf>
    <xf numFmtId="0" fontId="34" fillId="0" borderId="10" xfId="57" applyFont="1" applyFill="1" applyBorder="1" applyAlignment="1">
      <alignment/>
      <protection/>
    </xf>
    <xf numFmtId="43" fontId="41" fillId="0" borderId="10" xfId="42" applyFont="1" applyFill="1" applyBorder="1" applyAlignment="1">
      <alignment/>
    </xf>
    <xf numFmtId="0" fontId="41" fillId="0" borderId="10" xfId="57" applyFont="1" applyBorder="1" applyAlignment="1">
      <alignment horizontal="justify" vertical="top" wrapText="1"/>
      <protection/>
    </xf>
    <xf numFmtId="43" fontId="41" fillId="0" borderId="21" xfId="42" applyFont="1" applyBorder="1" applyAlignment="1">
      <alignment horizontal="center"/>
    </xf>
    <xf numFmtId="10" fontId="34" fillId="0" borderId="10" xfId="60" applyNumberFormat="1" applyFont="1" applyFill="1" applyBorder="1" applyAlignment="1">
      <alignment/>
    </xf>
    <xf numFmtId="43" fontId="34" fillId="0" borderId="10" xfId="42" applyFont="1" applyFill="1" applyBorder="1" applyAlignment="1">
      <alignment/>
    </xf>
    <xf numFmtId="0" fontId="4" fillId="0" borderId="0" xfId="0" applyFont="1" applyAlignment="1">
      <alignment wrapText="1"/>
    </xf>
    <xf numFmtId="178" fontId="41" fillId="0" borderId="20" xfId="42" applyNumberFormat="1" applyFont="1" applyBorder="1" applyAlignment="1">
      <alignment horizontal="center"/>
    </xf>
    <xf numFmtId="178" fontId="41" fillId="0" borderId="21" xfId="42" applyNumberFormat="1" applyFont="1" applyBorder="1" applyAlignment="1">
      <alignment horizontal="center"/>
    </xf>
    <xf numFmtId="180" fontId="41" fillId="0" borderId="20" xfId="42" applyNumberFormat="1" applyFont="1" applyBorder="1" applyAlignment="1">
      <alignment horizontal="center"/>
    </xf>
    <xf numFmtId="180" fontId="41" fillId="0" borderId="21" xfId="42" applyNumberFormat="1" applyFont="1" applyBorder="1" applyAlignment="1">
      <alignment horizontal="center"/>
    </xf>
    <xf numFmtId="0" fontId="41" fillId="0" borderId="20" xfId="57" applyFont="1" applyBorder="1" applyAlignment="1">
      <alignment horizontal="center" vertical="top"/>
      <protection/>
    </xf>
    <xf numFmtId="0" fontId="41" fillId="0" borderId="21" xfId="57" applyFont="1" applyBorder="1" applyAlignment="1">
      <alignment horizontal="center" vertical="top"/>
      <protection/>
    </xf>
    <xf numFmtId="37" fontId="41" fillId="0" borderId="20" xfId="57" applyNumberFormat="1" applyFont="1" applyBorder="1" applyAlignment="1">
      <alignment horizontal="right"/>
      <protection/>
    </xf>
    <xf numFmtId="37" fontId="41" fillId="0" borderId="21" xfId="57" applyNumberFormat="1" applyFont="1" applyBorder="1" applyAlignment="1">
      <alignment horizontal="right"/>
      <protection/>
    </xf>
    <xf numFmtId="0" fontId="41" fillId="0" borderId="20" xfId="57" applyFont="1" applyBorder="1" applyAlignment="1">
      <alignment horizontal="center"/>
      <protection/>
    </xf>
    <xf numFmtId="0" fontId="41" fillId="0" borderId="21" xfId="57" applyFont="1" applyBorder="1" applyAlignment="1">
      <alignment horizontal="center"/>
      <protection/>
    </xf>
    <xf numFmtId="0" fontId="41" fillId="0" borderId="20" xfId="57" applyFont="1" applyBorder="1" applyAlignment="1">
      <alignment horizontal="right" vertical="top"/>
      <protection/>
    </xf>
    <xf numFmtId="0" fontId="41" fillId="0" borderId="21" xfId="57" applyFont="1" applyBorder="1" applyAlignment="1">
      <alignment horizontal="right" vertical="top"/>
      <protection/>
    </xf>
    <xf numFmtId="3" fontId="42" fillId="0" borderId="20" xfId="57" applyNumberFormat="1" applyFont="1" applyBorder="1" applyAlignment="1">
      <alignment horizontal="right"/>
      <protection/>
    </xf>
    <xf numFmtId="3" fontId="42" fillId="0" borderId="21" xfId="57" applyNumberFormat="1" applyFont="1" applyBorder="1" applyAlignment="1">
      <alignment horizontal="right"/>
      <protection/>
    </xf>
    <xf numFmtId="0" fontId="42" fillId="0" borderId="20" xfId="57" applyFont="1" applyBorder="1" applyAlignment="1">
      <alignment horizontal="center"/>
      <protection/>
    </xf>
    <xf numFmtId="0" fontId="42" fillId="0" borderId="21" xfId="57" applyFont="1" applyBorder="1" applyAlignment="1">
      <alignment horizontal="center"/>
      <protection/>
    </xf>
    <xf numFmtId="178" fontId="42" fillId="0" borderId="20" xfId="42" applyNumberFormat="1" applyFont="1" applyBorder="1" applyAlignment="1">
      <alignment horizontal="center"/>
    </xf>
    <xf numFmtId="178" fontId="42" fillId="0" borderId="21" xfId="42" applyNumberFormat="1" applyFont="1" applyBorder="1" applyAlignment="1">
      <alignment horizontal="center"/>
    </xf>
    <xf numFmtId="0" fontId="35" fillId="0" borderId="0" xfId="57" applyFont="1" applyAlignment="1">
      <alignment horizontal="center"/>
      <protection/>
    </xf>
    <xf numFmtId="0" fontId="32" fillId="0" borderId="0" xfId="57" applyFont="1" applyAlignment="1">
      <alignment horizontal="left" wrapText="1"/>
      <protection/>
    </xf>
    <xf numFmtId="0" fontId="32" fillId="0" borderId="0" xfId="57" applyFont="1" applyAlignment="1">
      <alignment horizontal="left"/>
      <protection/>
    </xf>
    <xf numFmtId="0" fontId="32" fillId="0" borderId="0" xfId="57" applyFont="1" applyAlignment="1">
      <alignment horizontal="center" wrapText="1"/>
      <protection/>
    </xf>
    <xf numFmtId="0" fontId="39" fillId="0" borderId="0" xfId="57" applyFont="1" applyAlignment="1">
      <alignment horizontal="center"/>
      <protection/>
    </xf>
    <xf numFmtId="0" fontId="40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o cao thang Quy IV 2007 (HOSE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workbookViewId="0" topLeftCell="A1">
      <selection activeCell="D24" sqref="D24"/>
    </sheetView>
  </sheetViews>
  <sheetFormatPr defaultColWidth="9.140625" defaultRowHeight="12.75"/>
  <cols>
    <col min="1" max="1" width="34.00390625" style="0" customWidth="1"/>
    <col min="4" max="4" width="15.140625" style="51" bestFit="1" customWidth="1"/>
  </cols>
  <sheetData>
    <row r="1" ht="15">
      <c r="A1" s="1" t="s">
        <v>0</v>
      </c>
    </row>
    <row r="2" spans="1:3" ht="12.75">
      <c r="A2" s="2"/>
      <c r="B2" s="3" t="s">
        <v>1</v>
      </c>
      <c r="C2" s="4">
        <v>2007</v>
      </c>
    </row>
    <row r="3" spans="1:3" ht="12.75">
      <c r="A3" s="5" t="s">
        <v>2</v>
      </c>
      <c r="B3" s="6"/>
      <c r="C3" s="5"/>
    </row>
    <row r="4" spans="1:3" ht="12.75">
      <c r="A4" s="5" t="s">
        <v>3</v>
      </c>
      <c r="B4" s="7"/>
      <c r="C4" s="8"/>
    </row>
    <row r="5" spans="1:4" ht="12.75">
      <c r="A5" s="9" t="s">
        <v>4</v>
      </c>
      <c r="B5" s="11" t="s">
        <v>5</v>
      </c>
      <c r="C5" s="10" t="s">
        <v>6</v>
      </c>
      <c r="D5" s="52" t="e">
        <f>+#REF!/#REF!</f>
        <v>#REF!</v>
      </c>
    </row>
    <row r="6" spans="1:4" ht="12.75">
      <c r="A6" s="9" t="s">
        <v>7</v>
      </c>
      <c r="B6" s="11" t="s">
        <v>5</v>
      </c>
      <c r="C6" s="10" t="s">
        <v>8</v>
      </c>
      <c r="D6" s="51" t="e">
        <f>+#REF!/#REF!</f>
        <v>#REF!</v>
      </c>
    </row>
    <row r="7" spans="1:3" ht="12.75">
      <c r="A7" s="5" t="s">
        <v>9</v>
      </c>
      <c r="B7" s="11"/>
      <c r="C7" s="10"/>
    </row>
    <row r="8" spans="1:4" ht="12.75">
      <c r="A8" s="9" t="s">
        <v>10</v>
      </c>
      <c r="B8" s="11" t="s">
        <v>5</v>
      </c>
      <c r="C8" s="10" t="s">
        <v>11</v>
      </c>
      <c r="D8" s="51" t="e">
        <f>+#REF!/#REF!</f>
        <v>#REF!</v>
      </c>
    </row>
    <row r="9" spans="1:4" ht="12.75">
      <c r="A9" s="9" t="s">
        <v>12</v>
      </c>
      <c r="B9" s="11" t="s">
        <v>5</v>
      </c>
      <c r="C9" s="10" t="s">
        <v>13</v>
      </c>
      <c r="D9" s="51" t="e">
        <f>+#REF!/#REF!</f>
        <v>#REF!</v>
      </c>
    </row>
    <row r="10" spans="1:3" ht="12.75">
      <c r="A10" s="9"/>
      <c r="B10" s="11"/>
      <c r="C10" s="10"/>
    </row>
    <row r="11" spans="1:3" ht="12.75">
      <c r="A11" s="5" t="s">
        <v>14</v>
      </c>
      <c r="B11" s="11"/>
      <c r="C11" s="10"/>
    </row>
    <row r="12" spans="1:4" ht="22.5">
      <c r="A12" s="9" t="s">
        <v>15</v>
      </c>
      <c r="B12" s="11" t="s">
        <v>16</v>
      </c>
      <c r="C12" s="10" t="s">
        <v>17</v>
      </c>
      <c r="D12" s="53" t="e">
        <f>+#REF!/#REF!</f>
        <v>#REF!</v>
      </c>
    </row>
    <row r="13" spans="1:4" ht="22.5">
      <c r="A13" s="9" t="s">
        <v>18</v>
      </c>
      <c r="B13" s="11" t="s">
        <v>16</v>
      </c>
      <c r="C13" s="10" t="s">
        <v>19</v>
      </c>
      <c r="D13" s="54" t="e">
        <f>+#REF!/#REF!</f>
        <v>#REF!</v>
      </c>
    </row>
    <row r="14" spans="1:4" ht="22.5">
      <c r="A14" s="9" t="s">
        <v>20</v>
      </c>
      <c r="B14" s="11" t="s">
        <v>16</v>
      </c>
      <c r="C14" s="10" t="s">
        <v>21</v>
      </c>
      <c r="D14" s="54" t="e">
        <f>+(#REF!+#REF!)/#REF!</f>
        <v>#REF!</v>
      </c>
    </row>
    <row r="15" spans="1:3" ht="22.5">
      <c r="A15" s="9" t="s">
        <v>22</v>
      </c>
      <c r="B15" s="11" t="s">
        <v>16</v>
      </c>
      <c r="C15" s="10" t="s">
        <v>23</v>
      </c>
    </row>
    <row r="16" spans="1:3" ht="12.75">
      <c r="A16" s="5"/>
      <c r="B16" s="11"/>
      <c r="C16" s="10"/>
    </row>
    <row r="17" spans="1:3" ht="12.75">
      <c r="A17" s="5" t="s">
        <v>24</v>
      </c>
      <c r="B17" s="11"/>
      <c r="C17" s="10"/>
    </row>
    <row r="18" spans="1:3" ht="12.75">
      <c r="A18" s="5" t="s">
        <v>25</v>
      </c>
      <c r="B18" s="11"/>
      <c r="C18" s="10"/>
    </row>
    <row r="19" spans="1:4" ht="12.75">
      <c r="A19" s="9" t="s">
        <v>26</v>
      </c>
      <c r="B19" s="11" t="s">
        <v>5</v>
      </c>
      <c r="C19" s="10" t="s">
        <v>27</v>
      </c>
      <c r="D19" s="51">
        <f>+'BC KQKD 2007'!B17/'BC KQKD 2007'!B5</f>
        <v>0.06062195442106461</v>
      </c>
    </row>
    <row r="20" spans="1:4" ht="12.75">
      <c r="A20" s="9" t="s">
        <v>28</v>
      </c>
      <c r="B20" s="11" t="s">
        <v>5</v>
      </c>
      <c r="C20" s="10" t="s">
        <v>27</v>
      </c>
      <c r="D20" s="51">
        <f>+D19</f>
        <v>0.06062195442106461</v>
      </c>
    </row>
    <row r="21" spans="1:3" ht="12.75">
      <c r="A21" s="5" t="s">
        <v>29</v>
      </c>
      <c r="B21" s="11"/>
      <c r="C21" s="10"/>
    </row>
    <row r="22" spans="1:4" ht="12.75">
      <c r="A22" s="9" t="s">
        <v>30</v>
      </c>
      <c r="B22" s="11" t="s">
        <v>5</v>
      </c>
      <c r="C22" s="10" t="s">
        <v>31</v>
      </c>
      <c r="D22" s="51" t="e">
        <f>+'BC KQKD 2007'!B17/#REF!</f>
        <v>#REF!</v>
      </c>
    </row>
    <row r="23" spans="1:3" ht="12.75">
      <c r="A23" s="9" t="s">
        <v>32</v>
      </c>
      <c r="B23" s="11" t="s">
        <v>5</v>
      </c>
      <c r="C23" s="10" t="s">
        <v>31</v>
      </c>
    </row>
    <row r="24" spans="1:4" ht="22.5">
      <c r="A24" s="5" t="s">
        <v>33</v>
      </c>
      <c r="B24" s="11" t="s">
        <v>5</v>
      </c>
      <c r="C24" s="10" t="s">
        <v>34</v>
      </c>
      <c r="D24" s="51" t="e">
        <f>+'BC KQKD 2007'!B17/#REF!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67"/>
  <sheetViews>
    <sheetView workbookViewId="0" topLeftCell="A1">
      <selection activeCell="F11" sqref="F11"/>
    </sheetView>
  </sheetViews>
  <sheetFormatPr defaultColWidth="9.140625" defaultRowHeight="12.75"/>
  <cols>
    <col min="1" max="1" width="28.00390625" style="0" customWidth="1"/>
    <col min="4" max="4" width="11.140625" style="0" customWidth="1"/>
    <col min="6" max="6" width="11.28125" style="0" bestFit="1" customWidth="1"/>
  </cols>
  <sheetData>
    <row r="1" spans="1:4" ht="22.5">
      <c r="A1" s="16"/>
      <c r="B1" s="15" t="s">
        <v>35</v>
      </c>
      <c r="C1" s="15" t="s">
        <v>36</v>
      </c>
      <c r="D1" s="17" t="s">
        <v>37</v>
      </c>
    </row>
    <row r="2" spans="1:4" ht="12.75">
      <c r="A2" s="18"/>
      <c r="B2" s="12"/>
      <c r="C2" s="4"/>
      <c r="D2" s="19" t="s">
        <v>38</v>
      </c>
    </row>
    <row r="3" spans="1:4" ht="15.75">
      <c r="A3" s="21" t="s">
        <v>39</v>
      </c>
      <c r="B3" s="7"/>
      <c r="C3" s="8"/>
      <c r="D3" s="10"/>
    </row>
    <row r="4" spans="1:4" ht="12.75">
      <c r="A4" s="5" t="s">
        <v>40</v>
      </c>
      <c r="B4" s="7"/>
      <c r="C4" s="8"/>
      <c r="D4" s="10"/>
    </row>
    <row r="5" spans="1:4" ht="22.5">
      <c r="A5" s="5" t="s">
        <v>41</v>
      </c>
      <c r="B5" s="7"/>
      <c r="C5" s="8"/>
      <c r="D5" s="10"/>
    </row>
    <row r="6" spans="1:4" ht="12.75">
      <c r="A6" s="9" t="s">
        <v>42</v>
      </c>
      <c r="B6" s="7"/>
      <c r="C6" s="8">
        <v>111</v>
      </c>
      <c r="D6" s="39">
        <v>702926</v>
      </c>
    </row>
    <row r="7" spans="1:4" ht="12.75">
      <c r="A7" s="9" t="s">
        <v>43</v>
      </c>
      <c r="B7" s="7">
        <v>4</v>
      </c>
      <c r="C7" s="8">
        <v>112</v>
      </c>
      <c r="D7" s="39">
        <v>71517358</v>
      </c>
    </row>
    <row r="8" spans="1:4" ht="22.5">
      <c r="A8" s="9" t="s">
        <v>44</v>
      </c>
      <c r="B8" s="7">
        <v>5</v>
      </c>
      <c r="C8" s="8">
        <v>114</v>
      </c>
      <c r="D8" s="39">
        <v>8420136</v>
      </c>
    </row>
    <row r="9" spans="1:4" ht="22.5">
      <c r="A9" s="9" t="s">
        <v>45</v>
      </c>
      <c r="B9" s="7">
        <v>6</v>
      </c>
      <c r="C9" s="8">
        <v>115</v>
      </c>
      <c r="D9" s="39">
        <v>2949385</v>
      </c>
    </row>
    <row r="10" spans="1:4" ht="22.5">
      <c r="A10" s="9" t="s">
        <v>46</v>
      </c>
      <c r="B10" s="7">
        <v>7</v>
      </c>
      <c r="C10" s="8">
        <v>116</v>
      </c>
      <c r="D10" s="39">
        <v>9245633</v>
      </c>
    </row>
    <row r="11" spans="1:6" ht="12.75">
      <c r="A11" s="9"/>
      <c r="B11" s="7"/>
      <c r="C11" s="8">
        <v>110</v>
      </c>
      <c r="D11" s="39">
        <v>92835438</v>
      </c>
      <c r="F11" s="48">
        <f>+D11</f>
        <v>92835438</v>
      </c>
    </row>
    <row r="12" spans="1:4" ht="12.75">
      <c r="A12" s="5" t="s">
        <v>47</v>
      </c>
      <c r="B12" s="7"/>
      <c r="C12" s="8"/>
      <c r="D12" s="39"/>
    </row>
    <row r="13" spans="1:4" ht="12.75">
      <c r="A13" s="9" t="s">
        <v>48</v>
      </c>
      <c r="B13" s="7">
        <v>8</v>
      </c>
      <c r="C13" s="8">
        <v>121</v>
      </c>
      <c r="D13" s="39">
        <v>34744159</v>
      </c>
    </row>
    <row r="14" spans="1:4" ht="22.5">
      <c r="A14" s="9" t="s">
        <v>49</v>
      </c>
      <c r="B14" s="7">
        <v>9</v>
      </c>
      <c r="C14" s="8">
        <v>122</v>
      </c>
      <c r="D14" s="39">
        <v>121670028</v>
      </c>
    </row>
    <row r="15" spans="1:4" ht="22.5">
      <c r="A15" s="9" t="s">
        <v>50</v>
      </c>
      <c r="B15" s="7">
        <v>8</v>
      </c>
      <c r="C15" s="8">
        <v>126</v>
      </c>
      <c r="D15" s="39">
        <v>-176057</v>
      </c>
    </row>
    <row r="16" spans="1:4" ht="12.75">
      <c r="A16" s="9"/>
      <c r="B16" s="7"/>
      <c r="C16" s="8">
        <v>120</v>
      </c>
      <c r="D16" s="39">
        <v>156238130</v>
      </c>
    </row>
    <row r="17" spans="1:4" ht="12.75">
      <c r="A17" s="5" t="s">
        <v>51</v>
      </c>
      <c r="B17" s="7"/>
      <c r="C17" s="8"/>
      <c r="D17" s="39"/>
    </row>
    <row r="18" spans="1:4" ht="33.75">
      <c r="A18" s="9" t="s">
        <v>52</v>
      </c>
      <c r="B18" s="8">
        <v>10</v>
      </c>
      <c r="C18" s="8">
        <v>131</v>
      </c>
      <c r="D18" s="39">
        <v>51866651</v>
      </c>
    </row>
    <row r="19" spans="1:4" ht="12.75">
      <c r="A19" s="9" t="s">
        <v>53</v>
      </c>
      <c r="B19" s="7">
        <v>11</v>
      </c>
      <c r="C19" s="8">
        <v>132</v>
      </c>
      <c r="D19" s="39">
        <v>328600243</v>
      </c>
    </row>
    <row r="20" spans="1:4" ht="12.75">
      <c r="A20" s="9" t="s">
        <v>54</v>
      </c>
      <c r="B20" s="7"/>
      <c r="C20" s="8">
        <v>134</v>
      </c>
      <c r="D20" s="39">
        <v>958169</v>
      </c>
    </row>
    <row r="21" spans="1:4" ht="12.75">
      <c r="A21" s="9" t="s">
        <v>55</v>
      </c>
      <c r="B21" s="7"/>
      <c r="C21" s="8">
        <v>137</v>
      </c>
      <c r="D21" s="39">
        <v>11808</v>
      </c>
    </row>
    <row r="22" spans="1:4" ht="12.75">
      <c r="A22" s="9"/>
      <c r="B22" s="7"/>
      <c r="C22" s="8">
        <v>130</v>
      </c>
      <c r="D22" s="39">
        <v>381436871</v>
      </c>
    </row>
    <row r="23" spans="1:4" ht="12.75">
      <c r="A23" s="5" t="s">
        <v>56</v>
      </c>
      <c r="B23" s="7"/>
      <c r="C23" s="8"/>
      <c r="D23" s="39"/>
    </row>
    <row r="24" spans="1:4" ht="12.75">
      <c r="A24" s="9" t="s">
        <v>57</v>
      </c>
      <c r="B24" s="7"/>
      <c r="C24" s="8">
        <v>143</v>
      </c>
      <c r="D24" s="39">
        <v>9060</v>
      </c>
    </row>
    <row r="25" spans="1:4" ht="12.75">
      <c r="A25" s="9"/>
      <c r="B25" s="7"/>
      <c r="C25" s="8"/>
      <c r="D25" s="39"/>
    </row>
    <row r="26" spans="1:4" ht="12.75">
      <c r="A26" s="5" t="s">
        <v>58</v>
      </c>
      <c r="B26" s="7"/>
      <c r="C26" s="8"/>
      <c r="D26" s="39"/>
    </row>
    <row r="27" spans="1:4" ht="12.75">
      <c r="A27" s="9" t="s">
        <v>59</v>
      </c>
      <c r="B27" s="7"/>
      <c r="C27" s="8">
        <v>152</v>
      </c>
      <c r="D27" s="39">
        <v>19182</v>
      </c>
    </row>
    <row r="28" spans="1:4" ht="12.75">
      <c r="A28" s="9" t="s">
        <v>58</v>
      </c>
      <c r="B28" s="7">
        <v>12</v>
      </c>
      <c r="C28" s="8">
        <v>158</v>
      </c>
      <c r="D28" s="39">
        <v>1293707</v>
      </c>
    </row>
    <row r="29" spans="1:4" ht="12.75">
      <c r="A29" s="9"/>
      <c r="B29" s="7"/>
      <c r="C29" s="8">
        <v>150</v>
      </c>
      <c r="D29" s="39">
        <v>1312889</v>
      </c>
    </row>
    <row r="30" spans="1:4" ht="12.75">
      <c r="A30" s="5"/>
      <c r="B30" s="7"/>
      <c r="C30" s="8">
        <v>100</v>
      </c>
      <c r="D30" s="39">
        <v>631832388</v>
      </c>
    </row>
    <row r="31" spans="1:4" ht="12.75">
      <c r="A31" s="22"/>
      <c r="B31" s="23"/>
      <c r="C31" s="23"/>
      <c r="D31" s="40"/>
    </row>
    <row r="32" spans="1:4" ht="12.75">
      <c r="A32" s="22"/>
      <c r="B32" s="23"/>
      <c r="C32" s="23"/>
      <c r="D32" s="40"/>
    </row>
    <row r="33" spans="1:4" ht="12.75">
      <c r="A33" s="22"/>
      <c r="B33" s="23"/>
      <c r="C33" s="23"/>
      <c r="D33" s="40"/>
    </row>
    <row r="34" spans="1:4" ht="22.5">
      <c r="A34" s="5"/>
      <c r="B34" s="8" t="s">
        <v>35</v>
      </c>
      <c r="C34" s="8" t="s">
        <v>36</v>
      </c>
      <c r="D34" s="39" t="s">
        <v>37</v>
      </c>
    </row>
    <row r="35" spans="1:4" ht="12.75">
      <c r="A35" s="24"/>
      <c r="B35" s="10"/>
      <c r="C35" s="10"/>
      <c r="D35" s="39" t="s">
        <v>38</v>
      </c>
    </row>
    <row r="36" spans="1:4" ht="12.75">
      <c r="A36" s="24" t="s">
        <v>60</v>
      </c>
      <c r="B36" s="8"/>
      <c r="C36" s="8"/>
      <c r="D36" s="39"/>
    </row>
    <row r="37" spans="1:4" ht="12.75">
      <c r="A37" s="5" t="s">
        <v>61</v>
      </c>
      <c r="B37" s="8"/>
      <c r="C37" s="8"/>
      <c r="D37" s="39"/>
    </row>
    <row r="38" spans="1:4" ht="12.75">
      <c r="A38" s="9" t="s">
        <v>62</v>
      </c>
      <c r="B38" s="8">
        <v>13</v>
      </c>
      <c r="C38" s="8">
        <v>211</v>
      </c>
      <c r="D38" s="39">
        <v>6654399</v>
      </c>
    </row>
    <row r="39" spans="1:4" ht="12.75">
      <c r="A39" s="9" t="s">
        <v>63</v>
      </c>
      <c r="B39" s="8">
        <v>14</v>
      </c>
      <c r="C39" s="8">
        <v>217</v>
      </c>
      <c r="D39" s="39">
        <v>748461</v>
      </c>
    </row>
    <row r="40" spans="1:4" ht="12.75">
      <c r="A40" s="25"/>
      <c r="B40" s="8"/>
      <c r="C40" s="8">
        <v>210</v>
      </c>
      <c r="D40" s="39">
        <v>7402860</v>
      </c>
    </row>
    <row r="41" spans="1:4" ht="12.75">
      <c r="A41" s="5" t="s">
        <v>64</v>
      </c>
      <c r="B41" s="8"/>
      <c r="C41" s="8"/>
      <c r="D41" s="39"/>
    </row>
    <row r="42" spans="1:4" ht="12.75">
      <c r="A42" s="9" t="s">
        <v>65</v>
      </c>
      <c r="B42" s="8">
        <v>15</v>
      </c>
      <c r="C42" s="8">
        <v>241</v>
      </c>
      <c r="D42" s="39">
        <v>707146</v>
      </c>
    </row>
    <row r="43" spans="1:4" ht="12.75">
      <c r="A43" s="9" t="s">
        <v>66</v>
      </c>
      <c r="B43" s="8">
        <v>16</v>
      </c>
      <c r="C43" s="8">
        <v>242</v>
      </c>
      <c r="D43" s="39">
        <v>1343313</v>
      </c>
    </row>
    <row r="44" spans="1:4" ht="12.75">
      <c r="A44" s="9" t="s">
        <v>64</v>
      </c>
      <c r="B44" s="8"/>
      <c r="C44" s="8">
        <v>243</v>
      </c>
      <c r="D44" s="39">
        <v>120</v>
      </c>
    </row>
    <row r="45" spans="1:4" ht="12.75">
      <c r="A45" s="24"/>
      <c r="B45" s="8"/>
      <c r="C45" s="8">
        <v>240</v>
      </c>
      <c r="D45" s="39">
        <v>2170459</v>
      </c>
    </row>
    <row r="46" spans="1:4" ht="12.75">
      <c r="A46" s="24"/>
      <c r="B46" s="8"/>
      <c r="C46" s="8">
        <v>200</v>
      </c>
      <c r="D46" s="39">
        <v>9573319</v>
      </c>
    </row>
    <row r="47" spans="1:4" ht="12.75">
      <c r="A47" s="5"/>
      <c r="B47" s="8"/>
      <c r="C47" s="8">
        <v>250</v>
      </c>
      <c r="D47" s="39">
        <v>641405707</v>
      </c>
    </row>
    <row r="48" spans="1:4" ht="12.75">
      <c r="A48" s="22"/>
      <c r="B48" s="23"/>
      <c r="C48" s="23"/>
      <c r="D48" s="40"/>
    </row>
    <row r="49" spans="1:4" ht="15.75">
      <c r="A49" s="26" t="s">
        <v>67</v>
      </c>
      <c r="B49" s="7"/>
      <c r="C49" s="8"/>
      <c r="D49" s="41"/>
    </row>
    <row r="50" spans="1:4" ht="13.5">
      <c r="A50" s="21" t="s">
        <v>68</v>
      </c>
      <c r="B50" s="7"/>
      <c r="C50" s="8"/>
      <c r="D50" s="41"/>
    </row>
    <row r="51" spans="1:4" ht="12.75">
      <c r="A51" s="5" t="s">
        <v>69</v>
      </c>
      <c r="B51" s="7"/>
      <c r="C51" s="8"/>
      <c r="D51" s="41"/>
    </row>
    <row r="52" spans="1:4" ht="12.75">
      <c r="A52" s="9" t="s">
        <v>70</v>
      </c>
      <c r="B52" s="7">
        <v>17</v>
      </c>
      <c r="C52" s="8">
        <v>311</v>
      </c>
      <c r="D52" s="39">
        <v>62709668</v>
      </c>
    </row>
    <row r="53" spans="1:4" ht="12.75">
      <c r="A53" s="9" t="s">
        <v>71</v>
      </c>
      <c r="B53" s="7"/>
      <c r="C53" s="8">
        <v>318</v>
      </c>
      <c r="D53" s="39">
        <v>2737831</v>
      </c>
    </row>
    <row r="54" spans="1:4" ht="12.75">
      <c r="A54" s="9" t="s">
        <v>72</v>
      </c>
      <c r="B54" s="8">
        <v>18</v>
      </c>
      <c r="C54" s="8">
        <v>320</v>
      </c>
      <c r="D54" s="39">
        <v>86707</v>
      </c>
    </row>
    <row r="55" spans="1:4" ht="22.5">
      <c r="A55" s="9" t="s">
        <v>73</v>
      </c>
      <c r="B55" s="7">
        <v>19</v>
      </c>
      <c r="C55" s="8">
        <v>323</v>
      </c>
      <c r="D55" s="39">
        <v>1649100</v>
      </c>
    </row>
    <row r="56" spans="1:4" ht="12.75">
      <c r="A56" s="9" t="s">
        <v>74</v>
      </c>
      <c r="B56" s="7"/>
      <c r="C56" s="8">
        <v>324</v>
      </c>
      <c r="D56" s="39">
        <v>913292</v>
      </c>
    </row>
    <row r="57" spans="1:4" ht="12.75">
      <c r="A57" s="9" t="s">
        <v>75</v>
      </c>
      <c r="B57" s="7">
        <v>20</v>
      </c>
      <c r="C57" s="8">
        <v>325</v>
      </c>
      <c r="D57" s="39">
        <v>4511187</v>
      </c>
    </row>
    <row r="58" spans="1:4" ht="12.75">
      <c r="A58" s="9" t="s">
        <v>76</v>
      </c>
      <c r="B58" s="7">
        <v>21</v>
      </c>
      <c r="C58" s="8">
        <v>328</v>
      </c>
      <c r="D58" s="39">
        <v>1770817</v>
      </c>
    </row>
    <row r="59" spans="1:4" ht="33.75">
      <c r="A59" s="9" t="s">
        <v>77</v>
      </c>
      <c r="B59" s="7">
        <v>22</v>
      </c>
      <c r="C59" s="8">
        <v>332</v>
      </c>
      <c r="D59" s="39">
        <v>520074011</v>
      </c>
    </row>
    <row r="60" spans="1:4" ht="12.75">
      <c r="A60" s="9"/>
      <c r="B60" s="7"/>
      <c r="C60" s="8">
        <v>310</v>
      </c>
      <c r="D60" s="39">
        <v>594452613</v>
      </c>
    </row>
    <row r="61" spans="1:4" ht="12.75">
      <c r="A61" s="5" t="s">
        <v>78</v>
      </c>
      <c r="B61" s="7"/>
      <c r="C61" s="8"/>
      <c r="D61" s="39"/>
    </row>
    <row r="62" spans="1:4" ht="12.75">
      <c r="A62" s="5" t="s">
        <v>79</v>
      </c>
      <c r="B62" s="7"/>
      <c r="C62" s="8"/>
      <c r="D62" s="39"/>
    </row>
    <row r="63" spans="1:4" ht="12.75">
      <c r="A63" s="9" t="s">
        <v>80</v>
      </c>
      <c r="B63" s="7">
        <v>24</v>
      </c>
      <c r="C63" s="8">
        <v>411</v>
      </c>
      <c r="D63" s="39">
        <v>45000000</v>
      </c>
    </row>
    <row r="64" spans="1:4" ht="12.75">
      <c r="A64" s="9" t="s">
        <v>81</v>
      </c>
      <c r="B64" s="7" t="s">
        <v>82</v>
      </c>
      <c r="C64" s="8">
        <v>438</v>
      </c>
      <c r="D64" s="42">
        <v>1698096</v>
      </c>
    </row>
    <row r="65" spans="1:4" ht="22.5">
      <c r="A65" s="9" t="s">
        <v>83</v>
      </c>
      <c r="B65" s="7" t="s">
        <v>84</v>
      </c>
      <c r="C65" s="8">
        <v>432</v>
      </c>
      <c r="D65" s="42">
        <v>254998</v>
      </c>
    </row>
    <row r="66" spans="1:4" ht="12.75">
      <c r="A66" s="5"/>
      <c r="B66" s="7"/>
      <c r="C66" s="8">
        <v>400</v>
      </c>
      <c r="D66" s="39">
        <v>46953094</v>
      </c>
    </row>
    <row r="67" spans="1:4" ht="12.75">
      <c r="A67" s="5"/>
      <c r="B67" s="7"/>
      <c r="C67" s="8">
        <v>450</v>
      </c>
      <c r="D67" s="39">
        <v>641405707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B17"/>
  <sheetViews>
    <sheetView workbookViewId="0" topLeftCell="A1">
      <selection activeCell="B18" sqref="B18"/>
    </sheetView>
  </sheetViews>
  <sheetFormatPr defaultColWidth="9.140625" defaultRowHeight="12.75"/>
  <cols>
    <col min="1" max="1" width="32.140625" style="0" customWidth="1"/>
    <col min="2" max="2" width="18.00390625" style="47" customWidth="1"/>
  </cols>
  <sheetData>
    <row r="2" spans="1:2" ht="12.75">
      <c r="A2" s="107"/>
      <c r="B2" s="43" t="s">
        <v>85</v>
      </c>
    </row>
    <row r="3" spans="1:2" ht="12.75">
      <c r="A3" s="107"/>
      <c r="B3" s="43">
        <v>39447</v>
      </c>
    </row>
    <row r="4" spans="1:2" ht="12.75">
      <c r="A4" s="2"/>
      <c r="B4" s="43" t="s">
        <v>38</v>
      </c>
    </row>
    <row r="5" spans="1:2" ht="22.5">
      <c r="A5" s="2" t="s">
        <v>86</v>
      </c>
      <c r="B5" s="43">
        <v>32217602</v>
      </c>
    </row>
    <row r="6" spans="1:2" ht="13.5" thickBot="1">
      <c r="A6" s="27" t="s">
        <v>87</v>
      </c>
      <c r="B6" s="44" t="s">
        <v>88</v>
      </c>
    </row>
    <row r="7" spans="1:2" ht="12.75">
      <c r="A7" s="2" t="s">
        <v>89</v>
      </c>
      <c r="B7" s="43">
        <v>32217602</v>
      </c>
    </row>
    <row r="8" spans="1:2" ht="13.5" thickBot="1">
      <c r="A8" s="13" t="s">
        <v>90</v>
      </c>
      <c r="B8" s="44">
        <v>2389663</v>
      </c>
    </row>
    <row r="9" spans="1:2" ht="22.5">
      <c r="A9" s="2" t="s">
        <v>91</v>
      </c>
      <c r="B9" s="43">
        <v>34607265</v>
      </c>
    </row>
    <row r="10" spans="1:2" ht="13.5" thickBot="1">
      <c r="A10" s="2" t="s">
        <v>92</v>
      </c>
      <c r="B10" s="43">
        <v>-20758182</v>
      </c>
    </row>
    <row r="11" spans="1:2" ht="12.75">
      <c r="A11" s="14" t="s">
        <v>93</v>
      </c>
      <c r="B11" s="45">
        <v>13849083</v>
      </c>
    </row>
    <row r="12" spans="1:2" ht="13.5" thickBot="1">
      <c r="A12" s="13" t="s">
        <v>94</v>
      </c>
      <c r="B12" s="44">
        <v>-11897189</v>
      </c>
    </row>
    <row r="13" spans="1:2" ht="22.5">
      <c r="A13" s="2" t="s">
        <v>95</v>
      </c>
      <c r="B13" s="43">
        <v>1951894</v>
      </c>
    </row>
    <row r="14" spans="1:2" ht="13.5" thickBot="1">
      <c r="A14" s="2" t="s">
        <v>96</v>
      </c>
      <c r="B14" s="43">
        <v>1200</v>
      </c>
    </row>
    <row r="15" spans="1:2" ht="12.75">
      <c r="A15" s="14" t="s">
        <v>97</v>
      </c>
      <c r="B15" s="45">
        <v>1953094</v>
      </c>
    </row>
    <row r="16" spans="1:2" ht="23.25" thickBot="1">
      <c r="A16" s="13" t="s">
        <v>98</v>
      </c>
      <c r="B16" s="44" t="s">
        <v>88</v>
      </c>
    </row>
    <row r="17" spans="1:2" ht="13.5" thickBot="1">
      <c r="A17" s="20" t="s">
        <v>99</v>
      </c>
      <c r="B17" s="46">
        <v>1953094</v>
      </c>
    </row>
    <row r="18" ht="13.5" thickTop="1"/>
  </sheetData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90"/>
  <sheetViews>
    <sheetView tabSelected="1" workbookViewId="0" topLeftCell="A42">
      <selection activeCell="C56" sqref="C56:D56"/>
    </sheetView>
  </sheetViews>
  <sheetFormatPr defaultColWidth="9.140625" defaultRowHeight="12.75"/>
  <cols>
    <col min="1" max="1" width="3.8515625" style="31" customWidth="1"/>
    <col min="2" max="2" width="44.00390625" style="31" customWidth="1"/>
    <col min="3" max="3" width="5.8515625" style="31" customWidth="1"/>
    <col min="4" max="4" width="14.421875" style="77" customWidth="1"/>
    <col min="5" max="5" width="20.00390625" style="77" customWidth="1"/>
    <col min="6" max="16384" width="10.28125" style="31" customWidth="1"/>
  </cols>
  <sheetData>
    <row r="1" spans="1:6" ht="16.5">
      <c r="A1" s="127" t="s">
        <v>100</v>
      </c>
      <c r="B1" s="128"/>
      <c r="C1" s="29"/>
      <c r="D1" s="76"/>
      <c r="E1" s="76"/>
      <c r="F1" s="30"/>
    </row>
    <row r="2" spans="1:6" ht="11.25" customHeight="1">
      <c r="A2" s="28"/>
      <c r="B2" s="29"/>
      <c r="C2" s="29"/>
      <c r="D2" s="76"/>
      <c r="E2" s="76"/>
      <c r="F2" s="30"/>
    </row>
    <row r="3" spans="1:6" ht="16.5">
      <c r="A3" s="129" t="s">
        <v>101</v>
      </c>
      <c r="B3" s="129"/>
      <c r="C3" s="129"/>
      <c r="D3" s="129"/>
      <c r="E3" s="129"/>
      <c r="F3" s="30"/>
    </row>
    <row r="4" spans="1:6" ht="18" customHeight="1">
      <c r="A4" s="126" t="s">
        <v>144</v>
      </c>
      <c r="B4" s="126"/>
      <c r="C4" s="126"/>
      <c r="D4" s="126"/>
      <c r="E4" s="126"/>
      <c r="F4" s="30"/>
    </row>
    <row r="5" ht="11.25" customHeight="1">
      <c r="A5" s="32"/>
    </row>
    <row r="6" spans="1:5" ht="15">
      <c r="A6" s="130" t="s">
        <v>154</v>
      </c>
      <c r="B6" s="130"/>
      <c r="C6" s="130"/>
      <c r="D6" s="130"/>
      <c r="E6" s="130"/>
    </row>
    <row r="7" spans="1:5" ht="15">
      <c r="A7" s="131" t="s">
        <v>158</v>
      </c>
      <c r="B7" s="131"/>
      <c r="C7" s="131"/>
      <c r="D7" s="131"/>
      <c r="E7" s="131"/>
    </row>
    <row r="8" spans="1:5" ht="15.75">
      <c r="A8" s="33"/>
      <c r="E8" s="78" t="s">
        <v>143</v>
      </c>
    </row>
    <row r="9" spans="1:5" ht="11.25" customHeight="1">
      <c r="A9" s="58" t="s">
        <v>102</v>
      </c>
      <c r="B9" s="59" t="s">
        <v>103</v>
      </c>
      <c r="C9" s="122" t="s">
        <v>186</v>
      </c>
      <c r="D9" s="123"/>
      <c r="E9" s="79" t="s">
        <v>187</v>
      </c>
    </row>
    <row r="10" spans="1:5" ht="12.75" customHeight="1">
      <c r="A10" s="58" t="s">
        <v>104</v>
      </c>
      <c r="B10" s="60" t="s">
        <v>150</v>
      </c>
      <c r="C10" s="124">
        <f>+C11</f>
        <v>45000000</v>
      </c>
      <c r="D10" s="125"/>
      <c r="E10" s="80">
        <f>+E11+E12+E17+E18+E19</f>
        <v>631832388</v>
      </c>
    </row>
    <row r="11" spans="1:5" ht="12.75" customHeight="1">
      <c r="A11" s="61">
        <v>1</v>
      </c>
      <c r="B11" s="62" t="s">
        <v>159</v>
      </c>
      <c r="C11" s="108">
        <v>45000000</v>
      </c>
      <c r="D11" s="109"/>
      <c r="E11" s="81">
        <f>+'CDKT 2007'!F11</f>
        <v>92835438</v>
      </c>
    </row>
    <row r="12" spans="1:5" ht="12.75" customHeight="1">
      <c r="A12" s="61">
        <v>2</v>
      </c>
      <c r="B12" s="62" t="s">
        <v>160</v>
      </c>
      <c r="C12" s="116"/>
      <c r="D12" s="117"/>
      <c r="E12" s="82">
        <f>+'CDKT 2007'!D16</f>
        <v>156238130</v>
      </c>
    </row>
    <row r="13" spans="1:5" ht="12.75" customHeight="1">
      <c r="A13" s="61"/>
      <c r="B13" s="100" t="s">
        <v>161</v>
      </c>
      <c r="C13" s="98"/>
      <c r="D13" s="99"/>
      <c r="E13" s="82">
        <f>+'CDKT 2007'!D13</f>
        <v>34744159</v>
      </c>
    </row>
    <row r="14" spans="1:5" ht="12.75" customHeight="1">
      <c r="A14" s="61"/>
      <c r="B14" s="100" t="s">
        <v>164</v>
      </c>
      <c r="C14" s="98"/>
      <c r="D14" s="99"/>
      <c r="E14" s="82">
        <f>+'CDKT 2007'!D14</f>
        <v>121670028</v>
      </c>
    </row>
    <row r="15" spans="1:5" ht="12.75" customHeight="1">
      <c r="A15" s="61"/>
      <c r="B15" s="100" t="s">
        <v>162</v>
      </c>
      <c r="C15" s="98"/>
      <c r="D15" s="99"/>
      <c r="E15" s="82"/>
    </row>
    <row r="16" spans="1:5" ht="12.75" customHeight="1">
      <c r="A16" s="61"/>
      <c r="B16" s="100" t="s">
        <v>163</v>
      </c>
      <c r="C16" s="98"/>
      <c r="D16" s="99"/>
      <c r="E16" s="82">
        <f>+'CDKT 2007'!D15</f>
        <v>-176057</v>
      </c>
    </row>
    <row r="17" spans="1:5" ht="12.75" customHeight="1">
      <c r="A17" s="61">
        <v>3</v>
      </c>
      <c r="B17" s="62" t="s">
        <v>51</v>
      </c>
      <c r="C17" s="116"/>
      <c r="D17" s="117"/>
      <c r="E17" s="83">
        <f>+'CDKT 2007'!D22</f>
        <v>381436871</v>
      </c>
    </row>
    <row r="18" spans="1:5" ht="12.75" customHeight="1">
      <c r="A18" s="61">
        <v>4</v>
      </c>
      <c r="B18" s="62" t="s">
        <v>165</v>
      </c>
      <c r="C18" s="116"/>
      <c r="D18" s="117"/>
      <c r="E18" s="83">
        <f>+'CDKT 2007'!D24</f>
        <v>9060</v>
      </c>
    </row>
    <row r="19" spans="1:5" ht="12.75" customHeight="1">
      <c r="A19" s="61">
        <v>5</v>
      </c>
      <c r="B19" s="62" t="s">
        <v>105</v>
      </c>
      <c r="C19" s="116"/>
      <c r="D19" s="117"/>
      <c r="E19" s="83">
        <f>+'CDKT 2007'!D29</f>
        <v>1312889</v>
      </c>
    </row>
    <row r="20" spans="1:5" ht="12.75" customHeight="1">
      <c r="A20" s="58" t="s">
        <v>106</v>
      </c>
      <c r="B20" s="60" t="s">
        <v>151</v>
      </c>
      <c r="C20" s="116"/>
      <c r="D20" s="117">
        <v>0</v>
      </c>
      <c r="E20" s="80">
        <f>+E21+E27</f>
        <v>9573319</v>
      </c>
    </row>
    <row r="21" spans="1:5" ht="12.75" customHeight="1">
      <c r="A21" s="61">
        <v>1</v>
      </c>
      <c r="B21" s="62" t="s">
        <v>61</v>
      </c>
      <c r="C21" s="116"/>
      <c r="D21" s="117"/>
      <c r="E21" s="83">
        <f>+SUM(E22:E24)</f>
        <v>7402860</v>
      </c>
    </row>
    <row r="22" spans="1:5" ht="12.75" customHeight="1">
      <c r="A22" s="58"/>
      <c r="B22" s="62" t="s">
        <v>107</v>
      </c>
      <c r="C22" s="116"/>
      <c r="D22" s="117"/>
      <c r="E22" s="83">
        <f>+'CDKT 2007'!D38</f>
        <v>6654399</v>
      </c>
    </row>
    <row r="23" spans="1:5" ht="12.75" customHeight="1">
      <c r="A23" s="58"/>
      <c r="B23" s="62" t="s">
        <v>168</v>
      </c>
      <c r="E23" s="101"/>
    </row>
    <row r="24" spans="1:5" ht="12.75" customHeight="1">
      <c r="A24" s="58"/>
      <c r="B24" s="62" t="s">
        <v>108</v>
      </c>
      <c r="C24" s="116"/>
      <c r="D24" s="117"/>
      <c r="E24" s="83">
        <f>+'CDKT 2007'!D39</f>
        <v>748461</v>
      </c>
    </row>
    <row r="25" spans="1:5" ht="12.75" customHeight="1">
      <c r="A25" s="61">
        <v>2</v>
      </c>
      <c r="B25" s="62" t="s">
        <v>166</v>
      </c>
      <c r="C25" s="98"/>
      <c r="D25" s="99"/>
      <c r="E25" s="102">
        <v>0</v>
      </c>
    </row>
    <row r="26" spans="1:5" ht="12.75" customHeight="1">
      <c r="A26" s="61">
        <v>3</v>
      </c>
      <c r="B26" s="62" t="s">
        <v>167</v>
      </c>
      <c r="C26" s="116"/>
      <c r="D26" s="117"/>
      <c r="E26" s="102">
        <v>0</v>
      </c>
    </row>
    <row r="27" spans="1:5" ht="12.75" customHeight="1">
      <c r="A27" s="61">
        <v>4</v>
      </c>
      <c r="B27" s="62" t="s">
        <v>109</v>
      </c>
      <c r="C27" s="116"/>
      <c r="D27" s="117"/>
      <c r="E27" s="83">
        <f>+'CDKT 2007'!D45</f>
        <v>2170459</v>
      </c>
    </row>
    <row r="28" spans="1:5" ht="12.75" customHeight="1">
      <c r="A28" s="58" t="s">
        <v>110</v>
      </c>
      <c r="B28" s="63" t="s">
        <v>111</v>
      </c>
      <c r="C28" s="120">
        <f>+C10+D20</f>
        <v>45000000</v>
      </c>
      <c r="D28" s="121"/>
      <c r="E28" s="80">
        <f>+E10+E20</f>
        <v>641405707</v>
      </c>
    </row>
    <row r="29" spans="1:5" ht="12.75" customHeight="1">
      <c r="A29" s="58" t="s">
        <v>112</v>
      </c>
      <c r="B29" s="63" t="s">
        <v>113</v>
      </c>
      <c r="C29" s="116"/>
      <c r="D29" s="117">
        <v>0</v>
      </c>
      <c r="E29" s="80">
        <f>+E30</f>
        <v>594452613</v>
      </c>
    </row>
    <row r="30" spans="1:5" ht="12.75" customHeight="1">
      <c r="A30" s="61">
        <v>1</v>
      </c>
      <c r="B30" s="62" t="s">
        <v>69</v>
      </c>
      <c r="C30" s="116"/>
      <c r="D30" s="117"/>
      <c r="E30" s="83">
        <f>+'CDKT 2007'!D60</f>
        <v>594452613</v>
      </c>
    </row>
    <row r="31" spans="1:5" ht="12.75" customHeight="1">
      <c r="A31" s="61">
        <v>2</v>
      </c>
      <c r="B31" s="62" t="s">
        <v>114</v>
      </c>
      <c r="C31" s="116"/>
      <c r="D31" s="117"/>
      <c r="E31" s="83"/>
    </row>
    <row r="32" spans="1:5" ht="12.75" customHeight="1">
      <c r="A32" s="58" t="s">
        <v>115</v>
      </c>
      <c r="B32" s="63" t="s">
        <v>78</v>
      </c>
      <c r="C32" s="124">
        <f>+C33</f>
        <v>45000000</v>
      </c>
      <c r="D32" s="125"/>
      <c r="E32" s="80">
        <f>+E33+E40</f>
        <v>46953094</v>
      </c>
    </row>
    <row r="33" spans="1:5" ht="12.75" customHeight="1">
      <c r="A33" s="61">
        <v>1</v>
      </c>
      <c r="B33" s="62" t="s">
        <v>169</v>
      </c>
      <c r="C33" s="108">
        <v>45000000</v>
      </c>
      <c r="D33" s="109"/>
      <c r="E33" s="83">
        <v>45000000</v>
      </c>
    </row>
    <row r="34" spans="1:5" ht="11.25" customHeight="1" hidden="1">
      <c r="A34" s="61"/>
      <c r="B34" s="62" t="s">
        <v>116</v>
      </c>
      <c r="C34" s="116"/>
      <c r="D34" s="117"/>
      <c r="E34" s="84"/>
    </row>
    <row r="35" spans="1:5" ht="11.25" customHeight="1" hidden="1">
      <c r="A35" s="61"/>
      <c r="B35" s="62" t="s">
        <v>117</v>
      </c>
      <c r="C35" s="116"/>
      <c r="D35" s="117"/>
      <c r="E35" s="84"/>
    </row>
    <row r="36" spans="1:5" ht="11.25" customHeight="1" hidden="1">
      <c r="A36" s="61"/>
      <c r="B36" s="62" t="s">
        <v>118</v>
      </c>
      <c r="C36" s="116"/>
      <c r="D36" s="117"/>
      <c r="E36" s="84"/>
    </row>
    <row r="37" spans="1:5" ht="11.25" customHeight="1" hidden="1">
      <c r="A37" s="61"/>
      <c r="B37" s="62" t="s">
        <v>119</v>
      </c>
      <c r="C37" s="116"/>
      <c r="D37" s="117"/>
      <c r="E37" s="84"/>
    </row>
    <row r="38" spans="1:5" ht="11.25" customHeight="1" hidden="1">
      <c r="A38" s="61"/>
      <c r="B38" s="62" t="s">
        <v>152</v>
      </c>
      <c r="C38" s="116"/>
      <c r="D38" s="117"/>
      <c r="E38" s="84"/>
    </row>
    <row r="39" spans="1:5" ht="12.75" customHeight="1">
      <c r="A39" s="61">
        <v>2</v>
      </c>
      <c r="B39" s="62" t="s">
        <v>170</v>
      </c>
      <c r="C39" s="116"/>
      <c r="D39" s="117"/>
      <c r="E39" s="84"/>
    </row>
    <row r="40" spans="1:5" ht="12.75" customHeight="1">
      <c r="A40" s="61">
        <v>3</v>
      </c>
      <c r="B40" s="62" t="s">
        <v>171</v>
      </c>
      <c r="C40" s="116"/>
      <c r="D40" s="117"/>
      <c r="E40" s="83">
        <v>1953094</v>
      </c>
    </row>
    <row r="41" spans="1:5" ht="12.75" customHeight="1">
      <c r="A41" s="61">
        <v>4</v>
      </c>
      <c r="B41" s="62" t="s">
        <v>172</v>
      </c>
      <c r="C41" s="116"/>
      <c r="D41" s="117"/>
      <c r="E41" s="84"/>
    </row>
    <row r="42" spans="1:5" ht="12.75" customHeight="1">
      <c r="A42" s="58" t="s">
        <v>121</v>
      </c>
      <c r="B42" s="63" t="s">
        <v>122</v>
      </c>
      <c r="C42" s="120">
        <f>+D29+C32</f>
        <v>45000000</v>
      </c>
      <c r="D42" s="121"/>
      <c r="E42" s="80">
        <f>+E29+E32</f>
        <v>641405707</v>
      </c>
    </row>
    <row r="43" spans="1:5" ht="15.75">
      <c r="A43" s="34"/>
      <c r="B43" s="35"/>
      <c r="C43" s="35"/>
      <c r="D43" s="85"/>
      <c r="E43" s="85"/>
    </row>
    <row r="44" spans="1:5" ht="15">
      <c r="A44" s="75" t="s">
        <v>155</v>
      </c>
      <c r="B44" s="37"/>
      <c r="C44" s="37"/>
      <c r="D44" s="86"/>
      <c r="E44" s="86"/>
    </row>
    <row r="45" spans="1:5" ht="10.5" customHeight="1">
      <c r="A45" s="36"/>
      <c r="B45" s="37"/>
      <c r="C45" s="37"/>
      <c r="D45" s="86"/>
      <c r="E45" s="86"/>
    </row>
    <row r="46" spans="1:5" ht="15.75">
      <c r="A46" s="49"/>
      <c r="B46" s="50"/>
      <c r="C46" s="50"/>
      <c r="D46" s="87"/>
      <c r="E46" s="78" t="s">
        <v>143</v>
      </c>
    </row>
    <row r="47" spans="1:5" ht="15">
      <c r="A47" s="59" t="s">
        <v>102</v>
      </c>
      <c r="B47" s="59" t="s">
        <v>123</v>
      </c>
      <c r="C47" s="122" t="s">
        <v>188</v>
      </c>
      <c r="D47" s="123"/>
      <c r="E47" s="79" t="s">
        <v>189</v>
      </c>
    </row>
    <row r="48" spans="1:5" ht="15">
      <c r="A48" s="61" t="s">
        <v>124</v>
      </c>
      <c r="B48" s="72" t="s">
        <v>125</v>
      </c>
      <c r="C48" s="114">
        <f>+'BC KQKD 2007'!B5</f>
        <v>32217602</v>
      </c>
      <c r="D48" s="115"/>
      <c r="E48" s="102">
        <v>0</v>
      </c>
    </row>
    <row r="49" spans="1:5" ht="15">
      <c r="A49" s="61" t="s">
        <v>120</v>
      </c>
      <c r="B49" s="72" t="s">
        <v>126</v>
      </c>
      <c r="C49" s="118"/>
      <c r="D49" s="119"/>
      <c r="E49" s="102"/>
    </row>
    <row r="50" spans="1:5" ht="15" customHeight="1">
      <c r="A50" s="61" t="s">
        <v>127</v>
      </c>
      <c r="B50" s="72" t="s">
        <v>89</v>
      </c>
      <c r="C50" s="114">
        <f>+C48</f>
        <v>32217602</v>
      </c>
      <c r="D50" s="115"/>
      <c r="E50" s="102">
        <v>0</v>
      </c>
    </row>
    <row r="51" spans="1:5" ht="15" customHeight="1">
      <c r="A51" s="61" t="s">
        <v>128</v>
      </c>
      <c r="B51" s="72" t="s">
        <v>90</v>
      </c>
      <c r="C51" s="108">
        <v>2389663</v>
      </c>
      <c r="D51" s="109"/>
      <c r="E51" s="102">
        <v>0</v>
      </c>
    </row>
    <row r="52" spans="1:5" ht="29.25" customHeight="1">
      <c r="A52" s="61" t="s">
        <v>129</v>
      </c>
      <c r="B52" s="103" t="s">
        <v>191</v>
      </c>
      <c r="C52" s="114">
        <f>+C50+C51</f>
        <v>34607265</v>
      </c>
      <c r="D52" s="115"/>
      <c r="E52" s="102">
        <f>+E50+E51</f>
        <v>0</v>
      </c>
    </row>
    <row r="53" spans="1:5" ht="15">
      <c r="A53" s="61" t="s">
        <v>130</v>
      </c>
      <c r="B53" s="72" t="s">
        <v>92</v>
      </c>
      <c r="C53" s="114">
        <f>+'BC KQKD 2007'!B10</f>
        <v>-20758182</v>
      </c>
      <c r="D53" s="115"/>
      <c r="E53" s="102">
        <v>0</v>
      </c>
    </row>
    <row r="54" spans="1:5" ht="15">
      <c r="A54" s="61" t="s">
        <v>131</v>
      </c>
      <c r="B54" s="72" t="s">
        <v>145</v>
      </c>
      <c r="C54" s="114">
        <f>+C52+C53</f>
        <v>13849083</v>
      </c>
      <c r="D54" s="115"/>
      <c r="E54" s="102">
        <v>0</v>
      </c>
    </row>
    <row r="55" spans="1:5" ht="15">
      <c r="A55" s="61" t="s">
        <v>132</v>
      </c>
      <c r="B55" s="72" t="s">
        <v>94</v>
      </c>
      <c r="C55" s="108">
        <f>+'BC KQKD 2007'!B12</f>
        <v>-11897189</v>
      </c>
      <c r="D55" s="109"/>
      <c r="E55" s="102">
        <v>0</v>
      </c>
    </row>
    <row r="56" spans="1:5" ht="15" customHeight="1">
      <c r="A56" s="61" t="s">
        <v>133</v>
      </c>
      <c r="B56" s="73" t="s">
        <v>146</v>
      </c>
      <c r="C56" s="108">
        <f>+C54+C55</f>
        <v>1951894</v>
      </c>
      <c r="D56" s="109"/>
      <c r="E56" s="102">
        <v>0</v>
      </c>
    </row>
    <row r="57" spans="1:5" ht="15">
      <c r="A57" s="61" t="s">
        <v>134</v>
      </c>
      <c r="B57" s="73" t="s">
        <v>173</v>
      </c>
      <c r="C57" s="108">
        <v>1200</v>
      </c>
      <c r="D57" s="109"/>
      <c r="E57" s="102">
        <v>0</v>
      </c>
    </row>
    <row r="58" spans="1:5" ht="15">
      <c r="A58" s="61" t="s">
        <v>135</v>
      </c>
      <c r="B58" s="72" t="s">
        <v>175</v>
      </c>
      <c r="C58" s="108">
        <f>+C56+C57</f>
        <v>1953094</v>
      </c>
      <c r="D58" s="109"/>
      <c r="E58" s="102">
        <v>0</v>
      </c>
    </row>
    <row r="59" spans="1:5" ht="15">
      <c r="A59" s="61" t="s">
        <v>136</v>
      </c>
      <c r="B59" s="72" t="s">
        <v>174</v>
      </c>
      <c r="C59" s="96"/>
      <c r="D59" s="97">
        <f>+C58</f>
        <v>1953094</v>
      </c>
      <c r="E59" s="104">
        <v>0</v>
      </c>
    </row>
    <row r="60" spans="1:5" ht="15">
      <c r="A60" s="61" t="s">
        <v>137</v>
      </c>
      <c r="B60" s="72" t="s">
        <v>176</v>
      </c>
      <c r="C60" s="108">
        <v>0</v>
      </c>
      <c r="D60" s="109"/>
      <c r="E60" s="102">
        <f>+C60</f>
        <v>0</v>
      </c>
    </row>
    <row r="61" spans="1:5" ht="15">
      <c r="A61" s="61" t="s">
        <v>138</v>
      </c>
      <c r="B61" s="72" t="s">
        <v>177</v>
      </c>
      <c r="C61" s="108">
        <f>+C58</f>
        <v>1953094</v>
      </c>
      <c r="D61" s="109"/>
      <c r="E61" s="102">
        <v>0</v>
      </c>
    </row>
    <row r="62" spans="1:5" ht="15">
      <c r="A62" s="61" t="s">
        <v>139</v>
      </c>
      <c r="B62" s="72" t="s">
        <v>141</v>
      </c>
      <c r="C62" s="110">
        <f>C61/45000000</f>
        <v>0.04340208888888889</v>
      </c>
      <c r="D62" s="111"/>
      <c r="E62" s="102">
        <v>0</v>
      </c>
    </row>
    <row r="63" spans="1:5" ht="15">
      <c r="A63" s="61" t="s">
        <v>140</v>
      </c>
      <c r="B63" s="72" t="s">
        <v>142</v>
      </c>
      <c r="C63" s="112"/>
      <c r="D63" s="113"/>
      <c r="E63" s="88"/>
    </row>
    <row r="64" spans="1:5" ht="15">
      <c r="A64" s="74" t="s">
        <v>156</v>
      </c>
      <c r="B64" s="37"/>
      <c r="C64" s="37"/>
      <c r="D64" s="86"/>
      <c r="E64" s="86"/>
    </row>
    <row r="65" spans="1:5" ht="15.75">
      <c r="A65" s="36"/>
      <c r="B65" s="37"/>
      <c r="C65" s="37"/>
      <c r="D65" s="86"/>
      <c r="E65" s="86"/>
    </row>
    <row r="66" spans="1:5" ht="15" customHeight="1">
      <c r="A66" s="59" t="s">
        <v>104</v>
      </c>
      <c r="B66" s="68" t="s">
        <v>2</v>
      </c>
      <c r="C66" s="59" t="s">
        <v>190</v>
      </c>
      <c r="D66" s="89" t="s">
        <v>188</v>
      </c>
      <c r="E66" s="89" t="s">
        <v>189</v>
      </c>
    </row>
    <row r="67" spans="1:5" ht="15" customHeight="1">
      <c r="A67" s="59">
        <v>1</v>
      </c>
      <c r="B67" s="65" t="s">
        <v>3</v>
      </c>
      <c r="C67" s="62"/>
      <c r="D67" s="90"/>
      <c r="E67" s="101"/>
    </row>
    <row r="68" spans="1:5" ht="15" customHeight="1">
      <c r="A68" s="64"/>
      <c r="B68" s="66" t="s">
        <v>178</v>
      </c>
      <c r="C68" s="67" t="s">
        <v>5</v>
      </c>
      <c r="D68" s="90" t="s">
        <v>6</v>
      </c>
      <c r="E68" s="106">
        <v>0</v>
      </c>
    </row>
    <row r="69" spans="1:5" ht="15" customHeight="1">
      <c r="A69" s="64"/>
      <c r="B69" s="66" t="s">
        <v>179</v>
      </c>
      <c r="C69" s="67" t="s">
        <v>5</v>
      </c>
      <c r="D69" s="90" t="s">
        <v>8</v>
      </c>
      <c r="E69" s="106">
        <v>0</v>
      </c>
    </row>
    <row r="70" spans="1:5" ht="15" customHeight="1">
      <c r="A70" s="59">
        <v>2</v>
      </c>
      <c r="B70" s="65" t="s">
        <v>180</v>
      </c>
      <c r="C70" s="67"/>
      <c r="D70" s="90"/>
      <c r="E70" s="105"/>
    </row>
    <row r="71" spans="1:5" ht="15" customHeight="1">
      <c r="A71" s="64"/>
      <c r="B71" s="66" t="s">
        <v>181</v>
      </c>
      <c r="C71" s="67" t="s">
        <v>5</v>
      </c>
      <c r="D71" s="90" t="s">
        <v>11</v>
      </c>
      <c r="E71" s="106">
        <v>0</v>
      </c>
    </row>
    <row r="72" spans="1:5" ht="15" customHeight="1">
      <c r="A72" s="64"/>
      <c r="B72" s="66" t="s">
        <v>153</v>
      </c>
      <c r="C72" s="67" t="s">
        <v>5</v>
      </c>
      <c r="D72" s="90" t="s">
        <v>13</v>
      </c>
      <c r="E72" s="106">
        <v>0</v>
      </c>
    </row>
    <row r="73" spans="1:5" ht="15" customHeight="1">
      <c r="A73" s="59" t="s">
        <v>106</v>
      </c>
      <c r="B73" s="65" t="s">
        <v>14</v>
      </c>
      <c r="C73" s="67"/>
      <c r="D73" s="90"/>
      <c r="E73" s="101"/>
    </row>
    <row r="74" spans="1:5" ht="15" customHeight="1">
      <c r="A74" s="64"/>
      <c r="B74" s="66" t="s">
        <v>20</v>
      </c>
      <c r="C74" s="67" t="s">
        <v>16</v>
      </c>
      <c r="D74" s="90" t="s">
        <v>21</v>
      </c>
      <c r="E74" s="106">
        <v>0</v>
      </c>
    </row>
    <row r="75" spans="1:5" ht="15" customHeight="1">
      <c r="A75" s="64"/>
      <c r="B75" s="66" t="s">
        <v>22</v>
      </c>
      <c r="C75" s="67" t="s">
        <v>16</v>
      </c>
      <c r="D75" s="90" t="s">
        <v>23</v>
      </c>
      <c r="E75" s="101"/>
    </row>
    <row r="76" spans="1:5" ht="15" customHeight="1">
      <c r="A76" s="59" t="s">
        <v>110</v>
      </c>
      <c r="B76" s="65" t="s">
        <v>182</v>
      </c>
      <c r="C76" s="67"/>
      <c r="D76" s="90"/>
      <c r="E76" s="101"/>
    </row>
    <row r="77" spans="1:5" ht="15" customHeight="1">
      <c r="A77" s="64"/>
      <c r="B77" s="66" t="s">
        <v>183</v>
      </c>
      <c r="C77" s="67" t="s">
        <v>5</v>
      </c>
      <c r="D77" s="90" t="s">
        <v>31</v>
      </c>
      <c r="E77" s="101"/>
    </row>
    <row r="78" spans="1:5" ht="15" customHeight="1">
      <c r="A78" s="64"/>
      <c r="B78" s="66" t="s">
        <v>184</v>
      </c>
      <c r="C78" s="67" t="s">
        <v>5</v>
      </c>
      <c r="D78" s="90" t="s">
        <v>27</v>
      </c>
      <c r="E78" s="101"/>
    </row>
    <row r="79" spans="1:5" ht="15" customHeight="1">
      <c r="A79" s="59"/>
      <c r="B79" s="66" t="s">
        <v>185</v>
      </c>
      <c r="C79" s="67" t="s">
        <v>5</v>
      </c>
      <c r="D79" s="90" t="s">
        <v>34</v>
      </c>
      <c r="E79" s="101"/>
    </row>
    <row r="80" spans="1:4" ht="12.75" customHeight="1">
      <c r="A80" s="69"/>
      <c r="B80" s="70"/>
      <c r="C80" s="71"/>
      <c r="D80" s="91"/>
    </row>
    <row r="81" spans="1:4" ht="15.75">
      <c r="A81" s="38"/>
      <c r="D81" s="92"/>
    </row>
    <row r="82" ht="15">
      <c r="E82" s="78" t="s">
        <v>157</v>
      </c>
    </row>
    <row r="84" spans="2:5" ht="15">
      <c r="B84" s="55"/>
      <c r="C84" s="55"/>
      <c r="E84" s="93" t="s">
        <v>147</v>
      </c>
    </row>
    <row r="85" spans="2:5" ht="15">
      <c r="B85" s="56"/>
      <c r="C85" s="56"/>
      <c r="E85" s="94" t="s">
        <v>148</v>
      </c>
    </row>
    <row r="90" spans="1:5" ht="15">
      <c r="A90" s="55"/>
      <c r="B90" s="57"/>
      <c r="C90" s="57"/>
      <c r="E90" s="95" t="s">
        <v>149</v>
      </c>
    </row>
  </sheetData>
  <mergeCells count="49">
    <mergeCell ref="A4:E4"/>
    <mergeCell ref="A1:B1"/>
    <mergeCell ref="A3:E3"/>
    <mergeCell ref="C10:D10"/>
    <mergeCell ref="C9:D9"/>
    <mergeCell ref="A6:E6"/>
    <mergeCell ref="A7:E7"/>
    <mergeCell ref="C11:D11"/>
    <mergeCell ref="C12:D12"/>
    <mergeCell ref="C17:D17"/>
    <mergeCell ref="C18:D18"/>
    <mergeCell ref="C19:D19"/>
    <mergeCell ref="C20:D20"/>
    <mergeCell ref="C26:D26"/>
    <mergeCell ref="C21:D21"/>
    <mergeCell ref="C27:D27"/>
    <mergeCell ref="C28:D28"/>
    <mergeCell ref="C22:D22"/>
    <mergeCell ref="C24:D24"/>
    <mergeCell ref="C29:D29"/>
    <mergeCell ref="C30:D30"/>
    <mergeCell ref="C31:D31"/>
    <mergeCell ref="C33:D33"/>
    <mergeCell ref="C32:D32"/>
    <mergeCell ref="C49:D49"/>
    <mergeCell ref="C39:D39"/>
    <mergeCell ref="C40:D40"/>
    <mergeCell ref="C42:D42"/>
    <mergeCell ref="C47:D47"/>
    <mergeCell ref="C34:D34"/>
    <mergeCell ref="C35:D35"/>
    <mergeCell ref="C48:D48"/>
    <mergeCell ref="C36:D36"/>
    <mergeCell ref="C37:D37"/>
    <mergeCell ref="C38:D38"/>
    <mergeCell ref="C41:D41"/>
    <mergeCell ref="C55:D55"/>
    <mergeCell ref="C56:D56"/>
    <mergeCell ref="C57:D57"/>
    <mergeCell ref="C58:D58"/>
    <mergeCell ref="C50:D50"/>
    <mergeCell ref="C53:D53"/>
    <mergeCell ref="C54:D54"/>
    <mergeCell ref="C52:D52"/>
    <mergeCell ref="C51:D51"/>
    <mergeCell ref="C61:D61"/>
    <mergeCell ref="C62:D62"/>
    <mergeCell ref="C60:D60"/>
    <mergeCell ref="C63:D63"/>
  </mergeCells>
  <printOptions horizontalCentered="1"/>
  <pageMargins left="0.75" right="0.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Thuy Trang</cp:lastModifiedBy>
  <cp:lastPrinted>2008-06-02T06:46:25Z</cp:lastPrinted>
  <dcterms:created xsi:type="dcterms:W3CDTF">1996-10-14T23:33:28Z</dcterms:created>
  <dcterms:modified xsi:type="dcterms:W3CDTF">2008-06-03T03:11:11Z</dcterms:modified>
  <cp:category/>
  <cp:version/>
  <cp:contentType/>
  <cp:contentStatus/>
</cp:coreProperties>
</file>