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HITIEUTAICHINH" sheetId="1" r:id="rId1"/>
    <sheet name="bangcandoiketoan" sheetId="2" r:id="rId2"/>
    <sheet name="TONG HOP-2008" sheetId="3" r:id="rId3"/>
  </sheets>
  <definedNames/>
  <calcPr fullCalcOnLoad="1"/>
</workbook>
</file>

<file path=xl/sharedStrings.xml><?xml version="1.0" encoding="utf-8"?>
<sst xmlns="http://schemas.openxmlformats.org/spreadsheetml/2006/main" count="229" uniqueCount="123">
  <si>
    <t xml:space="preserve">V.CAÙC CHÆ TIEÂU TAØI CHÍNH CÔ BAÛN </t>
  </si>
  <si>
    <t>(Chæ aùp duïng ñoái vôùi baùo caùo naêm )</t>
  </si>
  <si>
    <t>STT</t>
  </si>
  <si>
    <t>ÑVT</t>
  </si>
  <si>
    <t xml:space="preserve">KYØ TRÖÔÙC </t>
  </si>
  <si>
    <t xml:space="preserve">KYØ BAÙO CAÙO </t>
  </si>
  <si>
    <t xml:space="preserve">Cô caáu taøi saûn </t>
  </si>
  <si>
    <t>%</t>
  </si>
  <si>
    <t xml:space="preserve">- Taøi saûn daøi haïn /Toång taøi saûn </t>
  </si>
  <si>
    <t xml:space="preserve">-Taøi saûn ngaén haïn/Toång taøi saûn </t>
  </si>
  <si>
    <t xml:space="preserve">Cô caáu nguoàn voán </t>
  </si>
  <si>
    <t xml:space="preserve">-Nôï phaûi traû /Toång nguoàn voán </t>
  </si>
  <si>
    <t xml:space="preserve">-Nguoàn voán chuû sôû höõu /Toång nguoàn voán </t>
  </si>
  <si>
    <t xml:space="preserve">Khaû naêng thanh toaùn </t>
  </si>
  <si>
    <t xml:space="preserve">- Khaû naêng thanh toaùn nhanh </t>
  </si>
  <si>
    <t xml:space="preserve">-Khaû naêng thanh toaùn hieän haønh </t>
  </si>
  <si>
    <t xml:space="preserve">Tyû suaát lôïi nhuaän </t>
  </si>
  <si>
    <t xml:space="preserve">-Tyû suaát lôïi nhuaän sau thueá /toång taøi saûn </t>
  </si>
  <si>
    <t xml:space="preserve">-Tyû suaát lôïi nhuaän sau thueá /Doanh
 thu thuaàn </t>
  </si>
  <si>
    <t>-Tyû suaát lôïi nhuaän  sau thueá /nguoàn voán
 chuû sôû höõu</t>
  </si>
  <si>
    <t xml:space="preserve"> Giaùm Ñoác Coâng Ty</t>
  </si>
  <si>
    <t>(Kyù ghi roû hoï teân )</t>
  </si>
  <si>
    <t xml:space="preserve">CHÆ TIEÂU </t>
  </si>
  <si>
    <t>Maåu CBTT-03</t>
  </si>
  <si>
    <t xml:space="preserve">COÂNG TY COÅ PHAÀN DÖÔÏC ÑOÀNG NAI </t>
  </si>
  <si>
    <t xml:space="preserve">BAÙO CAÙO TAØI CHÍNH TOÙM TAÉT </t>
  </si>
  <si>
    <t xml:space="preserve">I.A.BAÛNG CAÂN ÑOÁI KEÁ TOAÙN </t>
  </si>
  <si>
    <t>(Aùp duïng vôùi caùc doanh nghieäp trong lónh vöïc saûn xuaát cheá bieán ,dòch vuï )</t>
  </si>
  <si>
    <t>Stt</t>
  </si>
  <si>
    <t xml:space="preserve">NOÄI DUNG </t>
  </si>
  <si>
    <t xml:space="preserve">Soá dö ñaàu kyø </t>
  </si>
  <si>
    <t xml:space="preserve">Soá dö cuoái kyø </t>
  </si>
  <si>
    <t xml:space="preserve">I </t>
  </si>
  <si>
    <t xml:space="preserve">Taøi saûn ngaén haïn </t>
  </si>
  <si>
    <t xml:space="preserve">Tieàn vaø caùc khoaûn töông ñöông tieàn </t>
  </si>
  <si>
    <t xml:space="preserve">Caùc khoaûn  ñaàu tö taøi chính ngaén haïn </t>
  </si>
  <si>
    <t xml:space="preserve">Caùc khoaûn  phaûi thu ngaén haïn </t>
  </si>
  <si>
    <t xml:space="preserve">Haøng toàn kho </t>
  </si>
  <si>
    <t xml:space="preserve">Taøi saûn daøi haïn khaùc </t>
  </si>
  <si>
    <t>II</t>
  </si>
  <si>
    <t xml:space="preserve">Taøi saûn daøi haïn </t>
  </si>
  <si>
    <t xml:space="preserve">Caùc khoaûn phaûi thu daøi haïn </t>
  </si>
  <si>
    <t xml:space="preserve">Taøi saûn coá ñònh </t>
  </si>
  <si>
    <t xml:space="preserve">-Taøi saûn coá ñònh höõu hình </t>
  </si>
  <si>
    <t xml:space="preserve">-Taøi saûn coá ñònh voâ hình </t>
  </si>
  <si>
    <t>-Taøi saûn coá ñònh thueâ taøi chính</t>
  </si>
  <si>
    <t xml:space="preserve">-Chi phí xaây döïng cô baûn dôû dang </t>
  </si>
  <si>
    <t xml:space="preserve">Baát ñoäng saûn ñaàu tö </t>
  </si>
  <si>
    <t xml:space="preserve">Caùc khoaûn ñaàu tö taøi chính daøi haïn </t>
  </si>
  <si>
    <t>III</t>
  </si>
  <si>
    <t xml:space="preserve">TOÅNG COÄNG TAØI SAÛN </t>
  </si>
  <si>
    <t>IV</t>
  </si>
  <si>
    <t xml:space="preserve">Nôï phaûi traû </t>
  </si>
  <si>
    <t xml:space="preserve">Nôï ngaén haïn  </t>
  </si>
  <si>
    <t>Nôï daøi haïn</t>
  </si>
  <si>
    <t>V</t>
  </si>
  <si>
    <t xml:space="preserve">Voán chuû sôû höõu </t>
  </si>
  <si>
    <t xml:space="preserve">- Thaëng dö voán coå phaàn </t>
  </si>
  <si>
    <t xml:space="preserve">-Voán khaùc cuûa chuû sôû höõu </t>
  </si>
  <si>
    <t xml:space="preserve">-Coå phieáu quyõ </t>
  </si>
  <si>
    <t xml:space="preserve">-Cheânh leäch ñaùnh giaù laïi taøi saûn </t>
  </si>
  <si>
    <t xml:space="preserve">-Cheânh leäch tyû giaù hoái ñoaùi </t>
  </si>
  <si>
    <t xml:space="preserve">-Caùc quyõ </t>
  </si>
  <si>
    <t>-Lôïi nhuaän sau thueá chöa phaân phoái</t>
  </si>
  <si>
    <t>- Nguoàn voán ñaàu tö XDCB</t>
  </si>
  <si>
    <t xml:space="preserve">Nguoàn kinh phí vaø quyõ khaùc </t>
  </si>
  <si>
    <t xml:space="preserve">-Quyõ khen thöôûng phuùc lôïi </t>
  </si>
  <si>
    <t xml:space="preserve">-Nguoàn kinh phí </t>
  </si>
  <si>
    <t>-Nguoàn kinh phí ñaõ hình thaønh TSCÑ</t>
  </si>
  <si>
    <t>VI</t>
  </si>
  <si>
    <t xml:space="preserve">TOÅNG COÄNG NGUOÀN VOÁN </t>
  </si>
  <si>
    <t>II.A</t>
  </si>
  <si>
    <t xml:space="preserve">KEÁT QUAÛ HOAÏT ÑOÄNG KINH DOANH </t>
  </si>
  <si>
    <t xml:space="preserve">Doanh thu baùn haøng vaø cung caáp dòch vuï </t>
  </si>
  <si>
    <t>Caùc khoaûn giaûm tröø doanh thu</t>
  </si>
  <si>
    <t xml:space="preserve">Doanh thu thuaàn veà  baùn haøng vaø cung caáp dòch vuï </t>
  </si>
  <si>
    <t xml:space="preserve">Giaù voán haøng baùn </t>
  </si>
  <si>
    <t xml:space="preserve">Lôïi nhuaän goäp veà baùn haøng vaø cung caáp dòch vuï </t>
  </si>
  <si>
    <t xml:space="preserve">Doanh thu hoaït ñoäng taøi chính </t>
  </si>
  <si>
    <t xml:space="preserve">Chi phí taøi chính </t>
  </si>
  <si>
    <t xml:space="preserve">Chi phí baùn haøng </t>
  </si>
  <si>
    <t>Chi phí quaûn lyù doanh nghieäp</t>
  </si>
  <si>
    <t xml:space="preserve">Lôïi nhuaän thuaàn töø hoaït ñoäng kinh doanh </t>
  </si>
  <si>
    <t xml:space="preserve">Thu nhaäp khaùc </t>
  </si>
  <si>
    <t xml:space="preserve">Chi phí khaùc </t>
  </si>
  <si>
    <t xml:space="preserve">Lôïi nhuaän khaùc </t>
  </si>
  <si>
    <t xml:space="preserve">Toång lôïi nhuaän keá toaùn tröôùc thueá 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</si>
  <si>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</si>
  <si>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</si>
  <si>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</si>
  <si>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</si>
  <si>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>Naêm 2007</t>
  </si>
  <si>
    <t xml:space="preserve">-Voán ñaàu tö cuûa chuû sôû höõu </t>
  </si>
  <si>
    <t>Ngaøy …25…….</t>
  </si>
  <si>
    <t xml:space="preserve"> </t>
  </si>
  <si>
    <t xml:space="preserve">Keá Toaùn Tröôûng </t>
  </si>
  <si>
    <t xml:space="preserve">Giaùm Ñoác   Coâng Ty </t>
  </si>
  <si>
    <t xml:space="preserve">Soá dö  ñaàu kyø </t>
  </si>
  <si>
    <t xml:space="preserve">Cô caáu taøi saûn   </t>
  </si>
  <si>
    <t>- Taøi saûn daøi haïn /Toång taøi saûn   ( %)</t>
  </si>
  <si>
    <t>-Nôï phaûi traû /Toång nguoàn voán   ( %)</t>
  </si>
  <si>
    <t xml:space="preserve">Cô caáu nguoàn voán    </t>
  </si>
  <si>
    <t>-Nguoàn voán chuû sôû höõu /Toång nguoàn voán  ( % )</t>
  </si>
  <si>
    <t>-Taøi saûn ngaén haïn/Toång taøi saûn  ( % )</t>
  </si>
  <si>
    <t xml:space="preserve">                       ________                                                                   __________</t>
  </si>
  <si>
    <t xml:space="preserve">          Giaùm Ñoác   Coâng Ty </t>
  </si>
  <si>
    <t>Boä  Taøi chính höôøng daãn  veà vieäc Coâng boá thoâng  tin treân thò tröôøng chöùng khoaùn )</t>
  </si>
  <si>
    <t xml:space="preserve">(Ban haønh keøm theo Thoâng tö soá 38/2007-BTC ngaøy 18/04/2007 cuûa Boä Tröôûng </t>
  </si>
  <si>
    <t xml:space="preserve">NAÊM 2008 </t>
  </si>
  <si>
    <t>Naêm 2008</t>
  </si>
  <si>
    <t xml:space="preserve"> Phaïm Myõ Leä </t>
  </si>
  <si>
    <t>-</t>
  </si>
  <si>
    <t xml:space="preserve">Taøi saûn ngaén  haïn khaùc </t>
  </si>
  <si>
    <t>BAÙO CAÙO TAØI CHÍNH TOÙM TAÉT NAÊM 2008</t>
  </si>
  <si>
    <t xml:space="preserve"> Ngaøy  05   thaùng  03 naêm 2009</t>
  </si>
  <si>
    <t xml:space="preserve">Phạm Mỹ Lệ </t>
  </si>
  <si>
    <r>
      <t xml:space="preserve"> </t>
    </r>
    <r>
      <rPr>
        <b/>
        <sz val="12"/>
        <rFont val="VNI-Times"/>
        <family val="0"/>
      </rPr>
      <t>COÂNG TY COÅ PHAÀN DÖÔÏC</t>
    </r>
    <r>
      <rPr>
        <sz val="12"/>
        <rFont val="VNI-Times"/>
        <family val="0"/>
      </rPr>
      <t xml:space="preserve">                                      Ñoäc Laäp – Töï Do – Haïnh Phuùc</t>
    </r>
  </si>
  <si>
    <t>CTY CHEÁ BIEÁN XNK-NSTP ÑOÀNG NAI     COÄNG HOØA XAÕ HOÄI CHUÛ NGHÓA VIEÄT NAM</t>
  </si>
  <si>
    <t>Ngaøy  09   thaùng      03   naêm 2008</t>
  </si>
  <si>
    <t xml:space="preserve"> Ngaøy  09   thaùng  03  naêm 2009</t>
  </si>
  <si>
    <t xml:space="preserve">Nguyeãn vaên Phöôùc </t>
  </si>
  <si>
    <t xml:space="preserve">Nguyễn văn Phước </t>
  </si>
  <si>
    <t xml:space="preserve">Nguyễn  văn Phước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</si>
</sst>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2"/>
      <name val="VNI-Times"/>
      <family val="0"/>
    </font>
    <font>
      <b/>
      <sz val="12"/>
      <name val="VNI-Times"/>
      <family val="0"/>
    </font>
    <font>
      <sz val="8"/>
      <name val="Arial"/>
      <family val="0"/>
    </font>
    <font>
      <b/>
      <sz val="14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NI-Times"/>
      <family val="0"/>
    </font>
    <font>
      <sz val="11"/>
      <name val="Arial"/>
      <family val="0"/>
    </font>
    <font>
      <sz val="11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quotePrefix="1">
      <alignment/>
    </xf>
    <xf numFmtId="0" fontId="1" fillId="0" borderId="11" xfId="0" applyFont="1" applyBorder="1" applyAlignment="1" quotePrefix="1">
      <alignment wrapText="1"/>
    </xf>
    <xf numFmtId="0" fontId="1" fillId="0" borderId="12" xfId="0" applyFont="1" applyBorder="1" applyAlignment="1" quotePrefix="1">
      <alignment wrapText="1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165" fontId="2" fillId="0" borderId="15" xfId="42" applyNumberFormat="1" applyFont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165" fontId="9" fillId="0" borderId="16" xfId="42" applyNumberFormat="1" applyFont="1" applyBorder="1" applyAlignment="1">
      <alignment/>
    </xf>
    <xf numFmtId="43" fontId="9" fillId="0" borderId="16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wrapText="1"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42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 quotePrefix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15" xfId="42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18" xfId="42" applyNumberFormat="1" applyFont="1" applyBorder="1" applyAlignment="1">
      <alignment/>
    </xf>
    <xf numFmtId="165" fontId="2" fillId="0" borderId="13" xfId="42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4">
      <selection activeCell="D28" sqref="D28:E28"/>
    </sheetView>
  </sheetViews>
  <sheetFormatPr defaultColWidth="9.140625" defaultRowHeight="12.75"/>
  <cols>
    <col min="1" max="1" width="7.00390625" style="2" customWidth="1"/>
    <col min="2" max="2" width="45.8515625" style="1" customWidth="1"/>
    <col min="3" max="3" width="11.421875" style="2" hidden="1" customWidth="1"/>
    <col min="4" max="4" width="19.8515625" style="1" customWidth="1"/>
    <col min="5" max="5" width="20.421875" style="1" customWidth="1"/>
    <col min="6" max="16384" width="9.140625" style="1" customWidth="1"/>
  </cols>
  <sheetData>
    <row r="2" spans="1:2" ht="27" customHeight="1">
      <c r="A2" s="73" t="s">
        <v>0</v>
      </c>
      <c r="B2" s="73"/>
    </row>
    <row r="3" spans="1:2" ht="17.25">
      <c r="A3" s="72" t="s">
        <v>1</v>
      </c>
      <c r="B3" s="72"/>
    </row>
    <row r="4" spans="1:5" ht="20.25" customHeight="1">
      <c r="A4" s="14" t="s">
        <v>2</v>
      </c>
      <c r="B4" s="14" t="s">
        <v>22</v>
      </c>
      <c r="C4" s="14" t="s">
        <v>3</v>
      </c>
      <c r="D4" s="14" t="s">
        <v>4</v>
      </c>
      <c r="E4" s="14" t="s">
        <v>5</v>
      </c>
    </row>
    <row r="5" spans="1:5" ht="18">
      <c r="A5" s="4">
        <v>1</v>
      </c>
      <c r="B5" s="5" t="s">
        <v>6</v>
      </c>
      <c r="C5" s="6" t="s">
        <v>7</v>
      </c>
      <c r="D5" s="7"/>
      <c r="E5" s="7"/>
    </row>
    <row r="6" spans="1:5" ht="17.25">
      <c r="A6" s="8"/>
      <c r="B6" s="9" t="s">
        <v>8</v>
      </c>
      <c r="C6" s="8" t="s">
        <v>7</v>
      </c>
      <c r="D6" s="32">
        <f>25529088663/72609169853*100</f>
        <v>35.15959308539762</v>
      </c>
      <c r="E6" s="32">
        <f>26412368292/79027740807*100</f>
        <v>33.42164159355608</v>
      </c>
    </row>
    <row r="7" spans="1:5" ht="17.25">
      <c r="A7" s="10"/>
      <c r="B7" s="11" t="s">
        <v>9</v>
      </c>
      <c r="C7" s="10" t="s">
        <v>7</v>
      </c>
      <c r="D7" s="32">
        <f>47808081190/72609169853*100</f>
        <v>65.8430350970673</v>
      </c>
      <c r="E7" s="32">
        <f>52615372515/79027740807*100</f>
        <v>66.57835840644393</v>
      </c>
    </row>
    <row r="8" spans="1:5" ht="18">
      <c r="A8" s="4">
        <v>2</v>
      </c>
      <c r="B8" s="5" t="s">
        <v>10</v>
      </c>
      <c r="C8" s="6"/>
      <c r="D8" s="7"/>
      <c r="E8" s="7"/>
    </row>
    <row r="9" spans="1:5" ht="17.25">
      <c r="A9" s="8"/>
      <c r="B9" s="9" t="s">
        <v>11</v>
      </c>
      <c r="C9" s="8" t="s">
        <v>7</v>
      </c>
      <c r="D9" s="32">
        <f>50192215031/72609169853*100</f>
        <v>69.12655127804935</v>
      </c>
      <c r="E9" s="32">
        <f>57330689667/79027740807*100</f>
        <v>72.54501910539476</v>
      </c>
    </row>
    <row r="10" spans="1:5" ht="17.25">
      <c r="A10" s="10"/>
      <c r="B10" s="11" t="s">
        <v>12</v>
      </c>
      <c r="C10" s="10" t="s">
        <v>7</v>
      </c>
      <c r="D10" s="32">
        <f>22416954822/72609169853*100</f>
        <v>30.87344872195064</v>
      </c>
      <c r="E10" s="32">
        <f>21697051140/79027740807*100</f>
        <v>27.454980894605242</v>
      </c>
    </row>
    <row r="11" spans="1:5" ht="19.5" customHeight="1">
      <c r="A11" s="4">
        <v>3</v>
      </c>
      <c r="B11" s="5" t="s">
        <v>13</v>
      </c>
      <c r="C11" s="6"/>
      <c r="D11" s="7"/>
      <c r="E11" s="7"/>
    </row>
    <row r="12" spans="1:5" ht="19.5" customHeight="1">
      <c r="A12" s="8"/>
      <c r="B12" s="9" t="s">
        <v>14</v>
      </c>
      <c r="C12" s="8"/>
      <c r="D12" s="32">
        <f>(47080081190-11177750226)/39624836935</f>
        <v>0.9060562450488732</v>
      </c>
      <c r="E12" s="32">
        <f>(52615372515-14756541524)/48841030239</f>
        <v>0.7751439886861639</v>
      </c>
    </row>
    <row r="13" spans="1:5" ht="19.5" customHeight="1">
      <c r="A13" s="10"/>
      <c r="B13" s="11" t="s">
        <v>15</v>
      </c>
      <c r="C13" s="10"/>
      <c r="D13" s="33">
        <f>47080081190/39624836935</f>
        <v>1.188145739684165</v>
      </c>
      <c r="E13" s="33">
        <f>52615372515/48841030239</f>
        <v>1.0772781052637614</v>
      </c>
    </row>
    <row r="14" spans="1:5" ht="18">
      <c r="A14" s="4">
        <v>4</v>
      </c>
      <c r="B14" s="5" t="s">
        <v>16</v>
      </c>
      <c r="C14" s="6"/>
      <c r="D14" s="7"/>
      <c r="E14" s="58"/>
    </row>
    <row r="15" spans="1:5" ht="17.25">
      <c r="A15" s="8"/>
      <c r="B15" s="9" t="s">
        <v>17</v>
      </c>
      <c r="C15" s="8"/>
      <c r="D15" s="32">
        <f>(1114873212/72609169853)*100</f>
        <v>1.5354440964648168</v>
      </c>
      <c r="E15" s="32">
        <f>(205573113/79027740807)*100</f>
        <v>0.26012778664905356</v>
      </c>
    </row>
    <row r="16" spans="1:5" ht="34.5">
      <c r="A16" s="8"/>
      <c r="B16" s="12" t="s">
        <v>18</v>
      </c>
      <c r="C16" s="8"/>
      <c r="D16" s="32">
        <f>(1114873212/85759765596)*100</f>
        <v>1.2999956381084137</v>
      </c>
      <c r="E16" s="32">
        <f>(205573113/86752476114)*100</f>
        <v>0.23696512446498905</v>
      </c>
    </row>
    <row r="17" spans="1:5" ht="34.5">
      <c r="A17" s="10"/>
      <c r="B17" s="13" t="s">
        <v>19</v>
      </c>
      <c r="C17" s="10"/>
      <c r="D17" s="33">
        <f>(1114873212/22416954822)*100</f>
        <v>4.973348168172527</v>
      </c>
      <c r="E17" s="33">
        <f>(205573113/21697051140)*100</f>
        <v>0.9474702883518207</v>
      </c>
    </row>
    <row r="19" spans="3:5" ht="17.25">
      <c r="C19" s="2" t="s">
        <v>93</v>
      </c>
      <c r="D19" s="72" t="s">
        <v>118</v>
      </c>
      <c r="E19" s="72"/>
    </row>
    <row r="20" spans="3:5" ht="17.25">
      <c r="C20" s="72" t="s">
        <v>20</v>
      </c>
      <c r="D20" s="72"/>
      <c r="E20" s="72"/>
    </row>
    <row r="21" spans="3:5" ht="17.25">
      <c r="C21" s="72" t="s">
        <v>21</v>
      </c>
      <c r="D21" s="72"/>
      <c r="E21" s="72"/>
    </row>
    <row r="28" spans="4:5" ht="17.25">
      <c r="D28" s="72" t="s">
        <v>121</v>
      </c>
      <c r="E28" s="72"/>
    </row>
  </sheetData>
  <sheetProtection/>
  <mergeCells count="6">
    <mergeCell ref="C21:E21"/>
    <mergeCell ref="D28:E28"/>
    <mergeCell ref="A2:B2"/>
    <mergeCell ref="A3:B3"/>
    <mergeCell ref="D19:E19"/>
    <mergeCell ref="C20:E20"/>
  </mergeCells>
  <printOptions/>
  <pageMargins left="0.41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0">
      <selection activeCell="C56" sqref="C56"/>
    </sheetView>
  </sheetViews>
  <sheetFormatPr defaultColWidth="9.140625" defaultRowHeight="12.75"/>
  <cols>
    <col min="1" max="1" width="6.140625" style="1" customWidth="1"/>
    <col min="2" max="2" width="49.57421875" style="1" customWidth="1"/>
    <col min="3" max="3" width="22.28125" style="1" customWidth="1"/>
    <col min="4" max="4" width="21.140625" style="1" customWidth="1"/>
    <col min="5" max="5" width="16.00390625" style="1" bestFit="1" customWidth="1"/>
    <col min="6" max="16384" width="9.140625" style="1" customWidth="1"/>
  </cols>
  <sheetData>
    <row r="1" ht="18">
      <c r="A1" s="3" t="s">
        <v>23</v>
      </c>
    </row>
    <row r="2" ht="17.25">
      <c r="A2" s="1" t="s">
        <v>107</v>
      </c>
    </row>
    <row r="3" ht="17.25">
      <c r="A3" s="1" t="s">
        <v>106</v>
      </c>
    </row>
    <row r="4" spans="1:8" ht="21">
      <c r="A4" s="3" t="s">
        <v>24</v>
      </c>
      <c r="C4" s="16" t="s">
        <v>25</v>
      </c>
      <c r="D4" s="16"/>
      <c r="E4" s="16"/>
      <c r="F4" s="15"/>
      <c r="G4" s="15"/>
      <c r="H4" s="15"/>
    </row>
    <row r="5" spans="3:8" ht="18">
      <c r="C5" s="73" t="s">
        <v>108</v>
      </c>
      <c r="D5" s="73"/>
      <c r="E5" s="17"/>
      <c r="F5" s="2"/>
      <c r="G5" s="2"/>
      <c r="H5" s="2"/>
    </row>
    <row r="6" spans="1:2" ht="21.75" customHeight="1">
      <c r="A6" s="3" t="s">
        <v>26</v>
      </c>
      <c r="B6" s="3"/>
    </row>
    <row r="7" ht="22.5" customHeight="1">
      <c r="A7" s="1" t="s">
        <v>27</v>
      </c>
    </row>
    <row r="8" spans="1:4" ht="18.75" customHeight="1">
      <c r="A8" s="18" t="s">
        <v>28</v>
      </c>
      <c r="B8" s="14" t="s">
        <v>29</v>
      </c>
      <c r="C8" s="14" t="s">
        <v>31</v>
      </c>
      <c r="D8" s="14" t="s">
        <v>97</v>
      </c>
    </row>
    <row r="9" spans="1:4" ht="17.25" customHeight="1">
      <c r="A9" s="25" t="s">
        <v>32</v>
      </c>
      <c r="B9" s="25" t="s">
        <v>33</v>
      </c>
      <c r="C9" s="30">
        <v>52615372515</v>
      </c>
      <c r="D9" s="30">
        <v>47080081190</v>
      </c>
    </row>
    <row r="10" spans="1:4" ht="17.25" customHeight="1">
      <c r="A10" s="62">
        <v>1</v>
      </c>
      <c r="B10" s="20" t="s">
        <v>34</v>
      </c>
      <c r="C10" s="27">
        <v>1394260907</v>
      </c>
      <c r="D10" s="27">
        <v>4827678534</v>
      </c>
    </row>
    <row r="11" spans="1:4" ht="17.25" customHeight="1">
      <c r="A11" s="62">
        <v>2</v>
      </c>
      <c r="B11" s="20" t="s">
        <v>35</v>
      </c>
      <c r="C11" s="59" t="s">
        <v>111</v>
      </c>
      <c r="D11" s="27">
        <v>0</v>
      </c>
    </row>
    <row r="12" spans="1:4" ht="17.25" customHeight="1">
      <c r="A12" s="62">
        <v>3</v>
      </c>
      <c r="B12" s="20" t="s">
        <v>36</v>
      </c>
      <c r="C12" s="27">
        <v>36257614105</v>
      </c>
      <c r="D12" s="27">
        <v>30705102761</v>
      </c>
    </row>
    <row r="13" spans="1:4" ht="17.25" customHeight="1">
      <c r="A13" s="62">
        <v>4</v>
      </c>
      <c r="B13" s="20" t="s">
        <v>37</v>
      </c>
      <c r="C13" s="27">
        <v>14756541524</v>
      </c>
      <c r="D13" s="27">
        <v>11177750226</v>
      </c>
    </row>
    <row r="14" spans="1:4" ht="17.25" customHeight="1">
      <c r="A14" s="62">
        <v>5</v>
      </c>
      <c r="B14" s="20" t="s">
        <v>112</v>
      </c>
      <c r="C14" s="27">
        <v>206955979</v>
      </c>
      <c r="D14" s="27">
        <v>369549669</v>
      </c>
    </row>
    <row r="15" spans="1:4" ht="17.25" customHeight="1">
      <c r="A15" s="22" t="s">
        <v>39</v>
      </c>
      <c r="B15" s="22" t="s">
        <v>40</v>
      </c>
      <c r="C15" s="29">
        <v>26412368292</v>
      </c>
      <c r="D15" s="29">
        <v>25529088663</v>
      </c>
    </row>
    <row r="16" spans="1:4" ht="17.25" customHeight="1">
      <c r="A16" s="62">
        <v>1</v>
      </c>
      <c r="B16" s="20" t="s">
        <v>41</v>
      </c>
      <c r="C16" s="27">
        <v>1425153781</v>
      </c>
      <c r="D16" s="27">
        <v>1425153781</v>
      </c>
    </row>
    <row r="17" spans="1:4" ht="17.25" customHeight="1">
      <c r="A17" s="62">
        <v>2</v>
      </c>
      <c r="B17" s="20" t="s">
        <v>42</v>
      </c>
      <c r="C17" s="27">
        <v>24535354519</v>
      </c>
      <c r="D17" s="27">
        <v>23728129626</v>
      </c>
    </row>
    <row r="18" spans="1:4" ht="17.25" customHeight="1">
      <c r="A18" s="62"/>
      <c r="B18" s="21" t="s">
        <v>43</v>
      </c>
      <c r="C18" s="27">
        <v>24447026486</v>
      </c>
      <c r="D18" s="27">
        <v>23394611668</v>
      </c>
    </row>
    <row r="19" spans="1:4" ht="17.25" customHeight="1">
      <c r="A19" s="62"/>
      <c r="B19" s="21" t="s">
        <v>44</v>
      </c>
      <c r="C19" s="27">
        <v>21666669</v>
      </c>
      <c r="D19" s="27">
        <v>25380953</v>
      </c>
    </row>
    <row r="20" spans="1:4" ht="17.25" customHeight="1">
      <c r="A20" s="62"/>
      <c r="B20" s="21" t="s">
        <v>45</v>
      </c>
      <c r="C20" s="59" t="s">
        <v>111</v>
      </c>
      <c r="D20" s="27">
        <v>0</v>
      </c>
    </row>
    <row r="21" spans="1:4" ht="17.25" customHeight="1">
      <c r="A21" s="62"/>
      <c r="B21" s="21" t="s">
        <v>46</v>
      </c>
      <c r="C21" s="27">
        <v>66661364</v>
      </c>
      <c r="D21" s="27">
        <v>308137005</v>
      </c>
    </row>
    <row r="22" spans="1:4" ht="17.25" customHeight="1">
      <c r="A22" s="62">
        <v>3</v>
      </c>
      <c r="B22" s="20" t="s">
        <v>47</v>
      </c>
      <c r="C22" s="59" t="s">
        <v>111</v>
      </c>
      <c r="D22" s="27">
        <v>0</v>
      </c>
    </row>
    <row r="23" spans="1:4" ht="17.25" customHeight="1">
      <c r="A23" s="62">
        <v>4</v>
      </c>
      <c r="B23" s="20" t="s">
        <v>48</v>
      </c>
      <c r="C23" s="27">
        <v>11400000</v>
      </c>
      <c r="D23" s="27">
        <v>11400000</v>
      </c>
    </row>
    <row r="24" spans="1:4" ht="17.25" customHeight="1">
      <c r="A24" s="62">
        <v>5</v>
      </c>
      <c r="B24" s="20" t="s">
        <v>38</v>
      </c>
      <c r="C24" s="27">
        <v>440459992</v>
      </c>
      <c r="D24" s="27">
        <v>364405256</v>
      </c>
    </row>
    <row r="25" spans="1:5" ht="19.5" customHeight="1">
      <c r="A25" s="22" t="s">
        <v>49</v>
      </c>
      <c r="B25" s="22" t="s">
        <v>50</v>
      </c>
      <c r="C25" s="29">
        <v>79027740807</v>
      </c>
      <c r="D25" s="29">
        <v>72609169853</v>
      </c>
      <c r="E25" s="60"/>
    </row>
    <row r="26" spans="1:4" ht="17.25" customHeight="1">
      <c r="A26" s="22" t="s">
        <v>51</v>
      </c>
      <c r="B26" s="22" t="s">
        <v>52</v>
      </c>
      <c r="C26" s="29">
        <v>57330689667</v>
      </c>
      <c r="D26" s="29">
        <v>50192215031</v>
      </c>
    </row>
    <row r="27" spans="1:4" ht="17.25" customHeight="1">
      <c r="A27" s="62">
        <v>1</v>
      </c>
      <c r="B27" s="20" t="s">
        <v>53</v>
      </c>
      <c r="C27" s="27">
        <v>48841030239</v>
      </c>
      <c r="D27" s="27">
        <v>39624836935</v>
      </c>
    </row>
    <row r="28" spans="1:4" ht="17.25" customHeight="1">
      <c r="A28" s="62">
        <v>2</v>
      </c>
      <c r="B28" s="20" t="s">
        <v>54</v>
      </c>
      <c r="C28" s="27">
        <v>8489659428</v>
      </c>
      <c r="D28" s="27">
        <v>10567378096</v>
      </c>
    </row>
    <row r="29" spans="1:4" ht="17.25" customHeight="1">
      <c r="A29" s="22" t="s">
        <v>55</v>
      </c>
      <c r="B29" s="22" t="s">
        <v>56</v>
      </c>
      <c r="C29" s="29">
        <v>21697051140</v>
      </c>
      <c r="D29" s="29">
        <v>22416954822</v>
      </c>
    </row>
    <row r="30" spans="1:4" ht="17.25" customHeight="1">
      <c r="A30" s="62">
        <v>1</v>
      </c>
      <c r="B30" s="20" t="s">
        <v>56</v>
      </c>
      <c r="C30" s="27">
        <v>21530365564</v>
      </c>
      <c r="D30" s="27">
        <v>22089610211</v>
      </c>
    </row>
    <row r="31" spans="1:4" ht="17.25" customHeight="1">
      <c r="A31" s="62"/>
      <c r="B31" s="21" t="s">
        <v>92</v>
      </c>
      <c r="C31" s="27">
        <v>19854470000</v>
      </c>
      <c r="D31" s="27">
        <v>19854470000</v>
      </c>
    </row>
    <row r="32" spans="1:4" ht="17.25" customHeight="1">
      <c r="A32" s="62"/>
      <c r="B32" s="21" t="s">
        <v>57</v>
      </c>
      <c r="C32" s="59" t="s">
        <v>111</v>
      </c>
      <c r="D32" s="27">
        <v>0</v>
      </c>
    </row>
    <row r="33" spans="1:4" ht="17.25" customHeight="1">
      <c r="A33" s="62"/>
      <c r="B33" s="21" t="s">
        <v>58</v>
      </c>
      <c r="C33" s="27">
        <v>1161827115</v>
      </c>
      <c r="D33" s="27">
        <v>849662615</v>
      </c>
    </row>
    <row r="34" spans="1:4" ht="17.25" customHeight="1">
      <c r="A34" s="62"/>
      <c r="B34" s="21" t="s">
        <v>59</v>
      </c>
      <c r="C34" s="59" t="s">
        <v>111</v>
      </c>
      <c r="D34" s="27">
        <v>0</v>
      </c>
    </row>
    <row r="35" spans="1:4" ht="17.25" customHeight="1">
      <c r="A35" s="62"/>
      <c r="B35" s="21" t="s">
        <v>60</v>
      </c>
      <c r="C35" s="59" t="s">
        <v>111</v>
      </c>
      <c r="D35" s="27">
        <v>0</v>
      </c>
    </row>
    <row r="36" spans="1:4" ht="17.25" customHeight="1">
      <c r="A36" s="62"/>
      <c r="B36" s="21" t="s">
        <v>61</v>
      </c>
      <c r="C36" s="59" t="s">
        <v>111</v>
      </c>
      <c r="D36" s="27">
        <v>0</v>
      </c>
    </row>
    <row r="37" spans="1:4" ht="17.25" customHeight="1">
      <c r="A37" s="62"/>
      <c r="B37" s="21" t="s">
        <v>62</v>
      </c>
      <c r="C37" s="27">
        <f>149377765+149377765</f>
        <v>298755530</v>
      </c>
      <c r="D37" s="27">
        <f>109242330+109242330</f>
        <v>218484660</v>
      </c>
    </row>
    <row r="38" spans="1:4" ht="17.25" customHeight="1">
      <c r="A38" s="62"/>
      <c r="B38" s="21" t="s">
        <v>63</v>
      </c>
      <c r="C38" s="27">
        <v>215312919</v>
      </c>
      <c r="D38" s="27">
        <v>1166992936</v>
      </c>
    </row>
    <row r="39" spans="1:4" ht="17.25" customHeight="1">
      <c r="A39" s="62"/>
      <c r="B39" s="21" t="s">
        <v>64</v>
      </c>
      <c r="C39" s="27">
        <v>0</v>
      </c>
      <c r="D39" s="27">
        <v>0</v>
      </c>
    </row>
    <row r="40" spans="1:4" ht="17.25" customHeight="1">
      <c r="A40" s="62">
        <v>2</v>
      </c>
      <c r="B40" s="20" t="s">
        <v>65</v>
      </c>
      <c r="C40" s="27">
        <v>166685576</v>
      </c>
      <c r="D40" s="27">
        <v>327344611</v>
      </c>
    </row>
    <row r="41" spans="1:4" ht="17.25" customHeight="1">
      <c r="A41" s="62"/>
      <c r="B41" s="21" t="s">
        <v>66</v>
      </c>
      <c r="C41" s="27">
        <v>107376439</v>
      </c>
      <c r="D41" s="27">
        <v>268035474</v>
      </c>
    </row>
    <row r="42" spans="1:4" ht="17.25" customHeight="1">
      <c r="A42" s="62"/>
      <c r="B42" s="21" t="s">
        <v>67</v>
      </c>
      <c r="C42" s="27">
        <v>59309137</v>
      </c>
      <c r="D42" s="27">
        <v>59309137</v>
      </c>
    </row>
    <row r="43" spans="1:4" ht="17.25" customHeight="1">
      <c r="A43" s="62"/>
      <c r="B43" s="21" t="s">
        <v>68</v>
      </c>
      <c r="C43" s="27">
        <v>0</v>
      </c>
      <c r="D43" s="27">
        <v>0</v>
      </c>
    </row>
    <row r="44" spans="1:5" ht="21" customHeight="1">
      <c r="A44" s="24" t="s">
        <v>69</v>
      </c>
      <c r="B44" s="24" t="s">
        <v>70</v>
      </c>
      <c r="C44" s="31">
        <v>79027740807</v>
      </c>
      <c r="D44" s="31">
        <v>72609169853</v>
      </c>
      <c r="E44" s="60"/>
    </row>
    <row r="45" spans="1:5" ht="17.25" customHeight="1">
      <c r="A45" s="70"/>
      <c r="B45" s="70"/>
      <c r="C45" s="71"/>
      <c r="D45" s="71"/>
      <c r="E45" s="60"/>
    </row>
    <row r="46" spans="1:2" ht="20.25" customHeight="1">
      <c r="A46" s="3" t="s">
        <v>71</v>
      </c>
      <c r="B46" s="3" t="s">
        <v>72</v>
      </c>
    </row>
    <row r="47" ht="17.25" customHeight="1">
      <c r="A47" s="1" t="s">
        <v>27</v>
      </c>
    </row>
    <row r="48" ht="17.25" customHeight="1"/>
    <row r="49" spans="1:4" ht="21" customHeight="1">
      <c r="A49" s="18" t="s">
        <v>28</v>
      </c>
      <c r="B49" s="14" t="s">
        <v>29</v>
      </c>
      <c r="C49" s="14" t="s">
        <v>109</v>
      </c>
      <c r="D49" s="14" t="s">
        <v>91</v>
      </c>
    </row>
    <row r="50" spans="1:4" ht="17.25" customHeight="1">
      <c r="A50" s="61">
        <v>1</v>
      </c>
      <c r="B50" s="19" t="s">
        <v>73</v>
      </c>
      <c r="C50" s="26">
        <v>87239819519</v>
      </c>
      <c r="D50" s="26">
        <v>85779267201</v>
      </c>
    </row>
    <row r="51" spans="1:4" ht="17.25" customHeight="1">
      <c r="A51" s="62">
        <v>2</v>
      </c>
      <c r="B51" s="20" t="s">
        <v>74</v>
      </c>
      <c r="C51" s="27">
        <v>487343405</v>
      </c>
      <c r="D51" s="27">
        <v>19501605</v>
      </c>
    </row>
    <row r="52" spans="1:4" ht="17.25" customHeight="1">
      <c r="A52" s="62">
        <v>3</v>
      </c>
      <c r="B52" s="20" t="s">
        <v>75</v>
      </c>
      <c r="C52" s="27">
        <v>86752476114</v>
      </c>
      <c r="D52" s="27">
        <v>85759765596</v>
      </c>
    </row>
    <row r="53" spans="1:4" ht="17.25" customHeight="1">
      <c r="A53" s="62">
        <v>4</v>
      </c>
      <c r="B53" s="20" t="s">
        <v>76</v>
      </c>
      <c r="C53" s="27">
        <v>77862535847</v>
      </c>
      <c r="D53" s="27">
        <v>77331689901</v>
      </c>
    </row>
    <row r="54" spans="1:4" ht="17.25" customHeight="1">
      <c r="A54" s="62">
        <v>5</v>
      </c>
      <c r="B54" s="20" t="s">
        <v>77</v>
      </c>
      <c r="C54" s="27">
        <v>8889940267</v>
      </c>
      <c r="D54" s="27">
        <v>8428075695</v>
      </c>
    </row>
    <row r="55" spans="1:4" ht="17.25" customHeight="1">
      <c r="A55" s="62">
        <v>6</v>
      </c>
      <c r="B55" s="20" t="s">
        <v>78</v>
      </c>
      <c r="C55" s="27">
        <v>75402603</v>
      </c>
      <c r="D55" s="27">
        <v>257143892</v>
      </c>
    </row>
    <row r="56" spans="1:4" ht="17.25" customHeight="1">
      <c r="A56" s="62">
        <v>7</v>
      </c>
      <c r="B56" s="20" t="s">
        <v>79</v>
      </c>
      <c r="C56" s="27">
        <v>1857447445</v>
      </c>
      <c r="D56" s="27">
        <v>251106421</v>
      </c>
    </row>
    <row r="57" spans="1:4" ht="17.25" customHeight="1">
      <c r="A57" s="62">
        <v>8</v>
      </c>
      <c r="B57" s="20" t="s">
        <v>80</v>
      </c>
      <c r="C57" s="27">
        <v>4609514490</v>
      </c>
      <c r="D57" s="27">
        <v>5164053473</v>
      </c>
    </row>
    <row r="58" spans="1:4" ht="17.25" customHeight="1">
      <c r="A58" s="62">
        <v>9</v>
      </c>
      <c r="B58" s="20" t="s">
        <v>81</v>
      </c>
      <c r="C58" s="27">
        <v>2318857148</v>
      </c>
      <c r="D58" s="27">
        <v>2373185641</v>
      </c>
    </row>
    <row r="59" spans="1:4" ht="17.25" customHeight="1">
      <c r="A59" s="62">
        <v>10</v>
      </c>
      <c r="B59" s="20" t="s">
        <v>82</v>
      </c>
      <c r="C59" s="27">
        <v>179523787</v>
      </c>
      <c r="D59" s="27">
        <v>896874052</v>
      </c>
    </row>
    <row r="60" spans="1:4" ht="17.25" customHeight="1">
      <c r="A60" s="62">
        <v>11</v>
      </c>
      <c r="B60" s="20" t="s">
        <v>83</v>
      </c>
      <c r="C60" s="27">
        <v>43655423</v>
      </c>
      <c r="D60" s="27">
        <v>221652137</v>
      </c>
    </row>
    <row r="61" spans="1:4" ht="17.25" customHeight="1">
      <c r="A61" s="62">
        <v>12</v>
      </c>
      <c r="B61" s="20" t="s">
        <v>84</v>
      </c>
      <c r="C61" s="27">
        <v>0</v>
      </c>
      <c r="D61" s="27">
        <v>3652977</v>
      </c>
    </row>
    <row r="62" spans="1:4" ht="17.25" customHeight="1">
      <c r="A62" s="62">
        <v>13</v>
      </c>
      <c r="B62" s="20" t="s">
        <v>85</v>
      </c>
      <c r="C62" s="27">
        <v>43655423</v>
      </c>
      <c r="D62" s="27">
        <v>217999160</v>
      </c>
    </row>
    <row r="63" spans="1:4" ht="17.25" customHeight="1">
      <c r="A63" s="62">
        <v>14</v>
      </c>
      <c r="B63" s="20" t="s">
        <v>86</v>
      </c>
      <c r="C63" s="27">
        <v>223179210</v>
      </c>
      <c r="D63" s="27">
        <v>1114873212</v>
      </c>
    </row>
    <row r="64" spans="1:4" ht="17.25" customHeight="1">
      <c r="A64" s="62">
        <v>15</v>
      </c>
      <c r="B64" s="20" t="s">
        <v>87</v>
      </c>
      <c r="C64" s="27">
        <v>17606097</v>
      </c>
      <c r="D64" s="27">
        <v>0</v>
      </c>
    </row>
    <row r="65" spans="1:4" ht="17.25" customHeight="1">
      <c r="A65" s="62">
        <v>16</v>
      </c>
      <c r="B65" s="20" t="s">
        <v>88</v>
      </c>
      <c r="C65" s="27">
        <v>205573113</v>
      </c>
      <c r="D65" s="27">
        <f>D63</f>
        <v>1114873212</v>
      </c>
    </row>
    <row r="66" spans="1:4" ht="17.25" customHeight="1">
      <c r="A66" s="62">
        <v>17</v>
      </c>
      <c r="B66" s="20" t="s">
        <v>89</v>
      </c>
      <c r="C66" s="27">
        <v>104</v>
      </c>
      <c r="D66" s="27">
        <v>574</v>
      </c>
    </row>
    <row r="67" spans="1:4" ht="17.25" customHeight="1">
      <c r="A67" s="63">
        <v>18</v>
      </c>
      <c r="B67" s="23" t="s">
        <v>90</v>
      </c>
      <c r="C67" s="28"/>
      <c r="D67" s="28"/>
    </row>
    <row r="68" ht="17.25" customHeight="1"/>
    <row r="69" ht="17.25" customHeight="1"/>
    <row r="70" spans="2:4" ht="17.25">
      <c r="B70" s="1" t="s">
        <v>94</v>
      </c>
      <c r="C70" s="72" t="s">
        <v>119</v>
      </c>
      <c r="D70" s="72"/>
    </row>
    <row r="71" spans="2:4" ht="17.25">
      <c r="B71" s="2" t="s">
        <v>95</v>
      </c>
      <c r="C71" s="72" t="s">
        <v>96</v>
      </c>
      <c r="D71" s="72"/>
    </row>
    <row r="79" spans="2:4" ht="17.25">
      <c r="B79" s="2" t="s">
        <v>110</v>
      </c>
      <c r="C79" s="72" t="s">
        <v>120</v>
      </c>
      <c r="D79" s="72"/>
    </row>
  </sheetData>
  <sheetProtection/>
  <mergeCells count="4">
    <mergeCell ref="C5:D5"/>
    <mergeCell ref="C71:D71"/>
    <mergeCell ref="C70:D70"/>
    <mergeCell ref="C79:D79"/>
  </mergeCells>
  <printOptions/>
  <pageMargins left="0.27" right="0.19" top="0.52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2"/>
  <sheetViews>
    <sheetView tabSelected="1" zoomScalePageLayoutView="0" workbookViewId="0" topLeftCell="A19">
      <selection activeCell="D48" sqref="D48"/>
    </sheetView>
  </sheetViews>
  <sheetFormatPr defaultColWidth="9.140625" defaultRowHeight="12.75"/>
  <cols>
    <col min="1" max="1" width="5.00390625" style="36" customWidth="1"/>
    <col min="2" max="2" width="49.140625" style="36" customWidth="1"/>
    <col min="3" max="4" width="19.00390625" style="36" customWidth="1"/>
    <col min="5" max="16384" width="9.140625" style="36" customWidth="1"/>
  </cols>
  <sheetData>
    <row r="2" spans="1:7" ht="17.25">
      <c r="A2" s="1" t="s">
        <v>117</v>
      </c>
      <c r="B2"/>
      <c r="C2"/>
      <c r="D2"/>
      <c r="E2"/>
      <c r="F2"/>
      <c r="G2"/>
    </row>
    <row r="3" spans="1:7" ht="18">
      <c r="A3" s="1" t="s">
        <v>116</v>
      </c>
      <c r="B3"/>
      <c r="C3"/>
      <c r="D3"/>
      <c r="E3"/>
      <c r="F3"/>
      <c r="G3"/>
    </row>
    <row r="4" spans="1:7" ht="17.25">
      <c r="A4" s="1" t="s">
        <v>104</v>
      </c>
      <c r="B4"/>
      <c r="C4"/>
      <c r="D4"/>
      <c r="E4"/>
      <c r="F4"/>
      <c r="G4"/>
    </row>
    <row r="5" spans="1:4" ht="21.75" customHeight="1">
      <c r="A5" s="75" t="s">
        <v>113</v>
      </c>
      <c r="B5" s="75"/>
      <c r="C5" s="75"/>
      <c r="D5" s="75"/>
    </row>
    <row r="6" spans="1:4" ht="18">
      <c r="A6" s="49"/>
      <c r="B6" s="49"/>
      <c r="C6" s="49"/>
      <c r="D6" s="49"/>
    </row>
    <row r="7" spans="1:4" ht="18">
      <c r="A7" s="48" t="s">
        <v>26</v>
      </c>
      <c r="B7" s="47"/>
      <c r="C7" s="47"/>
      <c r="D7" s="47"/>
    </row>
    <row r="8" spans="1:4" ht="21.75" customHeight="1">
      <c r="A8" s="34" t="s">
        <v>2</v>
      </c>
      <c r="B8" s="35" t="s">
        <v>29</v>
      </c>
      <c r="C8" s="35" t="s">
        <v>31</v>
      </c>
      <c r="D8" s="35" t="s">
        <v>30</v>
      </c>
    </row>
    <row r="9" spans="1:4" ht="16.5" customHeight="1">
      <c r="A9" s="37" t="s">
        <v>32</v>
      </c>
      <c r="B9" s="37" t="s">
        <v>33</v>
      </c>
      <c r="C9" s="30">
        <v>52615372515</v>
      </c>
      <c r="D9" s="30">
        <v>47080081190</v>
      </c>
    </row>
    <row r="10" spans="1:4" ht="16.5" customHeight="1">
      <c r="A10" s="66">
        <v>1</v>
      </c>
      <c r="B10" s="38" t="s">
        <v>34</v>
      </c>
      <c r="C10" s="27">
        <v>1394260907</v>
      </c>
      <c r="D10" s="27">
        <v>4827678534</v>
      </c>
    </row>
    <row r="11" spans="1:4" ht="16.5" customHeight="1">
      <c r="A11" s="66">
        <v>2</v>
      </c>
      <c r="B11" s="38" t="s">
        <v>35</v>
      </c>
      <c r="C11" s="59" t="s">
        <v>111</v>
      </c>
      <c r="D11" s="27">
        <v>0</v>
      </c>
    </row>
    <row r="12" spans="1:4" ht="16.5" customHeight="1">
      <c r="A12" s="66">
        <v>3</v>
      </c>
      <c r="B12" s="38" t="s">
        <v>36</v>
      </c>
      <c r="C12" s="27">
        <v>36257614105</v>
      </c>
      <c r="D12" s="27">
        <v>30705102761</v>
      </c>
    </row>
    <row r="13" spans="1:4" ht="16.5" customHeight="1">
      <c r="A13" s="66">
        <v>4</v>
      </c>
      <c r="B13" s="38" t="s">
        <v>37</v>
      </c>
      <c r="C13" s="27">
        <v>14756541524</v>
      </c>
      <c r="D13" s="27">
        <v>11177750226</v>
      </c>
    </row>
    <row r="14" spans="1:4" ht="16.5" customHeight="1">
      <c r="A14" s="66">
        <v>5</v>
      </c>
      <c r="B14" s="38" t="s">
        <v>38</v>
      </c>
      <c r="C14" s="27">
        <v>206955979</v>
      </c>
      <c r="D14" s="27">
        <v>369549669</v>
      </c>
    </row>
    <row r="15" spans="1:4" ht="16.5" customHeight="1">
      <c r="A15" s="39" t="s">
        <v>39</v>
      </c>
      <c r="B15" s="39" t="s">
        <v>40</v>
      </c>
      <c r="C15" s="29">
        <v>26412368292</v>
      </c>
      <c r="D15" s="29">
        <v>25529088663</v>
      </c>
    </row>
    <row r="16" spans="1:4" ht="16.5" customHeight="1">
      <c r="A16" s="66">
        <v>1</v>
      </c>
      <c r="B16" s="38" t="s">
        <v>41</v>
      </c>
      <c r="C16" s="27">
        <v>1425153781</v>
      </c>
      <c r="D16" s="27">
        <v>1425153781</v>
      </c>
    </row>
    <row r="17" spans="1:4" ht="16.5" customHeight="1">
      <c r="A17" s="66">
        <v>2</v>
      </c>
      <c r="B17" s="38" t="s">
        <v>42</v>
      </c>
      <c r="C17" s="27">
        <v>24535354519</v>
      </c>
      <c r="D17" s="27">
        <v>23728129626</v>
      </c>
    </row>
    <row r="18" spans="1:4" ht="16.5" customHeight="1">
      <c r="A18" s="66"/>
      <c r="B18" s="40" t="s">
        <v>43</v>
      </c>
      <c r="C18" s="27">
        <v>24447026486</v>
      </c>
      <c r="D18" s="27">
        <v>23394611668</v>
      </c>
    </row>
    <row r="19" spans="1:4" ht="16.5" customHeight="1">
      <c r="A19" s="66"/>
      <c r="B19" s="40" t="s">
        <v>44</v>
      </c>
      <c r="C19" s="27">
        <v>21666669</v>
      </c>
      <c r="D19" s="27">
        <v>25380953</v>
      </c>
    </row>
    <row r="20" spans="1:4" ht="16.5" customHeight="1">
      <c r="A20" s="66"/>
      <c r="B20" s="40" t="s">
        <v>45</v>
      </c>
      <c r="C20" s="59" t="s">
        <v>111</v>
      </c>
      <c r="D20" s="27">
        <v>0</v>
      </c>
    </row>
    <row r="21" spans="1:4" ht="16.5" customHeight="1">
      <c r="A21" s="66"/>
      <c r="B21" s="40" t="s">
        <v>46</v>
      </c>
      <c r="C21" s="27">
        <v>66661364</v>
      </c>
      <c r="D21" s="27">
        <v>308137005</v>
      </c>
    </row>
    <row r="22" spans="1:4" ht="16.5" customHeight="1">
      <c r="A22" s="66">
        <v>3</v>
      </c>
      <c r="B22" s="38" t="s">
        <v>47</v>
      </c>
      <c r="C22" s="59" t="s">
        <v>111</v>
      </c>
      <c r="D22" s="27">
        <v>0</v>
      </c>
    </row>
    <row r="23" spans="1:4" ht="16.5" customHeight="1">
      <c r="A23" s="66">
        <v>4</v>
      </c>
      <c r="B23" s="38" t="s">
        <v>48</v>
      </c>
      <c r="C23" s="27">
        <v>11400000</v>
      </c>
      <c r="D23" s="27">
        <v>11400000</v>
      </c>
    </row>
    <row r="24" spans="1:4" ht="16.5" customHeight="1">
      <c r="A24" s="66">
        <v>5</v>
      </c>
      <c r="B24" s="38" t="s">
        <v>38</v>
      </c>
      <c r="C24" s="27">
        <v>440459992</v>
      </c>
      <c r="D24" s="27">
        <v>364405256</v>
      </c>
    </row>
    <row r="25" spans="1:4" ht="16.5" customHeight="1">
      <c r="A25" s="39" t="s">
        <v>49</v>
      </c>
      <c r="B25" s="39" t="s">
        <v>50</v>
      </c>
      <c r="C25" s="29">
        <v>79027740807</v>
      </c>
      <c r="D25" s="29">
        <v>72609169853</v>
      </c>
    </row>
    <row r="26" spans="1:4" ht="16.5" customHeight="1">
      <c r="A26" s="39" t="s">
        <v>51</v>
      </c>
      <c r="B26" s="39" t="s">
        <v>52</v>
      </c>
      <c r="C26" s="29">
        <v>57330689667</v>
      </c>
      <c r="D26" s="29">
        <v>50192215031</v>
      </c>
    </row>
    <row r="27" spans="1:4" ht="16.5" customHeight="1">
      <c r="A27" s="66">
        <v>1</v>
      </c>
      <c r="B27" s="38" t="s">
        <v>53</v>
      </c>
      <c r="C27" s="27">
        <v>48841030239</v>
      </c>
      <c r="D27" s="27">
        <v>39624836935</v>
      </c>
    </row>
    <row r="28" spans="1:4" ht="16.5" customHeight="1">
      <c r="A28" s="66">
        <v>2</v>
      </c>
      <c r="B28" s="38" t="s">
        <v>54</v>
      </c>
      <c r="C28" s="27">
        <v>8489659428</v>
      </c>
      <c r="D28" s="27">
        <v>10567378096</v>
      </c>
    </row>
    <row r="29" spans="1:4" ht="16.5" customHeight="1">
      <c r="A29" s="39" t="s">
        <v>55</v>
      </c>
      <c r="B29" s="39" t="s">
        <v>56</v>
      </c>
      <c r="C29" s="29">
        <v>21697051140</v>
      </c>
      <c r="D29" s="29">
        <v>22416954822</v>
      </c>
    </row>
    <row r="30" spans="1:4" ht="16.5" customHeight="1">
      <c r="A30" s="66">
        <v>1</v>
      </c>
      <c r="B30" s="38" t="s">
        <v>56</v>
      </c>
      <c r="C30" s="27">
        <v>21530365564</v>
      </c>
      <c r="D30" s="27">
        <v>22089610211</v>
      </c>
    </row>
    <row r="31" spans="1:4" ht="16.5" customHeight="1">
      <c r="A31" s="66"/>
      <c r="B31" s="40" t="s">
        <v>92</v>
      </c>
      <c r="C31" s="27">
        <v>19854470000</v>
      </c>
      <c r="D31" s="27">
        <v>19854470000</v>
      </c>
    </row>
    <row r="32" spans="1:4" ht="16.5" customHeight="1">
      <c r="A32" s="66"/>
      <c r="B32" s="40" t="s">
        <v>57</v>
      </c>
      <c r="C32" s="59" t="s">
        <v>111</v>
      </c>
      <c r="D32" s="27">
        <v>0</v>
      </c>
    </row>
    <row r="33" spans="1:4" ht="16.5" customHeight="1">
      <c r="A33" s="66"/>
      <c r="B33" s="40" t="s">
        <v>58</v>
      </c>
      <c r="C33" s="27">
        <v>1161827115</v>
      </c>
      <c r="D33" s="27">
        <v>849662615</v>
      </c>
    </row>
    <row r="34" spans="1:4" ht="16.5" customHeight="1">
      <c r="A34" s="66"/>
      <c r="B34" s="40" t="s">
        <v>59</v>
      </c>
      <c r="C34" s="59" t="s">
        <v>111</v>
      </c>
      <c r="D34" s="27">
        <v>0</v>
      </c>
    </row>
    <row r="35" spans="1:4" ht="16.5" customHeight="1">
      <c r="A35" s="66"/>
      <c r="B35" s="40" t="s">
        <v>60</v>
      </c>
      <c r="C35" s="59" t="s">
        <v>111</v>
      </c>
      <c r="D35" s="27">
        <v>0</v>
      </c>
    </row>
    <row r="36" spans="1:4" ht="16.5" customHeight="1">
      <c r="A36" s="66"/>
      <c r="B36" s="40" t="s">
        <v>61</v>
      </c>
      <c r="C36" s="59" t="s">
        <v>111</v>
      </c>
      <c r="D36" s="27">
        <v>0</v>
      </c>
    </row>
    <row r="37" spans="1:4" ht="16.5" customHeight="1">
      <c r="A37" s="66"/>
      <c r="B37" s="40" t="s">
        <v>62</v>
      </c>
      <c r="C37" s="27">
        <f>149377765+149377765</f>
        <v>298755530</v>
      </c>
      <c r="D37" s="27">
        <f>109242330+109242330</f>
        <v>218484660</v>
      </c>
    </row>
    <row r="38" spans="1:4" ht="16.5" customHeight="1">
      <c r="A38" s="66"/>
      <c r="B38" s="40" t="s">
        <v>63</v>
      </c>
      <c r="C38" s="27">
        <v>215312919</v>
      </c>
      <c r="D38" s="27">
        <v>1166992936</v>
      </c>
    </row>
    <row r="39" spans="1:4" ht="16.5" customHeight="1">
      <c r="A39" s="66"/>
      <c r="B39" s="40" t="s">
        <v>64</v>
      </c>
      <c r="C39" s="27">
        <v>0</v>
      </c>
      <c r="D39" s="27">
        <v>0</v>
      </c>
    </row>
    <row r="40" spans="1:4" ht="16.5" customHeight="1">
      <c r="A40" s="66">
        <v>2</v>
      </c>
      <c r="B40" s="38" t="s">
        <v>65</v>
      </c>
      <c r="C40" s="27">
        <v>166685576</v>
      </c>
      <c r="D40" s="27">
        <v>327344611</v>
      </c>
    </row>
    <row r="41" spans="1:4" ht="16.5" customHeight="1">
      <c r="A41" s="66"/>
      <c r="B41" s="40" t="s">
        <v>66</v>
      </c>
      <c r="C41" s="27">
        <v>107376439</v>
      </c>
      <c r="D41" s="27">
        <v>268035474</v>
      </c>
    </row>
    <row r="42" spans="1:4" ht="16.5" customHeight="1">
      <c r="A42" s="66"/>
      <c r="B42" s="40" t="s">
        <v>67</v>
      </c>
      <c r="C42" s="27">
        <v>59309137</v>
      </c>
      <c r="D42" s="27">
        <v>59309137</v>
      </c>
    </row>
    <row r="43" spans="1:4" ht="16.5" customHeight="1">
      <c r="A43" s="55"/>
      <c r="B43" s="56" t="s">
        <v>68</v>
      </c>
      <c r="C43" s="64">
        <v>0</v>
      </c>
      <c r="D43" s="64">
        <v>0</v>
      </c>
    </row>
    <row r="44" spans="1:4" ht="16.5" customHeight="1">
      <c r="A44" s="34" t="s">
        <v>69</v>
      </c>
      <c r="B44" s="34" t="s">
        <v>70</v>
      </c>
      <c r="C44" s="65">
        <v>79027740807</v>
      </c>
      <c r="D44" s="65">
        <v>72609169853</v>
      </c>
    </row>
    <row r="45" spans="1:4" ht="16.5" customHeight="1">
      <c r="A45" s="53"/>
      <c r="B45" s="53"/>
      <c r="C45" s="54"/>
      <c r="D45" s="54"/>
    </row>
    <row r="46" spans="1:4" ht="16.5" customHeight="1">
      <c r="A46" s="41" t="s">
        <v>71</v>
      </c>
      <c r="B46" s="41" t="s">
        <v>72</v>
      </c>
      <c r="C46" s="42"/>
      <c r="D46" s="42"/>
    </row>
    <row r="47" spans="1:4" ht="16.5" customHeight="1">
      <c r="A47" s="34" t="s">
        <v>28</v>
      </c>
      <c r="B47" s="35" t="s">
        <v>29</v>
      </c>
      <c r="C47" s="35" t="s">
        <v>109</v>
      </c>
      <c r="D47" s="35" t="s">
        <v>91</v>
      </c>
    </row>
    <row r="48" spans="1:4" ht="16.5" customHeight="1">
      <c r="A48" s="67">
        <v>1</v>
      </c>
      <c r="B48" s="43" t="s">
        <v>73</v>
      </c>
      <c r="C48" s="26">
        <v>87239819519</v>
      </c>
      <c r="D48" s="26">
        <v>85779267201</v>
      </c>
    </row>
    <row r="49" spans="1:4" ht="16.5" customHeight="1">
      <c r="A49" s="66">
        <v>2</v>
      </c>
      <c r="B49" s="38" t="s">
        <v>74</v>
      </c>
      <c r="C49" s="27">
        <v>487343405</v>
      </c>
      <c r="D49" s="27">
        <v>19501605</v>
      </c>
    </row>
    <row r="50" spans="1:4" ht="16.5" customHeight="1">
      <c r="A50" s="66">
        <v>3</v>
      </c>
      <c r="B50" s="38" t="s">
        <v>75</v>
      </c>
      <c r="C50" s="27">
        <v>86752476114</v>
      </c>
      <c r="D50" s="27">
        <v>85759765596</v>
      </c>
    </row>
    <row r="51" spans="1:4" ht="16.5" customHeight="1">
      <c r="A51" s="66">
        <v>4</v>
      </c>
      <c r="B51" s="38" t="s">
        <v>76</v>
      </c>
      <c r="C51" s="27">
        <v>77862535847</v>
      </c>
      <c r="D51" s="27">
        <v>77331689901</v>
      </c>
    </row>
    <row r="52" spans="1:4" ht="16.5" customHeight="1">
      <c r="A52" s="66">
        <v>5</v>
      </c>
      <c r="B52" s="38" t="s">
        <v>77</v>
      </c>
      <c r="C52" s="27">
        <v>8889940267</v>
      </c>
      <c r="D52" s="27">
        <v>8428075695</v>
      </c>
    </row>
    <row r="53" spans="1:4" ht="16.5" customHeight="1">
      <c r="A53" s="66">
        <v>6</v>
      </c>
      <c r="B53" s="38" t="s">
        <v>78</v>
      </c>
      <c r="C53" s="27">
        <v>75402603</v>
      </c>
      <c r="D53" s="27">
        <v>257143892</v>
      </c>
    </row>
    <row r="54" spans="1:4" ht="16.5" customHeight="1">
      <c r="A54" s="66">
        <v>7</v>
      </c>
      <c r="B54" s="38" t="s">
        <v>79</v>
      </c>
      <c r="C54" s="27">
        <v>1857447445</v>
      </c>
      <c r="D54" s="27">
        <v>251106421</v>
      </c>
    </row>
    <row r="55" spans="1:4" ht="16.5" customHeight="1">
      <c r="A55" s="66">
        <v>8</v>
      </c>
      <c r="B55" s="38" t="s">
        <v>80</v>
      </c>
      <c r="C55" s="27">
        <v>4609514490</v>
      </c>
      <c r="D55" s="27">
        <v>5164053473</v>
      </c>
    </row>
    <row r="56" spans="1:4" ht="16.5" customHeight="1">
      <c r="A56" s="66">
        <v>9</v>
      </c>
      <c r="B56" s="38" t="s">
        <v>81</v>
      </c>
      <c r="C56" s="27">
        <v>2318857148</v>
      </c>
      <c r="D56" s="27">
        <v>2373185641</v>
      </c>
    </row>
    <row r="57" spans="1:4" ht="16.5" customHeight="1">
      <c r="A57" s="66">
        <v>10</v>
      </c>
      <c r="B57" s="38" t="s">
        <v>82</v>
      </c>
      <c r="C57" s="27">
        <v>179523787</v>
      </c>
      <c r="D57" s="27">
        <v>896874052</v>
      </c>
    </row>
    <row r="58" spans="1:4" ht="16.5" customHeight="1">
      <c r="A58" s="66">
        <v>11</v>
      </c>
      <c r="B58" s="38" t="s">
        <v>83</v>
      </c>
      <c r="C58" s="27">
        <v>43655423</v>
      </c>
      <c r="D58" s="27">
        <v>221652137</v>
      </c>
    </row>
    <row r="59" spans="1:4" ht="16.5" customHeight="1">
      <c r="A59" s="66">
        <v>12</v>
      </c>
      <c r="B59" s="38" t="s">
        <v>84</v>
      </c>
      <c r="C59" s="27">
        <v>0</v>
      </c>
      <c r="D59" s="27">
        <v>3652977</v>
      </c>
    </row>
    <row r="60" spans="1:4" ht="16.5" customHeight="1">
      <c r="A60" s="66">
        <v>13</v>
      </c>
      <c r="B60" s="38" t="s">
        <v>85</v>
      </c>
      <c r="C60" s="27">
        <v>43655423</v>
      </c>
      <c r="D60" s="27">
        <v>217999160</v>
      </c>
    </row>
    <row r="61" spans="1:4" ht="16.5" customHeight="1">
      <c r="A61" s="66">
        <v>14</v>
      </c>
      <c r="B61" s="38" t="s">
        <v>86</v>
      </c>
      <c r="C61" s="27">
        <v>223179210</v>
      </c>
      <c r="D61" s="27">
        <v>1114873212</v>
      </c>
    </row>
    <row r="62" spans="1:4" ht="16.5" customHeight="1">
      <c r="A62" s="66">
        <v>15</v>
      </c>
      <c r="B62" s="38" t="s">
        <v>87</v>
      </c>
      <c r="C62" s="27">
        <v>17606097</v>
      </c>
      <c r="D62" s="27">
        <v>0</v>
      </c>
    </row>
    <row r="63" spans="1:4" ht="16.5" customHeight="1">
      <c r="A63" s="66">
        <v>16</v>
      </c>
      <c r="B63" s="38" t="s">
        <v>88</v>
      </c>
      <c r="C63" s="27">
        <v>205573113</v>
      </c>
      <c r="D63" s="27">
        <f>D61</f>
        <v>1114873212</v>
      </c>
    </row>
    <row r="64" spans="1:4" ht="16.5" customHeight="1">
      <c r="A64" s="66">
        <v>17</v>
      </c>
      <c r="B64" s="38" t="s">
        <v>89</v>
      </c>
      <c r="C64" s="27">
        <v>104</v>
      </c>
      <c r="D64" s="27">
        <v>574</v>
      </c>
    </row>
    <row r="65" spans="1:4" ht="16.5" customHeight="1">
      <c r="A65" s="68">
        <v>18</v>
      </c>
      <c r="B65" s="44" t="s">
        <v>90</v>
      </c>
      <c r="C65" s="45"/>
      <c r="D65" s="46"/>
    </row>
    <row r="66" spans="1:5" ht="18.75" customHeight="1">
      <c r="A66" s="76" t="s">
        <v>0</v>
      </c>
      <c r="B66" s="76"/>
      <c r="C66" s="50"/>
      <c r="D66" s="57"/>
      <c r="E66" s="1"/>
    </row>
    <row r="67" spans="1:5" ht="18" customHeight="1">
      <c r="A67" s="77" t="s">
        <v>1</v>
      </c>
      <c r="B67" s="77"/>
      <c r="C67" s="2"/>
      <c r="D67" s="1"/>
      <c r="E67" s="1"/>
    </row>
    <row r="68" spans="1:4" ht="20.25" customHeight="1">
      <c r="A68" s="14" t="s">
        <v>2</v>
      </c>
      <c r="B68" s="14" t="s">
        <v>22</v>
      </c>
      <c r="C68" s="14" t="s">
        <v>4</v>
      </c>
      <c r="D68" s="14" t="s">
        <v>5</v>
      </c>
    </row>
    <row r="69" spans="1:4" ht="18">
      <c r="A69" s="4">
        <v>1</v>
      </c>
      <c r="B69" s="5" t="s">
        <v>98</v>
      </c>
      <c r="C69" s="7"/>
      <c r="D69" s="7"/>
    </row>
    <row r="70" spans="1:4" ht="17.25">
      <c r="A70" s="8"/>
      <c r="B70" s="9" t="s">
        <v>99</v>
      </c>
      <c r="C70" s="32">
        <v>35.15959308539762</v>
      </c>
      <c r="D70" s="32">
        <v>33.42164159355608</v>
      </c>
    </row>
    <row r="71" spans="1:4" ht="17.25">
      <c r="A71" s="10"/>
      <c r="B71" s="11" t="s">
        <v>103</v>
      </c>
      <c r="C71" s="32">
        <v>65.8430350970673</v>
      </c>
      <c r="D71" s="32">
        <v>66.57835840644393</v>
      </c>
    </row>
    <row r="72" spans="1:4" ht="18">
      <c r="A72" s="4">
        <v>2</v>
      </c>
      <c r="B72" s="5" t="s">
        <v>101</v>
      </c>
      <c r="C72" s="7"/>
      <c r="D72" s="7"/>
    </row>
    <row r="73" spans="1:4" ht="17.25">
      <c r="A73" s="8"/>
      <c r="B73" s="9" t="s">
        <v>100</v>
      </c>
      <c r="C73" s="32">
        <v>69.12655127804935</v>
      </c>
      <c r="D73" s="32">
        <v>72.54501910539476</v>
      </c>
    </row>
    <row r="74" spans="1:4" ht="17.25">
      <c r="A74" s="10"/>
      <c r="B74" s="11" t="s">
        <v>102</v>
      </c>
      <c r="C74" s="32">
        <v>30.87344872195064</v>
      </c>
      <c r="D74" s="32">
        <v>27.454980894605242</v>
      </c>
    </row>
    <row r="75" spans="1:4" ht="18">
      <c r="A75" s="4">
        <v>3</v>
      </c>
      <c r="B75" s="5" t="s">
        <v>13</v>
      </c>
      <c r="C75" s="7"/>
      <c r="D75" s="7"/>
    </row>
    <row r="76" spans="1:4" ht="17.25">
      <c r="A76" s="8"/>
      <c r="B76" s="9" t="s">
        <v>14</v>
      </c>
      <c r="C76" s="32">
        <v>0.9060562450488732</v>
      </c>
      <c r="D76" s="32">
        <v>0.7751439886861639</v>
      </c>
    </row>
    <row r="77" spans="1:4" ht="17.25">
      <c r="A77" s="10"/>
      <c r="B77" s="11" t="s">
        <v>15</v>
      </c>
      <c r="C77" s="33">
        <v>1.188145739684165</v>
      </c>
      <c r="D77" s="33">
        <v>1.0772781052637614</v>
      </c>
    </row>
    <row r="78" spans="1:4" ht="18">
      <c r="A78" s="4">
        <v>4</v>
      </c>
      <c r="B78" s="5" t="s">
        <v>16</v>
      </c>
      <c r="C78" s="7"/>
      <c r="D78" s="7"/>
    </row>
    <row r="79" spans="1:4" ht="17.25">
      <c r="A79" s="8"/>
      <c r="B79" s="9" t="s">
        <v>17</v>
      </c>
      <c r="C79" s="32">
        <v>1.5354440964648168</v>
      </c>
      <c r="D79" s="32">
        <v>0.26012778664905356</v>
      </c>
    </row>
    <row r="80" spans="1:4" ht="34.5">
      <c r="A80" s="8"/>
      <c r="B80" s="12" t="s">
        <v>18</v>
      </c>
      <c r="C80" s="32">
        <v>1.2999956381084137</v>
      </c>
      <c r="D80" s="32">
        <v>0.23696512446498905</v>
      </c>
    </row>
    <row r="81" spans="1:4" ht="34.5">
      <c r="A81" s="10"/>
      <c r="B81" s="13" t="s">
        <v>19</v>
      </c>
      <c r="C81" s="33">
        <v>4.973348168172527</v>
      </c>
      <c r="D81" s="33">
        <v>0.9474702883518207</v>
      </c>
    </row>
    <row r="82" spans="1:4" ht="17.25">
      <c r="A82" s="50"/>
      <c r="B82" s="51"/>
      <c r="C82" s="52"/>
      <c r="D82" s="52"/>
    </row>
    <row r="83" spans="2:4" ht="17.25">
      <c r="B83" s="1" t="s">
        <v>94</v>
      </c>
      <c r="C83" s="72" t="s">
        <v>114</v>
      </c>
      <c r="D83" s="72"/>
    </row>
    <row r="84" spans="2:4" ht="17.25">
      <c r="B84" s="2" t="s">
        <v>95</v>
      </c>
      <c r="C84" s="17" t="s">
        <v>105</v>
      </c>
      <c r="D84" s="17"/>
    </row>
    <row r="92" spans="2:4" ht="14.25">
      <c r="B92" s="69" t="s">
        <v>115</v>
      </c>
      <c r="C92" s="74" t="s">
        <v>122</v>
      </c>
      <c r="D92" s="74"/>
    </row>
  </sheetData>
  <sheetProtection/>
  <mergeCells count="5">
    <mergeCell ref="C92:D92"/>
    <mergeCell ref="A5:D5"/>
    <mergeCell ref="A66:B66"/>
    <mergeCell ref="A67:B67"/>
    <mergeCell ref="C83:D83"/>
  </mergeCells>
  <printOptions/>
  <pageMargins left="0.75" right="0.4" top="0.52" bottom="0.5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 An Computer</cp:lastModifiedBy>
  <cp:lastPrinted>2009-03-09T08:55:24Z</cp:lastPrinted>
  <dcterms:created xsi:type="dcterms:W3CDTF">1996-10-14T23:33:28Z</dcterms:created>
  <dcterms:modified xsi:type="dcterms:W3CDTF">2009-03-17T19:35:33Z</dcterms:modified>
  <cp:category/>
  <cp:version/>
  <cp:contentType/>
  <cp:contentStatus/>
</cp:coreProperties>
</file>