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030" activeTab="0"/>
  </bookViews>
  <sheets>
    <sheet name="phan I va II" sheetId="1" r:id="rId1"/>
    <sheet name="phan III" sheetId="2" r:id="rId2"/>
  </sheets>
  <definedNames>
    <definedName name="_xlnm.Print_Area" localSheetId="0">'phan I va II'!$A$1:$D$72</definedName>
  </definedNames>
  <calcPr fullCalcOnLoad="1"/>
</workbook>
</file>

<file path=xl/sharedStrings.xml><?xml version="1.0" encoding="utf-8"?>
<sst xmlns="http://schemas.openxmlformats.org/spreadsheetml/2006/main" count="114" uniqueCount="104">
  <si>
    <t>ĐVT</t>
  </si>
  <si>
    <t>Năm 2009</t>
  </si>
  <si>
    <t>Năm trước</t>
  </si>
  <si>
    <t>Chỉ tiêu</t>
  </si>
  <si>
    <t>- Tài sản cố định hữu hình</t>
  </si>
  <si>
    <t>- Tài sản cố định thuê tài chính</t>
  </si>
  <si>
    <t>- Tài sản cố định vô hình</t>
  </si>
  <si>
    <t>- Chi phí xây dựng cơ bản dở dang</t>
  </si>
  <si>
    <t>Số</t>
  </si>
  <si>
    <t>Mẫu CBTT-03</t>
  </si>
  <si>
    <t>BÁO CÁO TÀI CHÍNH TÓM TẮT</t>
  </si>
  <si>
    <t>CÔNG TY CỔ PHẦN CƠ KHÍ &amp; XÂY LẮP CÔNG NGHIỆP</t>
  </si>
  <si>
    <t>I. BẢNG CÂN ĐỐI KẾ TOÁN:</t>
  </si>
  <si>
    <t>(Áp dụng với các doanh nghiệp trong lĩnh vực sản xuất, chế biến dịch vụ)</t>
  </si>
  <si>
    <t>ĐVT: đồng</t>
  </si>
  <si>
    <t>Số TT</t>
  </si>
  <si>
    <t>I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</si>
  <si>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</si>
  <si>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</si>
  <si>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</si>
  <si>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</si>
  <si>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</si>
  <si>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</si>
  <si>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Các khoản phải thu dài hạn</t>
  </si>
  <si>
    <t>II</t>
  </si>
  <si>
    <t>TÀI SẢN DÀI HẠN</t>
  </si>
  <si>
    <t>Tài sản cố định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</si>
  <si>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</si>
  <si>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</si>
  <si>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</si>
  <si>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</si>
  <si>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</si>
  <si>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</si>
  <si>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</si>
  <si>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</si>
  <si>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</si>
  <si>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</si>
  <si>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NGUỒN VỐN CHỦ SỞ HỮU</t>
  </si>
  <si>
    <t>Vốn chủ sở hữu</t>
  </si>
  <si>
    <t>- Vốn đầu tư của chủ sở hữu</t>
  </si>
  <si>
    <t>- Thặng dư vốn cổ phần</t>
  </si>
  <si>
    <t>- Cổ phiếu quỹ</t>
  </si>
  <si>
    <t>- Chênh lệch đánh giá lại tài sản</t>
  </si>
  <si>
    <t>- Chênh lệch tỷ giá hối đoái</t>
  </si>
  <si>
    <t>- Các quỹ</t>
  </si>
  <si>
    <t>- Lợi nhuận sau thuế chưa phân phối</t>
  </si>
  <si>
    <t>- Nguồn vốn đầu tư xây dựng cơ bản</t>
  </si>
  <si>
    <t>Nguồn kinh phí và quỹ khác</t>
  </si>
  <si>
    <t>- Quỹ khen thưởng, phúc lợi</t>
  </si>
  <si>
    <t>- Nguồn kinh phí</t>
  </si>
  <si>
    <t>- Nguồn kinh phí đã hình thành TSCĐ</t>
  </si>
  <si>
    <t>VI</t>
  </si>
  <si>
    <t>TỔNG CỘNG NGUỒN VỐN</t>
  </si>
  <si>
    <t>II. KẾT QUẢ HOẠT ĐỘNG KINH DOANH</t>
  </si>
  <si>
    <t>Số dư đầu kỳ</t>
  </si>
  <si>
    <t>Số dư cuối kỳ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</si>
  <si>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</si>
  <si>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</si>
  <si>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</si>
  <si>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</si>
  <si>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</si>
  <si>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</si>
  <si>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</si>
  <si>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</si>
  <si>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</si>
  <si>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</si>
  <si>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</si>
  <si>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</si>
  <si>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</si>
  <si>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</si>
  <si>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</si>
  <si>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</si>
  <si>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</si>
  <si>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</si>
  <si>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(Ban hành kèm theo Thông tư 38/2007/TT-BTC ngày 18/04/2007 của Bộ Tài Chính hướng dẫn về việc công bố</t>
  </si>
  <si>
    <t>thông tin TTCK)</t>
  </si>
  <si>
    <t>- Vốn khác của chủ sở hữu</t>
  </si>
  <si>
    <t>Năm nay</t>
  </si>
  <si>
    <t>(Năm 2008)</t>
  </si>
  <si>
    <t>(Năm 2009)</t>
  </si>
  <si>
    <t>TT</t>
  </si>
  <si>
    <t>Kỳ trước</t>
  </si>
  <si>
    <t>Kỳ báo cáo</t>
  </si>
  <si>
    <t>III. CÁC CHỈ TIÊU TÀI CHÍNH CƠ BẢN</t>
  </si>
  <si>
    <t>Cơ cấu tài sản</t>
  </si>
  <si>
    <t>- Tài sản dài hạn/Tổng tài sản</t>
  </si>
  <si>
    <t>- Tài sản ngắn hạn/Tổng tài sản</t>
  </si>
  <si>
    <t>Cơ cấu nguồn vốn</t>
  </si>
  <si>
    <t>- Nợ phải trả/Tổng nguồn vốn</t>
  </si>
  <si>
    <t>- Nguồn vốn chủ sở hữu/Tổng nguồn vốn</t>
  </si>
  <si>
    <t>Khả năng thanh toán</t>
  </si>
  <si>
    <t>- Khả năng thanh toán nhanh</t>
  </si>
  <si>
    <t>- Khả năng thanh toán hiện hành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</si>
  <si>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</si>
  <si>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</si>
  <si>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</si>
  <si>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</si>
  <si>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>%</t>
  </si>
  <si>
    <t>lần</t>
  </si>
  <si>
    <t>TP.HCM, ngày 16 tháng 03 năm 2010</t>
  </si>
  <si>
    <t>Tổng giám đốc</t>
  </si>
  <si>
    <t>(Ký, ghi rõ họ, tên và đóng dấu)</t>
  </si>
  <si>
    <t xml:space="preserve">                (đã ký)</t>
  </si>
  <si>
    <t xml:space="preserve">      Nguyễn Thành Trung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</si>
</sst>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9">
    <font>
      <sz val="10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shrinkToFit="1"/>
    </xf>
    <xf numFmtId="165" fontId="2" fillId="0" borderId="0" xfId="42" applyNumberFormat="1" applyFont="1" applyBorder="1" applyAlignment="1">
      <alignment shrinkToFi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shrinkToFit="1"/>
    </xf>
    <xf numFmtId="49" fontId="11" fillId="0" borderId="0" xfId="0" applyNumberFormat="1" applyFont="1" applyBorder="1" applyAlignment="1">
      <alignment shrinkToFi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shrinkToFit="1"/>
    </xf>
    <xf numFmtId="165" fontId="2" fillId="0" borderId="10" xfId="42" applyNumberFormat="1" applyFont="1" applyBorder="1" applyAlignment="1">
      <alignment shrinkToFit="1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shrinkToFit="1"/>
    </xf>
    <xf numFmtId="165" fontId="1" fillId="0" borderId="10" xfId="42" applyNumberFormat="1" applyFont="1" applyBorder="1" applyAlignment="1">
      <alignment shrinkToFit="1"/>
    </xf>
    <xf numFmtId="49" fontId="1" fillId="0" borderId="10" xfId="0" applyNumberFormat="1" applyFont="1" applyBorder="1" applyAlignment="1">
      <alignment shrinkToFi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shrinkToFit="1"/>
    </xf>
    <xf numFmtId="165" fontId="2" fillId="0" borderId="12" xfId="42" applyNumberFormat="1" applyFont="1" applyBorder="1" applyAlignment="1">
      <alignment shrinkToFit="1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shrinkToFit="1"/>
    </xf>
    <xf numFmtId="165" fontId="1" fillId="0" borderId="14" xfId="42" applyNumberFormat="1" applyFont="1" applyBorder="1" applyAlignment="1">
      <alignment shrinkToFit="1"/>
    </xf>
    <xf numFmtId="49" fontId="2" fillId="0" borderId="12" xfId="0" applyNumberFormat="1" applyFont="1" applyBorder="1" applyAlignment="1">
      <alignment shrinkToFit="1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shrinkToFit="1"/>
    </xf>
    <xf numFmtId="43" fontId="2" fillId="0" borderId="14" xfId="42" applyFont="1" applyBorder="1" applyAlignment="1">
      <alignment shrinkToFit="1"/>
    </xf>
    <xf numFmtId="165" fontId="2" fillId="0" borderId="14" xfId="42" applyNumberFormat="1" applyFont="1" applyBorder="1" applyAlignment="1">
      <alignment shrinkToFit="1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shrinkToFit="1"/>
    </xf>
    <xf numFmtId="0" fontId="2" fillId="33" borderId="13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shrinkToFit="1"/>
    </xf>
    <xf numFmtId="165" fontId="2" fillId="33" borderId="13" xfId="42" applyNumberFormat="1" applyFont="1" applyFill="1" applyBorder="1" applyAlignment="1">
      <alignment shrinkToFit="1"/>
    </xf>
    <xf numFmtId="0" fontId="1" fillId="33" borderId="0" xfId="0" applyFont="1" applyFill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shrinkToFit="1"/>
    </xf>
    <xf numFmtId="49" fontId="2" fillId="0" borderId="17" xfId="0" applyNumberFormat="1" applyFont="1" applyBorder="1" applyAlignment="1">
      <alignment horizontal="center" shrinkToFit="1"/>
    </xf>
    <xf numFmtId="165" fontId="2" fillId="0" borderId="15" xfId="42" applyNumberFormat="1" applyFont="1" applyBorder="1" applyAlignment="1">
      <alignment horizontal="center" shrinkToFit="1"/>
    </xf>
    <xf numFmtId="165" fontId="2" fillId="0" borderId="18" xfId="42" applyNumberFormat="1" applyFont="1" applyBorder="1" applyAlignment="1">
      <alignment horizontal="center" shrinkToFit="1"/>
    </xf>
    <xf numFmtId="165" fontId="2" fillId="0" borderId="16" xfId="42" applyNumberFormat="1" applyFont="1" applyBorder="1" applyAlignment="1">
      <alignment horizontal="center" shrinkToFit="1"/>
    </xf>
    <xf numFmtId="165" fontId="2" fillId="0" borderId="17" xfId="42" applyNumberFormat="1" applyFont="1" applyBorder="1" applyAlignment="1">
      <alignment horizontal="center" shrinkToFit="1"/>
    </xf>
    <xf numFmtId="166" fontId="2" fillId="0" borderId="10" xfId="42" applyNumberFormat="1" applyFont="1" applyBorder="1" applyAlignment="1">
      <alignment shrinkToFit="1"/>
    </xf>
    <xf numFmtId="165" fontId="1" fillId="0" borderId="11" xfId="42" applyNumberFormat="1" applyFont="1" applyBorder="1" applyAlignment="1">
      <alignment shrinkToFit="1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shrinkToFit="1"/>
    </xf>
    <xf numFmtId="165" fontId="1" fillId="0" borderId="19" xfId="42" applyNumberFormat="1" applyFont="1" applyBorder="1" applyAlignment="1">
      <alignment shrinkToFit="1"/>
    </xf>
    <xf numFmtId="43" fontId="2" fillId="0" borderId="11" xfId="42" applyFont="1" applyBorder="1" applyAlignment="1">
      <alignment shrinkToFit="1"/>
    </xf>
    <xf numFmtId="165" fontId="1" fillId="0" borderId="0" xfId="42" applyNumberFormat="1" applyFont="1" applyBorder="1" applyAlignment="1">
      <alignment shrinkToFit="1"/>
    </xf>
    <xf numFmtId="0" fontId="1" fillId="34" borderId="0" xfId="0" applyFont="1" applyFill="1" applyAlignment="1">
      <alignment/>
    </xf>
    <xf numFmtId="14" fontId="2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43" fontId="12" fillId="0" borderId="10" xfId="42" applyFont="1" applyBorder="1" applyAlignment="1">
      <alignment horizontal="right"/>
    </xf>
    <xf numFmtId="49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43" fontId="12" fillId="0" borderId="11" xfId="42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43" fontId="12" fillId="0" borderId="12" xfId="42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PageLayoutView="0" workbookViewId="0" topLeftCell="A22">
      <selection activeCell="B21" sqref="B21"/>
    </sheetView>
  </sheetViews>
  <sheetFormatPr defaultColWidth="9.00390625" defaultRowHeight="12.75"/>
  <cols>
    <col min="1" max="1" width="9.125" style="1" customWidth="1"/>
    <col min="2" max="2" width="45.75390625" style="1" customWidth="1"/>
    <col min="3" max="3" width="19.25390625" style="1" customWidth="1"/>
    <col min="4" max="4" width="20.75390625" style="1" customWidth="1"/>
    <col min="5" max="16384" width="9.125" style="1" customWidth="1"/>
  </cols>
  <sheetData>
    <row r="1" spans="1:4" ht="15.75">
      <c r="A1" s="74" t="s">
        <v>9</v>
      </c>
      <c r="B1" s="74"/>
      <c r="C1" s="74"/>
      <c r="D1" s="74"/>
    </row>
    <row r="2" spans="1:4" ht="15.75">
      <c r="A2" s="75" t="s">
        <v>74</v>
      </c>
      <c r="B2" s="75"/>
      <c r="C2" s="75"/>
      <c r="D2" s="75"/>
    </row>
    <row r="3" spans="1:4" ht="15.75">
      <c r="A3" s="76" t="s">
        <v>75</v>
      </c>
      <c r="B3" s="76"/>
      <c r="C3" s="76"/>
      <c r="D3" s="76"/>
    </row>
    <row r="4" spans="2:4" ht="15.75">
      <c r="B4" s="4"/>
      <c r="C4" s="4"/>
      <c r="D4" s="4"/>
    </row>
    <row r="5" spans="1:4" ht="15.75">
      <c r="A5" s="77" t="s">
        <v>11</v>
      </c>
      <c r="B5" s="77"/>
      <c r="C5" s="77"/>
      <c r="D5" s="77"/>
    </row>
    <row r="6" spans="2:4" ht="15.75">
      <c r="B6" s="4"/>
      <c r="C6" s="4"/>
      <c r="D6" s="4"/>
    </row>
    <row r="7" spans="2:4" ht="22.5">
      <c r="B7" s="72" t="s">
        <v>10</v>
      </c>
      <c r="C7" s="72"/>
      <c r="D7" s="72"/>
    </row>
    <row r="8" spans="2:4" ht="22.5">
      <c r="B8" s="72" t="s">
        <v>1</v>
      </c>
      <c r="C8" s="72"/>
      <c r="D8" s="72"/>
    </row>
    <row r="9" spans="2:4" ht="18" customHeight="1">
      <c r="B9" s="3"/>
      <c r="C9" s="3"/>
      <c r="D9" s="3"/>
    </row>
    <row r="10" ht="18.75">
      <c r="B10" s="12" t="s">
        <v>12</v>
      </c>
    </row>
    <row r="11" spans="2:3" ht="15.75">
      <c r="B11" s="5" t="s">
        <v>13</v>
      </c>
      <c r="C11" s="5"/>
    </row>
    <row r="12" spans="2:4" ht="16.5" thickBot="1">
      <c r="B12" s="5"/>
      <c r="C12" s="5"/>
      <c r="D12" s="4" t="s">
        <v>14</v>
      </c>
    </row>
    <row r="13" spans="1:4" ht="18" customHeight="1" thickBot="1">
      <c r="A13" s="25" t="s">
        <v>15</v>
      </c>
      <c r="B13" s="25" t="s">
        <v>3</v>
      </c>
      <c r="C13" s="25" t="s">
        <v>54</v>
      </c>
      <c r="D13" s="25" t="s">
        <v>55</v>
      </c>
    </row>
    <row r="14" spans="1:4" ht="19.5" customHeight="1">
      <c r="A14" s="22" t="s">
        <v>16</v>
      </c>
      <c r="B14" s="23" t="s">
        <v>17</v>
      </c>
      <c r="C14" s="24">
        <f>SUM(C15:C19)</f>
        <v>115256493300</v>
      </c>
      <c r="D14" s="24">
        <f>SUM(D15:D19)</f>
        <v>84697282690</v>
      </c>
    </row>
    <row r="15" spans="1:4" ht="18" customHeight="1">
      <c r="A15" s="18">
        <v>1</v>
      </c>
      <c r="B15" s="19" t="s">
        <v>18</v>
      </c>
      <c r="C15" s="20">
        <v>2181190377</v>
      </c>
      <c r="D15" s="20">
        <v>10838117077</v>
      </c>
    </row>
    <row r="16" spans="1:4" ht="18" customHeight="1">
      <c r="A16" s="18">
        <v>2</v>
      </c>
      <c r="B16" s="21" t="s">
        <v>19</v>
      </c>
      <c r="C16" s="20">
        <v>0</v>
      </c>
      <c r="D16" s="20">
        <v>0</v>
      </c>
    </row>
    <row r="17" spans="1:4" ht="18" customHeight="1">
      <c r="A17" s="18">
        <v>3</v>
      </c>
      <c r="B17" s="21" t="s">
        <v>20</v>
      </c>
      <c r="C17" s="20">
        <v>13422845489</v>
      </c>
      <c r="D17" s="20">
        <v>41061811704</v>
      </c>
    </row>
    <row r="18" spans="1:4" ht="18" customHeight="1">
      <c r="A18" s="18">
        <v>4</v>
      </c>
      <c r="B18" s="21" t="s">
        <v>21</v>
      </c>
      <c r="C18" s="20">
        <v>98603392939</v>
      </c>
      <c r="D18" s="20">
        <v>31857857092</v>
      </c>
    </row>
    <row r="19" spans="1:4" ht="18" customHeight="1">
      <c r="A19" s="18">
        <v>5</v>
      </c>
      <c r="B19" s="21" t="s">
        <v>22</v>
      </c>
      <c r="C19" s="20">
        <v>1049064495</v>
      </c>
      <c r="D19" s="20">
        <v>939496817</v>
      </c>
    </row>
    <row r="20" spans="1:4" ht="19.5" customHeight="1">
      <c r="A20" s="13" t="s">
        <v>24</v>
      </c>
      <c r="B20" s="14" t="s">
        <v>25</v>
      </c>
      <c r="C20" s="15">
        <f>C21+C22+C27+C28+C29</f>
        <v>28878276188</v>
      </c>
      <c r="D20" s="15">
        <f>D21+D22+D27+D28+D29</f>
        <v>23989293873</v>
      </c>
    </row>
    <row r="21" spans="1:4" ht="18" customHeight="1">
      <c r="A21" s="13">
        <v>1</v>
      </c>
      <c r="B21" s="14" t="s">
        <v>23</v>
      </c>
      <c r="C21" s="15">
        <v>0</v>
      </c>
      <c r="D21" s="15">
        <v>0</v>
      </c>
    </row>
    <row r="22" spans="1:4" ht="18" customHeight="1">
      <c r="A22" s="13">
        <v>2</v>
      </c>
      <c r="B22" s="14" t="s">
        <v>26</v>
      </c>
      <c r="C22" s="15">
        <f>SUM(C23:C26)</f>
        <v>28878276188</v>
      </c>
      <c r="D22" s="15">
        <f>SUM(D23:D26)</f>
        <v>23971793873</v>
      </c>
    </row>
    <row r="23" spans="1:4" ht="18" customHeight="1">
      <c r="A23" s="18"/>
      <c r="B23" s="21" t="s">
        <v>4</v>
      </c>
      <c r="C23" s="20">
        <v>26997810037</v>
      </c>
      <c r="D23" s="20">
        <v>23791249873</v>
      </c>
    </row>
    <row r="24" spans="1:4" ht="18" customHeight="1">
      <c r="A24" s="18"/>
      <c r="B24" s="21" t="s">
        <v>6</v>
      </c>
      <c r="C24" s="20">
        <v>335296000</v>
      </c>
      <c r="D24" s="20">
        <v>180544000</v>
      </c>
    </row>
    <row r="25" spans="1:4" ht="18" customHeight="1">
      <c r="A25" s="18"/>
      <c r="B25" s="21" t="s">
        <v>5</v>
      </c>
      <c r="C25" s="20">
        <v>0</v>
      </c>
      <c r="D25" s="20">
        <v>0</v>
      </c>
    </row>
    <row r="26" spans="1:4" ht="18" customHeight="1">
      <c r="A26" s="18"/>
      <c r="B26" s="21" t="s">
        <v>7</v>
      </c>
      <c r="C26" s="20">
        <v>1545170151</v>
      </c>
      <c r="D26" s="20">
        <v>0</v>
      </c>
    </row>
    <row r="27" spans="1:4" ht="18" customHeight="1">
      <c r="A27" s="13">
        <v>3</v>
      </c>
      <c r="B27" s="14" t="s">
        <v>27</v>
      </c>
      <c r="C27" s="15">
        <v>0</v>
      </c>
      <c r="D27" s="15">
        <v>0</v>
      </c>
    </row>
    <row r="28" spans="1:4" ht="18" customHeight="1">
      <c r="A28" s="13">
        <v>4</v>
      </c>
      <c r="B28" s="14" t="s">
        <v>28</v>
      </c>
      <c r="C28" s="15">
        <v>0</v>
      </c>
      <c r="D28" s="15">
        <v>0</v>
      </c>
    </row>
    <row r="29" spans="1:4" ht="18" customHeight="1" thickBot="1">
      <c r="A29" s="30">
        <v>5</v>
      </c>
      <c r="B29" s="31" t="s">
        <v>29</v>
      </c>
      <c r="C29" s="32">
        <v>0</v>
      </c>
      <c r="D29" s="33">
        <v>17500000</v>
      </c>
    </row>
    <row r="30" spans="1:40" s="39" customFormat="1" ht="19.5" customHeight="1" thickBot="1">
      <c r="A30" s="36" t="s">
        <v>30</v>
      </c>
      <c r="B30" s="37" t="s">
        <v>31</v>
      </c>
      <c r="C30" s="38">
        <f>C14+C20</f>
        <v>144134769488</v>
      </c>
      <c r="D30" s="38">
        <f>D14+D20</f>
        <v>108686576563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</row>
    <row r="31" spans="1:4" ht="19.5" customHeight="1">
      <c r="A31" s="22" t="s">
        <v>32</v>
      </c>
      <c r="B31" s="29" t="s">
        <v>33</v>
      </c>
      <c r="C31" s="24">
        <f>C32+C33</f>
        <v>108052822339</v>
      </c>
      <c r="D31" s="24">
        <f>D32+D33</f>
        <v>68240997039</v>
      </c>
    </row>
    <row r="32" spans="1:4" ht="18" customHeight="1">
      <c r="A32" s="18">
        <v>1</v>
      </c>
      <c r="B32" s="21" t="s">
        <v>34</v>
      </c>
      <c r="C32" s="20">
        <v>103911803350</v>
      </c>
      <c r="D32" s="20">
        <v>64938083252</v>
      </c>
    </row>
    <row r="33" spans="1:4" ht="18" customHeight="1">
      <c r="A33" s="18">
        <v>2</v>
      </c>
      <c r="B33" s="21" t="s">
        <v>35</v>
      </c>
      <c r="C33" s="20">
        <v>4141018989</v>
      </c>
      <c r="D33" s="20">
        <v>3302913787</v>
      </c>
    </row>
    <row r="34" spans="1:4" ht="19.5" customHeight="1">
      <c r="A34" s="13" t="s">
        <v>36</v>
      </c>
      <c r="B34" s="14" t="s">
        <v>37</v>
      </c>
      <c r="C34" s="15">
        <f>C35+C45</f>
        <v>36081947149</v>
      </c>
      <c r="D34" s="15">
        <f>D35+D45</f>
        <v>40445579524</v>
      </c>
    </row>
    <row r="35" spans="1:4" ht="18" customHeight="1">
      <c r="A35" s="13">
        <v>1</v>
      </c>
      <c r="B35" s="14" t="s">
        <v>38</v>
      </c>
      <c r="C35" s="15">
        <f>SUM(C36:C44)</f>
        <v>35876694065</v>
      </c>
      <c r="D35" s="15">
        <f>SUM(D36:D44)</f>
        <v>39938482210</v>
      </c>
    </row>
    <row r="36" spans="1:4" ht="18" customHeight="1" thickBot="1">
      <c r="A36" s="34"/>
      <c r="B36" s="35" t="s">
        <v>39</v>
      </c>
      <c r="C36" s="50">
        <v>30000000000</v>
      </c>
      <c r="D36" s="50">
        <v>30000000000</v>
      </c>
    </row>
    <row r="37" spans="1:4" ht="18" customHeight="1">
      <c r="A37" s="51"/>
      <c r="B37" s="52" t="s">
        <v>40</v>
      </c>
      <c r="C37" s="53">
        <v>944604501</v>
      </c>
      <c r="D37" s="53">
        <v>944604501</v>
      </c>
    </row>
    <row r="38" spans="1:4" ht="18" customHeight="1">
      <c r="A38" s="18"/>
      <c r="B38" s="21" t="s">
        <v>76</v>
      </c>
      <c r="C38" s="20">
        <v>0</v>
      </c>
      <c r="D38" s="20">
        <v>0</v>
      </c>
    </row>
    <row r="39" spans="1:4" ht="18" customHeight="1">
      <c r="A39" s="18"/>
      <c r="B39" s="21" t="s">
        <v>41</v>
      </c>
      <c r="C39" s="20">
        <v>0</v>
      </c>
      <c r="D39" s="20">
        <v>0</v>
      </c>
    </row>
    <row r="40" spans="1:4" ht="18" customHeight="1">
      <c r="A40" s="18"/>
      <c r="B40" s="21" t="s">
        <v>42</v>
      </c>
      <c r="C40" s="20">
        <v>0</v>
      </c>
      <c r="D40" s="20">
        <v>0</v>
      </c>
    </row>
    <row r="41" spans="1:4" ht="18" customHeight="1">
      <c r="A41" s="18"/>
      <c r="B41" s="21" t="s">
        <v>43</v>
      </c>
      <c r="C41" s="20">
        <v>0</v>
      </c>
      <c r="D41" s="20">
        <v>753567716</v>
      </c>
    </row>
    <row r="42" spans="1:4" ht="18" customHeight="1">
      <c r="A42" s="18"/>
      <c r="B42" s="21" t="s">
        <v>44</v>
      </c>
      <c r="C42" s="20">
        <f>4119756656+577811363+234521545</f>
        <v>4932089564</v>
      </c>
      <c r="D42" s="20">
        <f>6295443454+896065258+531875653</f>
        <v>7723384365</v>
      </c>
    </row>
    <row r="43" spans="1:4" ht="18" customHeight="1">
      <c r="A43" s="18"/>
      <c r="B43" s="21" t="s">
        <v>45</v>
      </c>
      <c r="C43" s="20">
        <v>0</v>
      </c>
      <c r="D43" s="20">
        <v>516925628</v>
      </c>
    </row>
    <row r="44" spans="1:4" ht="18" customHeight="1">
      <c r="A44" s="18"/>
      <c r="B44" s="21" t="s">
        <v>46</v>
      </c>
      <c r="C44" s="20">
        <v>0</v>
      </c>
      <c r="D44" s="20">
        <v>0</v>
      </c>
    </row>
    <row r="45" spans="1:4" ht="18" customHeight="1">
      <c r="A45" s="13">
        <v>2</v>
      </c>
      <c r="B45" s="14" t="s">
        <v>47</v>
      </c>
      <c r="C45" s="15">
        <f>SUM(C46:C48)</f>
        <v>205253084</v>
      </c>
      <c r="D45" s="15">
        <f>SUM(D46:D48)</f>
        <v>507097314</v>
      </c>
    </row>
    <row r="46" spans="1:4" ht="18" customHeight="1">
      <c r="A46" s="18"/>
      <c r="B46" s="21" t="s">
        <v>48</v>
      </c>
      <c r="C46" s="20">
        <v>408276419</v>
      </c>
      <c r="D46" s="20">
        <v>507097314</v>
      </c>
    </row>
    <row r="47" spans="1:4" ht="18" customHeight="1">
      <c r="A47" s="18"/>
      <c r="B47" s="21" t="s">
        <v>49</v>
      </c>
      <c r="C47" s="20">
        <v>-203023335</v>
      </c>
      <c r="D47" s="20">
        <v>0</v>
      </c>
    </row>
    <row r="48" spans="1:4" ht="18" customHeight="1" thickBot="1">
      <c r="A48" s="26"/>
      <c r="B48" s="27" t="s">
        <v>50</v>
      </c>
      <c r="C48" s="28">
        <v>0</v>
      </c>
      <c r="D48" s="28">
        <v>0</v>
      </c>
    </row>
    <row r="49" spans="1:4" ht="19.5" customHeight="1" thickBot="1">
      <c r="A49" s="36" t="s">
        <v>51</v>
      </c>
      <c r="B49" s="37" t="s">
        <v>52</v>
      </c>
      <c r="C49" s="38">
        <f>C31+C34</f>
        <v>144134769488</v>
      </c>
      <c r="D49" s="38">
        <f>D31+D34</f>
        <v>108686576563</v>
      </c>
    </row>
    <row r="50" spans="1:4" ht="18" customHeight="1">
      <c r="A50" s="6"/>
      <c r="B50" s="7"/>
      <c r="C50" s="8"/>
      <c r="D50" s="8"/>
    </row>
    <row r="51" spans="1:4" ht="18" customHeight="1">
      <c r="A51" s="6"/>
      <c r="B51" s="11" t="s">
        <v>53</v>
      </c>
      <c r="C51" s="55"/>
      <c r="D51" s="8"/>
    </row>
    <row r="52" spans="1:4" ht="18" customHeight="1" thickBot="1">
      <c r="A52" s="6"/>
      <c r="B52" s="7"/>
      <c r="C52" s="8"/>
      <c r="D52" s="8"/>
    </row>
    <row r="53" spans="1:4" ht="18" customHeight="1">
      <c r="A53" s="41" t="s">
        <v>15</v>
      </c>
      <c r="B53" s="43" t="s">
        <v>3</v>
      </c>
      <c r="C53" s="47" t="s">
        <v>2</v>
      </c>
      <c r="D53" s="45" t="s">
        <v>77</v>
      </c>
    </row>
    <row r="54" spans="1:4" ht="18" customHeight="1" thickBot="1">
      <c r="A54" s="42"/>
      <c r="B54" s="44"/>
      <c r="C54" s="48" t="s">
        <v>78</v>
      </c>
      <c r="D54" s="46" t="s">
        <v>79</v>
      </c>
    </row>
    <row r="55" spans="1:4" ht="18" customHeight="1">
      <c r="A55" s="22">
        <v>1</v>
      </c>
      <c r="B55" s="29" t="s">
        <v>56</v>
      </c>
      <c r="C55" s="24">
        <v>172076311754</v>
      </c>
      <c r="D55" s="24">
        <v>186134858616</v>
      </c>
    </row>
    <row r="56" spans="1:4" ht="18" customHeight="1">
      <c r="A56" s="18">
        <v>2</v>
      </c>
      <c r="B56" s="21" t="s">
        <v>57</v>
      </c>
      <c r="C56" s="20">
        <v>0</v>
      </c>
      <c r="D56" s="20">
        <v>0</v>
      </c>
    </row>
    <row r="57" spans="1:4" ht="18" customHeight="1">
      <c r="A57" s="13">
        <v>3</v>
      </c>
      <c r="B57" s="14" t="s">
        <v>58</v>
      </c>
      <c r="C57" s="15">
        <f>C55-C56</f>
        <v>172076311754</v>
      </c>
      <c r="D57" s="15">
        <f>D55-D56</f>
        <v>186134858616</v>
      </c>
    </row>
    <row r="58" spans="1:4" ht="18" customHeight="1">
      <c r="A58" s="13">
        <v>4</v>
      </c>
      <c r="B58" s="14" t="s">
        <v>59</v>
      </c>
      <c r="C58" s="15">
        <v>153294279441</v>
      </c>
      <c r="D58" s="15">
        <v>163316814513</v>
      </c>
    </row>
    <row r="59" spans="1:4" ht="18" customHeight="1">
      <c r="A59" s="13">
        <v>5</v>
      </c>
      <c r="B59" s="14" t="s">
        <v>60</v>
      </c>
      <c r="C59" s="15">
        <f>C57-C58</f>
        <v>18782032313</v>
      </c>
      <c r="D59" s="15">
        <f>D57-D58</f>
        <v>22818044103</v>
      </c>
    </row>
    <row r="60" spans="1:4" ht="18" customHeight="1">
      <c r="A60" s="18">
        <v>6</v>
      </c>
      <c r="B60" s="21" t="s">
        <v>61</v>
      </c>
      <c r="C60" s="20">
        <v>355163401</v>
      </c>
      <c r="D60" s="20">
        <v>143011084</v>
      </c>
    </row>
    <row r="61" spans="1:4" ht="18" customHeight="1">
      <c r="A61" s="18">
        <v>7</v>
      </c>
      <c r="B61" s="21" t="s">
        <v>62</v>
      </c>
      <c r="C61" s="20">
        <v>1806523178</v>
      </c>
      <c r="D61" s="20">
        <v>914145352</v>
      </c>
    </row>
    <row r="62" spans="1:4" ht="18" customHeight="1">
      <c r="A62" s="18">
        <v>8</v>
      </c>
      <c r="B62" s="21" t="s">
        <v>63</v>
      </c>
      <c r="C62" s="20">
        <v>0</v>
      </c>
      <c r="D62" s="20">
        <v>3000000000</v>
      </c>
    </row>
    <row r="63" spans="1:4" ht="18" customHeight="1">
      <c r="A63" s="18">
        <v>9</v>
      </c>
      <c r="B63" s="21" t="s">
        <v>64</v>
      </c>
      <c r="C63" s="20">
        <v>10678134562</v>
      </c>
      <c r="D63" s="20">
        <v>10613629269</v>
      </c>
    </row>
    <row r="64" spans="1:4" ht="18" customHeight="1">
      <c r="A64" s="13">
        <v>10</v>
      </c>
      <c r="B64" s="14" t="s">
        <v>65</v>
      </c>
      <c r="C64" s="15">
        <f>C59+C60-C61-C62-C63</f>
        <v>6652537974</v>
      </c>
      <c r="D64" s="15">
        <f>D59+D60-D61-D62-D63</f>
        <v>8433280566</v>
      </c>
    </row>
    <row r="65" spans="1:4" ht="18" customHeight="1">
      <c r="A65" s="18">
        <v>11</v>
      </c>
      <c r="B65" s="21" t="s">
        <v>66</v>
      </c>
      <c r="C65" s="20">
        <v>478769773</v>
      </c>
      <c r="D65" s="20">
        <v>75515298</v>
      </c>
    </row>
    <row r="66" spans="1:4" ht="18" customHeight="1">
      <c r="A66" s="18">
        <v>12</v>
      </c>
      <c r="B66" s="21" t="s">
        <v>67</v>
      </c>
      <c r="C66" s="20">
        <v>190410679</v>
      </c>
      <c r="D66" s="20">
        <v>22025322</v>
      </c>
    </row>
    <row r="67" spans="1:4" ht="18" customHeight="1">
      <c r="A67" s="18">
        <v>13</v>
      </c>
      <c r="B67" s="21" t="s">
        <v>68</v>
      </c>
      <c r="C67" s="20">
        <f>C65-C66</f>
        <v>288359094</v>
      </c>
      <c r="D67" s="20">
        <f>D65-D66</f>
        <v>53489976</v>
      </c>
    </row>
    <row r="68" spans="1:4" ht="18" customHeight="1">
      <c r="A68" s="13">
        <v>14</v>
      </c>
      <c r="B68" s="14" t="s">
        <v>69</v>
      </c>
      <c r="C68" s="15">
        <f>C64+C67</f>
        <v>6940897068</v>
      </c>
      <c r="D68" s="15">
        <f>D64+D67</f>
        <v>8486770542</v>
      </c>
    </row>
    <row r="69" spans="1:4" ht="18" customHeight="1">
      <c r="A69" s="18">
        <v>15</v>
      </c>
      <c r="B69" s="21" t="s">
        <v>70</v>
      </c>
      <c r="C69" s="20">
        <v>690985795</v>
      </c>
      <c r="D69" s="20">
        <v>1068296218</v>
      </c>
    </row>
    <row r="70" spans="1:4" ht="18" customHeight="1">
      <c r="A70" s="13">
        <v>16</v>
      </c>
      <c r="B70" s="14" t="s">
        <v>71</v>
      </c>
      <c r="C70" s="15">
        <f>C68-C69</f>
        <v>6249911273</v>
      </c>
      <c r="D70" s="15">
        <f>D68-D69</f>
        <v>7418474324</v>
      </c>
    </row>
    <row r="71" spans="1:4" ht="18" customHeight="1">
      <c r="A71" s="13">
        <v>17</v>
      </c>
      <c r="B71" s="14" t="s">
        <v>72</v>
      </c>
      <c r="C71" s="49">
        <f>C70/3000000000</f>
        <v>2.0833037576666666</v>
      </c>
      <c r="D71" s="49">
        <f>D70/3000000000</f>
        <v>2.4728247746666665</v>
      </c>
    </row>
    <row r="72" spans="1:4" ht="18" customHeight="1" thickBot="1">
      <c r="A72" s="16">
        <v>18</v>
      </c>
      <c r="B72" s="17" t="s">
        <v>73</v>
      </c>
      <c r="C72" s="54">
        <f>3600000000/3000000000</f>
        <v>1.2</v>
      </c>
      <c r="D72" s="54">
        <f>3600000000/3000000000</f>
        <v>1.2</v>
      </c>
    </row>
    <row r="73" spans="1:4" ht="15.75">
      <c r="A73" s="9"/>
      <c r="B73" s="10"/>
      <c r="C73" s="8"/>
      <c r="D73" s="8"/>
    </row>
    <row r="74" spans="3:4" ht="15.75">
      <c r="C74" s="73"/>
      <c r="D74" s="73"/>
    </row>
    <row r="75" spans="3:4" ht="15.75">
      <c r="C75" s="71"/>
      <c r="D75" s="71"/>
    </row>
    <row r="76" spans="3:4" ht="15.75">
      <c r="C76" s="2"/>
      <c r="D76" s="2"/>
    </row>
  </sheetData>
  <sheetProtection/>
  <mergeCells count="8">
    <mergeCell ref="C75:D75"/>
    <mergeCell ref="B7:D7"/>
    <mergeCell ref="B8:D8"/>
    <mergeCell ref="C74:D74"/>
    <mergeCell ref="A1:D1"/>
    <mergeCell ref="A2:D2"/>
    <mergeCell ref="A3:D3"/>
    <mergeCell ref="A5:D5"/>
  </mergeCells>
  <printOptions/>
  <pageMargins left="1.06" right="0.44" top="0.83" bottom="0.64" header="0.49" footer="0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B1">
      <selection activeCell="D26" sqref="D26"/>
    </sheetView>
  </sheetViews>
  <sheetFormatPr defaultColWidth="9.00390625" defaultRowHeight="12.75"/>
  <cols>
    <col min="1" max="1" width="7.875" style="1" customWidth="1"/>
    <col min="2" max="2" width="49.75390625" style="1" customWidth="1"/>
    <col min="3" max="3" width="9.125" style="1" customWidth="1"/>
    <col min="4" max="4" width="17.75390625" style="1" customWidth="1"/>
    <col min="5" max="5" width="16.125" style="1" customWidth="1"/>
    <col min="6" max="16384" width="9.125" style="1" customWidth="1"/>
  </cols>
  <sheetData>
    <row r="1" ht="18.75">
      <c r="B1" s="12" t="s">
        <v>83</v>
      </c>
    </row>
    <row r="2" ht="16.5" thickBot="1"/>
    <row r="3" spans="1:5" ht="15.75">
      <c r="A3" s="40" t="s">
        <v>8</v>
      </c>
      <c r="B3" s="40" t="s">
        <v>3</v>
      </c>
      <c r="C3" s="40" t="s">
        <v>0</v>
      </c>
      <c r="D3" s="40" t="s">
        <v>81</v>
      </c>
      <c r="E3" s="40" t="s">
        <v>82</v>
      </c>
    </row>
    <row r="4" spans="1:5" ht="15.75">
      <c r="A4" s="22" t="s">
        <v>80</v>
      </c>
      <c r="B4" s="22"/>
      <c r="C4" s="22"/>
      <c r="D4" s="57">
        <v>39813</v>
      </c>
      <c r="E4" s="57">
        <v>40178</v>
      </c>
    </row>
    <row r="5" spans="1:5" ht="19.5" customHeight="1">
      <c r="A5" s="58">
        <v>1</v>
      </c>
      <c r="B5" s="59" t="s">
        <v>84</v>
      </c>
      <c r="C5" s="60"/>
      <c r="D5" s="61"/>
      <c r="E5" s="61"/>
    </row>
    <row r="6" spans="1:5" ht="19.5" customHeight="1">
      <c r="A6" s="60"/>
      <c r="B6" s="62" t="s">
        <v>85</v>
      </c>
      <c r="C6" s="60" t="s">
        <v>97</v>
      </c>
      <c r="D6" s="61">
        <f>'phan I va II'!C20/'phan I va II'!C30%</f>
        <v>20.03560715473602</v>
      </c>
      <c r="E6" s="61">
        <f>'phan I va II'!D20/'phan I va II'!D30%</f>
        <v>22.071993277932204</v>
      </c>
    </row>
    <row r="7" spans="1:5" ht="19.5" customHeight="1" thickBot="1">
      <c r="A7" s="63"/>
      <c r="B7" s="64" t="s">
        <v>86</v>
      </c>
      <c r="C7" s="63" t="s">
        <v>97</v>
      </c>
      <c r="D7" s="65">
        <f>'phan I va II'!C14/'phan I va II'!C30%</f>
        <v>79.96439284526397</v>
      </c>
      <c r="E7" s="65">
        <f>'phan I va II'!D14/'phan I va II'!D30%</f>
        <v>77.92800672206779</v>
      </c>
    </row>
    <row r="8" spans="1:5" ht="19.5" customHeight="1">
      <c r="A8" s="66">
        <v>2</v>
      </c>
      <c r="B8" s="67" t="s">
        <v>87</v>
      </c>
      <c r="C8" s="68"/>
      <c r="D8" s="69"/>
      <c r="E8" s="69"/>
    </row>
    <row r="9" spans="1:5" ht="19.5" customHeight="1">
      <c r="A9" s="60"/>
      <c r="B9" s="62" t="s">
        <v>88</v>
      </c>
      <c r="C9" s="60" t="s">
        <v>97</v>
      </c>
      <c r="D9" s="61">
        <f>'phan I va II'!C31/'phan I va II'!C49%</f>
        <v>74.96652107109796</v>
      </c>
      <c r="E9" s="61">
        <f>'phan I va II'!D31/'phan I va II'!D49%</f>
        <v>62.78695971203418</v>
      </c>
    </row>
    <row r="10" spans="1:5" ht="19.5" customHeight="1" thickBot="1">
      <c r="A10" s="63"/>
      <c r="B10" s="64" t="s">
        <v>89</v>
      </c>
      <c r="C10" s="63" t="s">
        <v>97</v>
      </c>
      <c r="D10" s="65">
        <f>'phan I va II'!C34/'phan I va II'!C49%</f>
        <v>25.033478928902035</v>
      </c>
      <c r="E10" s="65">
        <f>'phan I va II'!D34/'phan I va II'!D49%</f>
        <v>37.21304028796581</v>
      </c>
    </row>
    <row r="11" spans="1:5" ht="19.5" customHeight="1">
      <c r="A11" s="66">
        <v>3</v>
      </c>
      <c r="B11" s="67" t="s">
        <v>90</v>
      </c>
      <c r="C11" s="68"/>
      <c r="D11" s="69"/>
      <c r="E11" s="69"/>
    </row>
    <row r="12" spans="1:5" ht="19.5" customHeight="1">
      <c r="A12" s="60"/>
      <c r="B12" s="62" t="s">
        <v>91</v>
      </c>
      <c r="C12" s="60" t="s">
        <v>98</v>
      </c>
      <c r="D12" s="61">
        <f>('phan I va II'!C14-'phan I va II'!C18-'phan I va II'!C19)/'phan I va II'!C32</f>
        <v>0.150166154016612</v>
      </c>
      <c r="E12" s="61">
        <f>('phan I va II'!D14-'phan I va II'!D18-'phan I va II'!D19)/'phan I va II'!D32</f>
        <v>0.7992217537372657</v>
      </c>
    </row>
    <row r="13" spans="1:5" ht="19.5" customHeight="1" thickBot="1">
      <c r="A13" s="63"/>
      <c r="B13" s="64" t="s">
        <v>92</v>
      </c>
      <c r="C13" s="63" t="s">
        <v>98</v>
      </c>
      <c r="D13" s="65">
        <f>'phan I va II'!C14/'phan I va II'!C32</f>
        <v>1.1091761434626282</v>
      </c>
      <c r="E13" s="65">
        <f>'phan I va II'!D14/'phan I va II'!D32</f>
        <v>1.304277527892563</v>
      </c>
    </row>
    <row r="14" spans="1:5" ht="19.5" customHeight="1">
      <c r="A14" s="66">
        <v>4</v>
      </c>
      <c r="B14" s="67" t="s">
        <v>93</v>
      </c>
      <c r="C14" s="68"/>
      <c r="D14" s="69"/>
      <c r="E14" s="69"/>
    </row>
    <row r="15" spans="1:5" ht="19.5" customHeight="1">
      <c r="A15" s="60"/>
      <c r="B15" s="62" t="s">
        <v>94</v>
      </c>
      <c r="C15" s="60" t="s">
        <v>97</v>
      </c>
      <c r="D15" s="61">
        <f>'phan I va II'!C70/'phan I va II'!C30%</f>
        <v>4.336157954948087</v>
      </c>
      <c r="E15" s="61">
        <f>'phan I va II'!D70/'phan I va II'!D30%</f>
        <v>6.825566282971377</v>
      </c>
    </row>
    <row r="16" spans="1:5" ht="19.5" customHeight="1">
      <c r="A16" s="60"/>
      <c r="B16" s="62" t="s">
        <v>95</v>
      </c>
      <c r="C16" s="60" t="s">
        <v>97</v>
      </c>
      <c r="D16" s="61">
        <f>'phan I va II'!C70/'phan I va II'!C57%</f>
        <v>3.6320578987855474</v>
      </c>
      <c r="E16" s="61">
        <f>'phan I va II'!D70/'phan I va II'!D57%</f>
        <v>3.985537356709988</v>
      </c>
    </row>
    <row r="17" spans="1:5" ht="19.5" customHeight="1">
      <c r="A17" s="60"/>
      <c r="B17" s="62" t="s">
        <v>96</v>
      </c>
      <c r="C17" s="60" t="s">
        <v>97</v>
      </c>
      <c r="D17" s="61">
        <f>'phan I va II'!C70/'phan I va II'!C34%</f>
        <v>17.32143569522748</v>
      </c>
      <c r="E17" s="61">
        <f>'phan I va II'!D70/'phan I va II'!D34%</f>
        <v>18.341866803016018</v>
      </c>
    </row>
    <row r="18" spans="1:5" ht="19.5" customHeight="1" thickBot="1">
      <c r="A18" s="63"/>
      <c r="B18" s="64"/>
      <c r="C18" s="63"/>
      <c r="D18" s="65"/>
      <c r="E18" s="65"/>
    </row>
    <row r="20" spans="3:5" ht="16.5">
      <c r="C20" s="79" t="s">
        <v>99</v>
      </c>
      <c r="D20" s="79"/>
      <c r="E20" s="79"/>
    </row>
    <row r="21" spans="3:5" ht="16.5">
      <c r="C21" s="80" t="s">
        <v>100</v>
      </c>
      <c r="D21" s="80"/>
      <c r="E21" s="80"/>
    </row>
    <row r="22" spans="3:5" ht="15.75">
      <c r="C22" s="76" t="s">
        <v>101</v>
      </c>
      <c r="D22" s="76"/>
      <c r="E22" s="76"/>
    </row>
    <row r="23" spans="4:5" ht="15.75">
      <c r="D23" s="70" t="s">
        <v>102</v>
      </c>
      <c r="E23" s="70"/>
    </row>
    <row r="25" spans="4:5" ht="15.75">
      <c r="D25" s="78" t="s">
        <v>103</v>
      </c>
      <c r="E25" s="78"/>
    </row>
  </sheetData>
  <sheetProtection/>
  <mergeCells count="4">
    <mergeCell ref="D25:E25"/>
    <mergeCell ref="C20:E20"/>
    <mergeCell ref="C21:E21"/>
    <mergeCell ref="C22:E22"/>
  </mergeCells>
  <printOptions/>
  <pageMargins left="0.75" right="0.37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2010-04-06T07:17:16Z</cp:lastPrinted>
  <dcterms:created xsi:type="dcterms:W3CDTF">2010-03-13T01:02:55Z</dcterms:created>
  <dcterms:modified xsi:type="dcterms:W3CDTF">2010-04-06T07:17:48Z</dcterms:modified>
  <cp:category/>
  <cp:version/>
  <cp:contentType/>
  <cp:contentStatus/>
</cp:coreProperties>
</file>