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240" windowWidth="10245" windowHeight="7185" tabRatio="746" activeTab="0"/>
  </bookViews>
  <sheets>
    <sheet name="Bia btdc" sheetId="1" r:id="rId1"/>
    <sheet name="Bia" sheetId="2" r:id="rId2"/>
    <sheet name="BCBGD" sheetId="3" r:id="rId3"/>
    <sheet name="Ykienktv" sheetId="4" r:id="rId4"/>
    <sheet name="CDKT" sheetId="5" r:id="rId5"/>
    <sheet name="NB" sheetId="6" r:id="rId6"/>
    <sheet name="KQKD" sheetId="7" r:id="rId7"/>
    <sheet name="LCTT-TT" sheetId="8" r:id="rId8"/>
    <sheet name="TM1" sheetId="9" r:id="rId9"/>
    <sheet name="TM2" sheetId="10" r:id="rId10"/>
    <sheet name="TM3" sheetId="11" r:id="rId11"/>
    <sheet name="TM4" sheetId="12" r:id="rId12"/>
    <sheet name="TM5" sheetId="13" r:id="rId13"/>
    <sheet name="TM6" sheetId="14" r:id="rId14"/>
    <sheet name="TM7" sheetId="15" r:id="rId15"/>
    <sheet name="TM8" sheetId="16" r:id="rId16"/>
    <sheet name="00000000" sheetId="17" state="veryHidden" r:id="rId17"/>
    <sheet name="10000000" sheetId="18" state="veryHidden" r:id="rId18"/>
    <sheet name="20000000" sheetId="19" state="veryHidden" r:id="rId19"/>
    <sheet name="XXXXXXXX" sheetId="20" state="veryHidden" r:id="rId20"/>
    <sheet name="40000000" sheetId="21" state="veryHidden" r:id="rId21"/>
    <sheet name="30000000" sheetId="22" state="veryHidden" r:id="rId22"/>
    <sheet name="XXXXXXX0" sheetId="23" state="veryHidden" r:id="rId23"/>
    <sheet name="50000000" sheetId="24" state="veryHidden" r:id="rId24"/>
    <sheet name="60000000" sheetId="25" state="veryHidden" r:id="rId25"/>
    <sheet name="70000000" sheetId="26" state="veryHidden" r:id="rId26"/>
    <sheet name="80000000" sheetId="27" state="veryHidden" r:id="rId27"/>
    <sheet name="90000000" sheetId="28" state="veryHidden" r:id="rId28"/>
    <sheet name="a0000000" sheetId="29" state="veryHidden" r:id="rId29"/>
    <sheet name="b0000000" sheetId="30" state="veryHidden" r:id="rId30"/>
    <sheet name="c0000000" sheetId="31" state="veryHidden" r:id="rId31"/>
    <sheet name="TM9" sheetId="32" r:id="rId32"/>
  </sheets>
  <definedNames>
    <definedName name="_1" localSheetId="15">#REF!</definedName>
    <definedName name="_1" localSheetId="31">#REF!</definedName>
    <definedName name="_1">#REF!</definedName>
    <definedName name="_2" localSheetId="15">#REF!</definedName>
    <definedName name="_2" localSheetId="31">#REF!</definedName>
    <definedName name="_2">#REF!</definedName>
    <definedName name="_cao1" localSheetId="15">#REF!</definedName>
    <definedName name="_cao1" localSheetId="31">#REF!</definedName>
    <definedName name="_cao1">#REF!</definedName>
    <definedName name="_cao2" localSheetId="15">#REF!</definedName>
    <definedName name="_cao2" localSheetId="31">#REF!</definedName>
    <definedName name="_cao2">#REF!</definedName>
    <definedName name="_cao3" localSheetId="15">#REF!</definedName>
    <definedName name="_cao3" localSheetId="31">#REF!</definedName>
    <definedName name="_cao3">#REF!</definedName>
    <definedName name="_cao4" localSheetId="15">#REF!</definedName>
    <definedName name="_cao4" localSheetId="31">#REF!</definedName>
    <definedName name="_cao4">#REF!</definedName>
    <definedName name="_cao5" localSheetId="15">#REF!</definedName>
    <definedName name="_cao5" localSheetId="31">#REF!</definedName>
    <definedName name="_cao5">#REF!</definedName>
    <definedName name="_cao6" localSheetId="15">#REF!</definedName>
    <definedName name="_cao6" localSheetId="31">#REF!</definedName>
    <definedName name="_cao6">#REF!</definedName>
    <definedName name="_CON1" localSheetId="15">#REF!</definedName>
    <definedName name="_CON1" localSheetId="31">#REF!</definedName>
    <definedName name="_CON1">#REF!</definedName>
    <definedName name="_CON2" localSheetId="15">#REF!</definedName>
    <definedName name="_CON2" localSheetId="31">#REF!</definedName>
    <definedName name="_CON2">#REF!</definedName>
    <definedName name="_dai1" localSheetId="15">#REF!</definedName>
    <definedName name="_dai1" localSheetId="31">#REF!</definedName>
    <definedName name="_dai1">#REF!</definedName>
    <definedName name="_dai2" localSheetId="15">#REF!</definedName>
    <definedName name="_dai2" localSheetId="31">#REF!</definedName>
    <definedName name="_dai2">#REF!</definedName>
    <definedName name="_dai3" localSheetId="15">#REF!</definedName>
    <definedName name="_dai3" localSheetId="31">#REF!</definedName>
    <definedName name="_dai3">#REF!</definedName>
    <definedName name="_dai4" localSheetId="15">#REF!</definedName>
    <definedName name="_dai4" localSheetId="31">#REF!</definedName>
    <definedName name="_dai4">#REF!</definedName>
    <definedName name="_dai5" localSheetId="15">#REF!</definedName>
    <definedName name="_dai5" localSheetId="31">#REF!</definedName>
    <definedName name="_dai5">#REF!</definedName>
    <definedName name="_dai6" localSheetId="15">#REF!</definedName>
    <definedName name="_dai6" localSheetId="31">#REF!</definedName>
    <definedName name="_dai6">#REF!</definedName>
    <definedName name="_dan1" localSheetId="15">#REF!</definedName>
    <definedName name="_dan1" localSheetId="31">#REF!</definedName>
    <definedName name="_dan1">#REF!</definedName>
    <definedName name="_dan2" localSheetId="15">#REF!</definedName>
    <definedName name="_dan2" localSheetId="31">#REF!</definedName>
    <definedName name="_dan2">#REF!</definedName>
    <definedName name="_Fill" localSheetId="15" hidden="1">#REF!</definedName>
    <definedName name="_Fill" localSheetId="31" hidden="1">#REF!</definedName>
    <definedName name="_Fill" hidden="1">#REF!</definedName>
    <definedName name="_JK4" localSheetId="15">#REF!</definedName>
    <definedName name="_JK4" localSheetId="31">#REF!</definedName>
    <definedName name="_JK4">#REF!</definedName>
    <definedName name="_lap1" localSheetId="15">#REF!</definedName>
    <definedName name="_lap1" localSheetId="31">#REF!</definedName>
    <definedName name="_lap1">#REF!</definedName>
    <definedName name="_lap2" localSheetId="15">#REF!</definedName>
    <definedName name="_lap2" localSheetId="31">#REF!</definedName>
    <definedName name="_lap2">#REF!</definedName>
    <definedName name="_NCL100" localSheetId="15">#REF!</definedName>
    <definedName name="_NCL100" localSheetId="31">#REF!</definedName>
    <definedName name="_NCL100">#REF!</definedName>
    <definedName name="_NCL200" localSheetId="15">#REF!</definedName>
    <definedName name="_NCL200" localSheetId="31">#REF!</definedName>
    <definedName name="_NCL200">#REF!</definedName>
    <definedName name="_NCL250" localSheetId="15">#REF!</definedName>
    <definedName name="_NCL250" localSheetId="31">#REF!</definedName>
    <definedName name="_NCL250">#REF!</definedName>
    <definedName name="_NET2" localSheetId="15">#REF!</definedName>
    <definedName name="_NET2" localSheetId="31">#REF!</definedName>
    <definedName name="_NET2">#REF!</definedName>
    <definedName name="_Order1" hidden="1">255</definedName>
    <definedName name="_Order2" hidden="1">255</definedName>
    <definedName name="_phi10" localSheetId="15">#REF!</definedName>
    <definedName name="_phi10" localSheetId="31">#REF!</definedName>
    <definedName name="_phi10">#REF!</definedName>
    <definedName name="_phi12" localSheetId="15">#REF!</definedName>
    <definedName name="_phi12" localSheetId="31">#REF!</definedName>
    <definedName name="_phi12">#REF!</definedName>
    <definedName name="_phi14" localSheetId="15">#REF!</definedName>
    <definedName name="_phi14" localSheetId="31">#REF!</definedName>
    <definedName name="_phi14">#REF!</definedName>
    <definedName name="_phi16" localSheetId="15">#REF!</definedName>
    <definedName name="_phi16" localSheetId="31">#REF!</definedName>
    <definedName name="_phi16">#REF!</definedName>
    <definedName name="_phi18" localSheetId="15">#REF!</definedName>
    <definedName name="_phi18" localSheetId="31">#REF!</definedName>
    <definedName name="_phi18">#REF!</definedName>
    <definedName name="_phi20" localSheetId="15">#REF!</definedName>
    <definedName name="_phi20" localSheetId="31">#REF!</definedName>
    <definedName name="_phi20">#REF!</definedName>
    <definedName name="_phi22" localSheetId="15">#REF!</definedName>
    <definedName name="_phi22" localSheetId="31">#REF!</definedName>
    <definedName name="_phi22">#REF!</definedName>
    <definedName name="_phi25" localSheetId="15">#REF!</definedName>
    <definedName name="_phi25" localSheetId="31">#REF!</definedName>
    <definedName name="_phi25">#REF!</definedName>
    <definedName name="_phi28" localSheetId="15">#REF!</definedName>
    <definedName name="_phi28" localSheetId="31">#REF!</definedName>
    <definedName name="_phi28">#REF!</definedName>
    <definedName name="_phi6" localSheetId="15">#REF!</definedName>
    <definedName name="_phi6" localSheetId="31">#REF!</definedName>
    <definedName name="_phi6">#REF!</definedName>
    <definedName name="_phi8" localSheetId="15">#REF!</definedName>
    <definedName name="_phi8" localSheetId="31">#REF!</definedName>
    <definedName name="_phi8">#REF!</definedName>
    <definedName name="_qa7" localSheetId="15">#REF!</definedName>
    <definedName name="_qa7" localSheetId="31">#REF!</definedName>
    <definedName name="_qa7">#REF!</definedName>
    <definedName name="_slg1" localSheetId="15">#REF!</definedName>
    <definedName name="_slg1" localSheetId="31">#REF!</definedName>
    <definedName name="_slg1">#REF!</definedName>
    <definedName name="_slg2" localSheetId="15">#REF!</definedName>
    <definedName name="_slg2" localSheetId="31">#REF!</definedName>
    <definedName name="_slg2">#REF!</definedName>
    <definedName name="_slg3" localSheetId="15">#REF!</definedName>
    <definedName name="_slg3" localSheetId="31">#REF!</definedName>
    <definedName name="_slg3">#REF!</definedName>
    <definedName name="_slg4" localSheetId="15">#REF!</definedName>
    <definedName name="_slg4" localSheetId="31">#REF!</definedName>
    <definedName name="_slg4">#REF!</definedName>
    <definedName name="_slg5" localSheetId="15">#REF!</definedName>
    <definedName name="_slg5" localSheetId="31">#REF!</definedName>
    <definedName name="_slg5">#REF!</definedName>
    <definedName name="_slg6" localSheetId="15">#REF!</definedName>
    <definedName name="_slg6" localSheetId="31">#REF!</definedName>
    <definedName name="_slg6">#REF!</definedName>
    <definedName name="_Sort" localSheetId="15" hidden="1">#REF!</definedName>
    <definedName name="_Sort" localSheetId="31" hidden="1">#REF!</definedName>
    <definedName name="_Sort" hidden="1">#REF!</definedName>
    <definedName name="_tk1111" localSheetId="15">#REF!</definedName>
    <definedName name="_tk1111" localSheetId="31">#REF!</definedName>
    <definedName name="_tk1111">#REF!</definedName>
    <definedName name="_tk1112" localSheetId="15">#REF!</definedName>
    <definedName name="_tk1112" localSheetId="31">#REF!</definedName>
    <definedName name="_tk1112">#REF!</definedName>
    <definedName name="_tk131" localSheetId="15">#REF!</definedName>
    <definedName name="_tk131" localSheetId="31">#REF!</definedName>
    <definedName name="_tk131">#REF!</definedName>
    <definedName name="_tk1331" localSheetId="15">#REF!</definedName>
    <definedName name="_tk1331" localSheetId="31">#REF!</definedName>
    <definedName name="_tk1331">#REF!</definedName>
    <definedName name="_tk139" localSheetId="15">#REF!</definedName>
    <definedName name="_tk139" localSheetId="31">#REF!</definedName>
    <definedName name="_tk139">#REF!</definedName>
    <definedName name="_tk141" localSheetId="15">#REF!</definedName>
    <definedName name="_tk141" localSheetId="31">#REF!</definedName>
    <definedName name="_tk141">#REF!</definedName>
    <definedName name="_tk142" localSheetId="15">#REF!</definedName>
    <definedName name="_tk142" localSheetId="31">#REF!</definedName>
    <definedName name="_tk142">#REF!</definedName>
    <definedName name="_tk144" localSheetId="15">#REF!</definedName>
    <definedName name="_tk144" localSheetId="31">#REF!</definedName>
    <definedName name="_tk144">#REF!</definedName>
    <definedName name="_tk152" localSheetId="15">#REF!</definedName>
    <definedName name="_tk152" localSheetId="31">#REF!</definedName>
    <definedName name="_tk152">#REF!</definedName>
    <definedName name="_tk153" localSheetId="15">#REF!</definedName>
    <definedName name="_tk153" localSheetId="31">#REF!</definedName>
    <definedName name="_tk153">#REF!</definedName>
    <definedName name="_tk154" localSheetId="15">#REF!</definedName>
    <definedName name="_tk154" localSheetId="31">#REF!</definedName>
    <definedName name="_tk154">#REF!</definedName>
    <definedName name="_tk155" localSheetId="15">#REF!</definedName>
    <definedName name="_tk155" localSheetId="31">#REF!</definedName>
    <definedName name="_tk155">#REF!</definedName>
    <definedName name="_tk159" localSheetId="15">#REF!</definedName>
    <definedName name="_tk159" localSheetId="31">#REF!</definedName>
    <definedName name="_tk159">#REF!</definedName>
    <definedName name="_tk214" localSheetId="15">#REF!</definedName>
    <definedName name="_tk214" localSheetId="31">#REF!</definedName>
    <definedName name="_tk214">#REF!</definedName>
    <definedName name="_tk3331" localSheetId="15">#REF!</definedName>
    <definedName name="_tk3331" localSheetId="31">#REF!</definedName>
    <definedName name="_tk3331">#REF!</definedName>
    <definedName name="_tk334" localSheetId="15">#REF!</definedName>
    <definedName name="_tk334" localSheetId="31">#REF!</definedName>
    <definedName name="_tk334">#REF!</definedName>
    <definedName name="_tk335" localSheetId="15">#REF!</definedName>
    <definedName name="_tk335" localSheetId="31">#REF!</definedName>
    <definedName name="_tk335">#REF!</definedName>
    <definedName name="_tk336" localSheetId="15">#REF!</definedName>
    <definedName name="_tk336" localSheetId="31">#REF!</definedName>
    <definedName name="_tk336">#REF!</definedName>
    <definedName name="_tk3384" localSheetId="15">#REF!</definedName>
    <definedName name="_tk3384" localSheetId="31">#REF!</definedName>
    <definedName name="_tk3384">#REF!</definedName>
    <definedName name="_tk341" localSheetId="15">#REF!</definedName>
    <definedName name="_tk341" localSheetId="31">#REF!</definedName>
    <definedName name="_tk341">#REF!</definedName>
    <definedName name="_tk344" localSheetId="15">#REF!</definedName>
    <definedName name="_tk344" localSheetId="31">#REF!</definedName>
    <definedName name="_tk344">#REF!</definedName>
    <definedName name="_tk413" localSheetId="15">#REF!</definedName>
    <definedName name="_tk413" localSheetId="31">#REF!</definedName>
    <definedName name="_tk413">#REF!</definedName>
    <definedName name="_tk4211" localSheetId="15">#REF!</definedName>
    <definedName name="_tk4211" localSheetId="31">#REF!</definedName>
    <definedName name="_tk4211">#REF!</definedName>
    <definedName name="_tk4212" localSheetId="15">#REF!</definedName>
    <definedName name="_tk4212" localSheetId="31">#REF!</definedName>
    <definedName name="_tk4212">#REF!</definedName>
    <definedName name="_tk511" localSheetId="15">#REF!</definedName>
    <definedName name="_tk511" localSheetId="31">#REF!</definedName>
    <definedName name="_tk511">#REF!</definedName>
    <definedName name="_tk621" localSheetId="15">#REF!</definedName>
    <definedName name="_tk621" localSheetId="31">#REF!</definedName>
    <definedName name="_tk621">#REF!</definedName>
    <definedName name="_tk627" localSheetId="15">#REF!</definedName>
    <definedName name="_tk627" localSheetId="31">#REF!</definedName>
    <definedName name="_tk627">#REF!</definedName>
    <definedName name="_tk632" localSheetId="15">#REF!</definedName>
    <definedName name="_tk632" localSheetId="31">#REF!</definedName>
    <definedName name="_tk632">#REF!</definedName>
    <definedName name="_tk641" localSheetId="15">#REF!</definedName>
    <definedName name="_tk641" localSheetId="31">#REF!</definedName>
    <definedName name="_tk641">#REF!</definedName>
    <definedName name="_tk642" localSheetId="15">#REF!</definedName>
    <definedName name="_tk642" localSheetId="31">#REF!</definedName>
    <definedName name="_tk642">#REF!</definedName>
    <definedName name="_tk711" localSheetId="15">#REF!</definedName>
    <definedName name="_tk711" localSheetId="31">#REF!</definedName>
    <definedName name="_tk711">#REF!</definedName>
    <definedName name="_tk721" localSheetId="15">#REF!</definedName>
    <definedName name="_tk721" localSheetId="31">#REF!</definedName>
    <definedName name="_tk721">#REF!</definedName>
    <definedName name="_tk811" localSheetId="15">#REF!</definedName>
    <definedName name="_tk811" localSheetId="31">#REF!</definedName>
    <definedName name="_tk811">#REF!</definedName>
    <definedName name="_tk821" localSheetId="15">#REF!</definedName>
    <definedName name="_tk821" localSheetId="31">#REF!</definedName>
    <definedName name="_tk821">#REF!</definedName>
    <definedName name="_tk911" localSheetId="15">#REF!</definedName>
    <definedName name="_tk911" localSheetId="31">#REF!</definedName>
    <definedName name="_tk911">#REF!</definedName>
    <definedName name="_TLA120" localSheetId="15">#REF!</definedName>
    <definedName name="_TLA120" localSheetId="31">#REF!</definedName>
    <definedName name="_TLA120">#REF!</definedName>
    <definedName name="_TLA35" localSheetId="15">#REF!</definedName>
    <definedName name="_TLA35" localSheetId="31">#REF!</definedName>
    <definedName name="_TLA35">#REF!</definedName>
    <definedName name="_TLA50" localSheetId="15">#REF!</definedName>
    <definedName name="_TLA50" localSheetId="31">#REF!</definedName>
    <definedName name="_TLA50">#REF!</definedName>
    <definedName name="_TLA70" localSheetId="15">#REF!</definedName>
    <definedName name="_TLA70" localSheetId="31">#REF!</definedName>
    <definedName name="_TLA70">#REF!</definedName>
    <definedName name="_TLA95" localSheetId="15">#REF!</definedName>
    <definedName name="_TLA95" localSheetId="31">#REF!</definedName>
    <definedName name="_TLA95">#REF!</definedName>
    <definedName name="_TVL1" localSheetId="15">#REF!</definedName>
    <definedName name="_TVL1" localSheetId="31">#REF!</definedName>
    <definedName name="_TVL1">#REF!</definedName>
    <definedName name="_VL100" localSheetId="15">#REF!</definedName>
    <definedName name="_VL100" localSheetId="31">#REF!</definedName>
    <definedName name="_VL100">#REF!</definedName>
    <definedName name="_VL200" localSheetId="15">#REF!</definedName>
    <definedName name="_VL200" localSheetId="31">#REF!</definedName>
    <definedName name="_VL200">#REF!</definedName>
    <definedName name="_VL250" localSheetId="15">#REF!</definedName>
    <definedName name="_VL250" localSheetId="31">#REF!</definedName>
    <definedName name="_VL250">#REF!</definedName>
    <definedName name="a" localSheetId="15">#REF!</definedName>
    <definedName name="a" localSheetId="31">#REF!</definedName>
    <definedName name="A" localSheetId="22">#REF!</definedName>
    <definedName name="A" localSheetId="19">#REF!</definedName>
    <definedName name="a">#REF!</definedName>
    <definedName name="A." localSheetId="15">#REF!</definedName>
    <definedName name="A." localSheetId="31">#REF!</definedName>
    <definedName name="A.">#REF!</definedName>
    <definedName name="a_" localSheetId="15">#REF!</definedName>
    <definedName name="a_" localSheetId="31">#REF!</definedName>
    <definedName name="a_">#REF!</definedName>
    <definedName name="A120_" localSheetId="15">#REF!</definedName>
    <definedName name="A120_" localSheetId="31">#REF!</definedName>
    <definedName name="A120_">#REF!</definedName>
    <definedName name="a277Print_Titles" localSheetId="15">#REF!</definedName>
    <definedName name="a277Print_Titles" localSheetId="31">#REF!</definedName>
    <definedName name="a277Print_Titles">#REF!</definedName>
    <definedName name="A35_" localSheetId="15">#REF!</definedName>
    <definedName name="A35_" localSheetId="31">#REF!</definedName>
    <definedName name="A35_">#REF!</definedName>
    <definedName name="A50_" localSheetId="15">#REF!</definedName>
    <definedName name="A50_" localSheetId="31">#REF!</definedName>
    <definedName name="A50_">#REF!</definedName>
    <definedName name="A70_" localSheetId="15">#REF!</definedName>
    <definedName name="A70_" localSheetId="31">#REF!</definedName>
    <definedName name="A70_">#REF!</definedName>
    <definedName name="A95_" localSheetId="15">#REF!</definedName>
    <definedName name="A95_" localSheetId="31">#REF!</definedName>
    <definedName name="A95_">#REF!</definedName>
    <definedName name="Ab" localSheetId="15">#REF!</definedName>
    <definedName name="Ab" localSheetId="31">#REF!</definedName>
    <definedName name="Ab">#REF!</definedName>
    <definedName name="AC120_" localSheetId="15">#REF!</definedName>
    <definedName name="AC120_" localSheetId="31">#REF!</definedName>
    <definedName name="AC120_">#REF!</definedName>
    <definedName name="AC35_" localSheetId="15">#REF!</definedName>
    <definedName name="AC35_" localSheetId="31">#REF!</definedName>
    <definedName name="AC35_">#REF!</definedName>
    <definedName name="AC50_" localSheetId="15">#REF!</definedName>
    <definedName name="AC50_" localSheetId="31">#REF!</definedName>
    <definedName name="AC50_">#REF!</definedName>
    <definedName name="AC70_" localSheetId="15">#REF!</definedName>
    <definedName name="AC70_" localSheetId="31">#REF!</definedName>
    <definedName name="AC70_">#REF!</definedName>
    <definedName name="AC95_" localSheetId="15">#REF!</definedName>
    <definedName name="AC95_" localSheetId="31">#REF!</definedName>
    <definedName name="AC95_">#REF!</definedName>
    <definedName name="Ag_" localSheetId="15">#REF!</definedName>
    <definedName name="Ag_" localSheetId="31">#REF!</definedName>
    <definedName name="Ag_">#REF!</definedName>
    <definedName name="AQ" localSheetId="15">#REF!</definedName>
    <definedName name="AQ" localSheetId="31">#REF!</definedName>
    <definedName name="AQ">#REF!</definedName>
    <definedName name="As_" localSheetId="15">#REF!</definedName>
    <definedName name="As_" localSheetId="31">#REF!</definedName>
    <definedName name="As_">#REF!</definedName>
    <definedName name="b" localSheetId="15">#REF!</definedName>
    <definedName name="b" localSheetId="31">#REF!</definedName>
    <definedName name="b">#REF!</definedName>
    <definedName name="b_240" localSheetId="15">#REF!</definedName>
    <definedName name="b_240" localSheetId="31">#REF!</definedName>
    <definedName name="b_240">#REF!</definedName>
    <definedName name="b_280" localSheetId="15">#REF!</definedName>
    <definedName name="b_280" localSheetId="31">#REF!</definedName>
    <definedName name="b_280">#REF!</definedName>
    <definedName name="b_320" localSheetId="15">#REF!</definedName>
    <definedName name="b_320" localSheetId="31">#REF!</definedName>
    <definedName name="b_320">#REF!</definedName>
    <definedName name="B_tinh" localSheetId="15">#REF!</definedName>
    <definedName name="B_tinh" localSheetId="31">#REF!</definedName>
    <definedName name="B_tinh">#REF!</definedName>
    <definedName name="b1_" localSheetId="15">#REF!</definedName>
    <definedName name="b1_" localSheetId="31">#REF!</definedName>
    <definedName name="b1_">#REF!</definedName>
    <definedName name="b2_" localSheetId="15">#REF!</definedName>
    <definedName name="b2_" localSheetId="31">#REF!</definedName>
    <definedName name="b2_">#REF!</definedName>
    <definedName name="b3_" localSheetId="15">#REF!</definedName>
    <definedName name="b3_" localSheetId="31">#REF!</definedName>
    <definedName name="b3_">#REF!</definedName>
    <definedName name="b4_" localSheetId="15">#REF!</definedName>
    <definedName name="b4_" localSheetId="31">#REF!</definedName>
    <definedName name="b4_">#REF!</definedName>
    <definedName name="bangchu" localSheetId="15">#REF!</definedName>
    <definedName name="bangchu" localSheetId="31">#REF!</definedName>
    <definedName name="bangchu">#REF!</definedName>
    <definedName name="BarData" localSheetId="15">#REF!</definedName>
    <definedName name="BarData" localSheetId="31">#REF!</definedName>
    <definedName name="BarData">#REF!</definedName>
    <definedName name="Bb">1.5</definedName>
    <definedName name="bdd">1.5</definedName>
    <definedName name="bengam" localSheetId="15">#REF!</definedName>
    <definedName name="bengam" localSheetId="31">#REF!</definedName>
    <definedName name="bengam">#REF!</definedName>
    <definedName name="benuoc" localSheetId="15">#REF!</definedName>
    <definedName name="benuoc" localSheetId="31">#REF!</definedName>
    <definedName name="benuoc">#REF!</definedName>
    <definedName name="BLCDC20x100" localSheetId="15">#REF!</definedName>
    <definedName name="BLCDC20x100" localSheetId="31">#REF!</definedName>
    <definedName name="BLCDC20x100">#REF!</definedName>
    <definedName name="BLCDC20x105" localSheetId="15">#REF!</definedName>
    <definedName name="BLCDC20x105" localSheetId="31">#REF!</definedName>
    <definedName name="BLCDC20x105">#REF!</definedName>
    <definedName name="BLCDC20x110" localSheetId="15">#REF!</definedName>
    <definedName name="BLCDC20x110" localSheetId="31">#REF!</definedName>
    <definedName name="BLCDC20x110">#REF!</definedName>
    <definedName name="BLCDC20x115" localSheetId="15">#REF!</definedName>
    <definedName name="BLCDC20x115" localSheetId="31">#REF!</definedName>
    <definedName name="BLCDC20x115">#REF!</definedName>
    <definedName name="BLCDC20x120" localSheetId="15">#REF!</definedName>
    <definedName name="BLCDC20x120" localSheetId="31">#REF!</definedName>
    <definedName name="BLCDC20x120">#REF!</definedName>
    <definedName name="BLCDC20x80" localSheetId="15">#REF!</definedName>
    <definedName name="BLCDC20x80" localSheetId="31">#REF!</definedName>
    <definedName name="BLCDC20x80">#REF!</definedName>
    <definedName name="BLCDC20x85" localSheetId="15">#REF!</definedName>
    <definedName name="BLCDC20x85" localSheetId="31">#REF!</definedName>
    <definedName name="BLCDC20x85">#REF!</definedName>
    <definedName name="BLCDC20x90" localSheetId="15">#REF!</definedName>
    <definedName name="BLCDC20x90" localSheetId="31">#REF!</definedName>
    <definedName name="BLCDC20x90">#REF!</definedName>
    <definedName name="BLCDC20x95" localSheetId="15">#REF!</definedName>
    <definedName name="BLCDC20x95" localSheetId="31">#REF!</definedName>
    <definedName name="BLCDC20x95">#REF!</definedName>
    <definedName name="BLCDC22x100" localSheetId="15">#REF!</definedName>
    <definedName name="BLCDC22x100" localSheetId="31">#REF!</definedName>
    <definedName name="BLCDC22x100">#REF!</definedName>
    <definedName name="BLCDC22x105" localSheetId="15">#REF!</definedName>
    <definedName name="BLCDC22x105" localSheetId="31">#REF!</definedName>
    <definedName name="BLCDC22x105">#REF!</definedName>
    <definedName name="BLCDC22x110" localSheetId="15">#REF!</definedName>
    <definedName name="BLCDC22x110" localSheetId="31">#REF!</definedName>
    <definedName name="BLCDC22x110">#REF!</definedName>
    <definedName name="BLCDC22x115" localSheetId="15">#REF!</definedName>
    <definedName name="BLCDC22x115" localSheetId="31">#REF!</definedName>
    <definedName name="BLCDC22x115">#REF!</definedName>
    <definedName name="BLCDC22x120" localSheetId="15">#REF!</definedName>
    <definedName name="BLCDC22x120" localSheetId="31">#REF!</definedName>
    <definedName name="BLCDC22x120">#REF!</definedName>
    <definedName name="BLCDC22x125" localSheetId="15">#REF!</definedName>
    <definedName name="BLCDC22x125" localSheetId="31">#REF!</definedName>
    <definedName name="BLCDC22x125">#REF!</definedName>
    <definedName name="BLCDC22x130" localSheetId="15">#REF!</definedName>
    <definedName name="BLCDC22x130" localSheetId="31">#REF!</definedName>
    <definedName name="BLCDC22x130">#REF!</definedName>
    <definedName name="BLCDC22x80" localSheetId="15">#REF!</definedName>
    <definedName name="BLCDC22x80" localSheetId="31">#REF!</definedName>
    <definedName name="BLCDC22x80">#REF!</definedName>
    <definedName name="BLCDC22x85" localSheetId="15">#REF!</definedName>
    <definedName name="BLCDC22x85" localSheetId="31">#REF!</definedName>
    <definedName name="BLCDC22x85">#REF!</definedName>
    <definedName name="BLCDC22x90" localSheetId="15">#REF!</definedName>
    <definedName name="BLCDC22x90" localSheetId="31">#REF!</definedName>
    <definedName name="BLCDC22x90">#REF!</definedName>
    <definedName name="BLCDC22x95" localSheetId="15">#REF!</definedName>
    <definedName name="BLCDC22x95" localSheetId="31">#REF!</definedName>
    <definedName name="BLCDC22x95">#REF!</definedName>
    <definedName name="blkh" localSheetId="15">#REF!</definedName>
    <definedName name="blkh" localSheetId="31">#REF!</definedName>
    <definedName name="blkh">#REF!</definedName>
    <definedName name="BOQ" localSheetId="15">#REF!</definedName>
    <definedName name="BOQ" localSheetId="31">#REF!</definedName>
    <definedName name="BOQ">#REF!</definedName>
    <definedName name="Bua1.8T" localSheetId="15">#REF!</definedName>
    <definedName name="Bua1.8T" localSheetId="31">#REF!</definedName>
    <definedName name="Bua1.8T">#REF!</definedName>
    <definedName name="BuaNhai" localSheetId="15">#REF!</definedName>
    <definedName name="BuaNhai" localSheetId="31">#REF!</definedName>
    <definedName name="BuaNhai">#REF!</definedName>
    <definedName name="BVCISUMMARY" localSheetId="15">#REF!</definedName>
    <definedName name="BVCISUMMARY" localSheetId="31">#REF!</definedName>
    <definedName name="BVCISUMMARY">#REF!</definedName>
    <definedName name="c_" localSheetId="15">#REF!</definedName>
    <definedName name="c_" localSheetId="31">#REF!</definedName>
    <definedName name="c_">#REF!</definedName>
    <definedName name="C_ng" localSheetId="15">#REF!</definedName>
    <definedName name="C_ng" localSheetId="31">#REF!</definedName>
    <definedName name="C_ng">#REF!</definedName>
    <definedName name="CA" localSheetId="15">#REF!</definedName>
    <definedName name="CA" localSheetId="31">#REF!</definedName>
    <definedName name="CA">#REF!</definedName>
    <definedName name="cao" localSheetId="15">#REF!</definedName>
    <definedName name="cao" localSheetId="31">#REF!</definedName>
    <definedName name="cao">#REF!</definedName>
    <definedName name="cap" localSheetId="15">#REF!</definedName>
    <definedName name="cap" localSheetId="31">#REF!</definedName>
    <definedName name="cap">#REF!</definedName>
    <definedName name="cap0.7" localSheetId="15">#REF!</definedName>
    <definedName name="cap0.7" localSheetId="31">#REF!</definedName>
    <definedName name="cap0.7">#REF!</definedName>
    <definedName name="Cb" localSheetId="15">#REF!</definedName>
    <definedName name="Cb" localSheetId="31">#REF!</definedName>
    <definedName name="Cb">#REF!</definedName>
    <definedName name="CDDD" localSheetId="15">#REF!</definedName>
    <definedName name="CDDD" localSheetId="31">#REF!</definedName>
    <definedName name="CDDD">#REF!</definedName>
    <definedName name="CDDD1P" localSheetId="15">#REF!</definedName>
    <definedName name="CDDD1P" localSheetId="31">#REF!</definedName>
    <definedName name="CDDD1P">#REF!</definedName>
    <definedName name="CDDD1PHA" localSheetId="15">#REF!</definedName>
    <definedName name="CDDD1PHA" localSheetId="31">#REF!</definedName>
    <definedName name="CDDD1PHA">#REF!</definedName>
    <definedName name="CDDD3PHA" localSheetId="15">#REF!</definedName>
    <definedName name="CDDD3PHA" localSheetId="31">#REF!</definedName>
    <definedName name="CDDD3PHA">#REF!</definedName>
    <definedName name="cfk" localSheetId="15">#REF!</definedName>
    <definedName name="cfk" localSheetId="31">#REF!</definedName>
    <definedName name="cfk">#REF!</definedName>
    <definedName name="CL" localSheetId="15">#REF!</definedName>
    <definedName name="CL" localSheetId="31">#REF!</definedName>
    <definedName name="CL">#REF!</definedName>
    <definedName name="CLVC3">0.1</definedName>
    <definedName name="CLVC35" localSheetId="15">#REF!</definedName>
    <definedName name="CLVC35" localSheetId="31">#REF!</definedName>
    <definedName name="CLVC35">#REF!</definedName>
    <definedName name="Co" localSheetId="0">#REF!</definedName>
    <definedName name="Co" localSheetId="15">#REF!</definedName>
    <definedName name="Co" localSheetId="31">#REF!</definedName>
    <definedName name="Co">#REF!</definedName>
    <definedName name="coc" localSheetId="15">#REF!</definedName>
    <definedName name="coc" localSheetId="31">#REF!</definedName>
    <definedName name="coc">#REF!</definedName>
    <definedName name="cocbtct" localSheetId="15">#REF!</definedName>
    <definedName name="cocbtct" localSheetId="31">#REF!</definedName>
    <definedName name="cocbtct">#REF!</definedName>
    <definedName name="cocot" localSheetId="15">#REF!</definedName>
    <definedName name="cocot" localSheetId="31">#REF!</definedName>
    <definedName name="cocot">#REF!</definedName>
    <definedName name="cocott" localSheetId="15">#REF!</definedName>
    <definedName name="cocott" localSheetId="31">#REF!</definedName>
    <definedName name="cocott">#REF!</definedName>
    <definedName name="COMMON" localSheetId="15">#REF!</definedName>
    <definedName name="COMMON" localSheetId="31">#REF!</definedName>
    <definedName name="COMMON">#REF!</definedName>
    <definedName name="comong" localSheetId="15">#REF!</definedName>
    <definedName name="comong" localSheetId="31">#REF!</definedName>
    <definedName name="comong">#REF!</definedName>
    <definedName name="CON_EQP_COS" localSheetId="15">#REF!</definedName>
    <definedName name="CON_EQP_COS" localSheetId="31">#REF!</definedName>
    <definedName name="CON_EQP_COS">#REF!</definedName>
    <definedName name="congbengam" localSheetId="15">#REF!</definedName>
    <definedName name="congbengam" localSheetId="31">#REF!</definedName>
    <definedName name="congbengam">#REF!</definedName>
    <definedName name="congbenuoc" localSheetId="15">#REF!</definedName>
    <definedName name="congbenuoc" localSheetId="31">#REF!</definedName>
    <definedName name="congbenuoc">#REF!</definedName>
    <definedName name="congcoc" localSheetId="15">#REF!</definedName>
    <definedName name="congcoc" localSheetId="31">#REF!</definedName>
    <definedName name="congcoc">#REF!</definedName>
    <definedName name="congcocot" localSheetId="15">#REF!</definedName>
    <definedName name="congcocot" localSheetId="31">#REF!</definedName>
    <definedName name="congcocot">#REF!</definedName>
    <definedName name="congcocott" localSheetId="15">#REF!</definedName>
    <definedName name="congcocott" localSheetId="31">#REF!</definedName>
    <definedName name="congcocott">#REF!</definedName>
    <definedName name="congcomong" localSheetId="15">#REF!</definedName>
    <definedName name="congcomong" localSheetId="31">#REF!</definedName>
    <definedName name="congcomong">#REF!</definedName>
    <definedName name="congcottron" localSheetId="15">#REF!</definedName>
    <definedName name="congcottron" localSheetId="31">#REF!</definedName>
    <definedName name="congcottron">#REF!</definedName>
    <definedName name="congcotvuong" localSheetId="15">#REF!</definedName>
    <definedName name="congcotvuong" localSheetId="31">#REF!</definedName>
    <definedName name="congcotvuong">#REF!</definedName>
    <definedName name="congdam" localSheetId="15">#REF!</definedName>
    <definedName name="congdam" localSheetId="31">#REF!</definedName>
    <definedName name="congdam">#REF!</definedName>
    <definedName name="congdan1" localSheetId="15">#REF!</definedName>
    <definedName name="congdan1" localSheetId="31">#REF!</definedName>
    <definedName name="congdan1">#REF!</definedName>
    <definedName name="congdan2" localSheetId="15">#REF!</definedName>
    <definedName name="congdan2" localSheetId="31">#REF!</definedName>
    <definedName name="congdan2">#REF!</definedName>
    <definedName name="congdandusan" localSheetId="15">#REF!</definedName>
    <definedName name="congdandusan" localSheetId="31">#REF!</definedName>
    <definedName name="congdandusan">#REF!</definedName>
    <definedName name="conglanhto" localSheetId="15">#REF!</definedName>
    <definedName name="conglanhto" localSheetId="31">#REF!</definedName>
    <definedName name="conglanhto">#REF!</definedName>
    <definedName name="congmong" localSheetId="15">#REF!</definedName>
    <definedName name="congmong" localSheetId="31">#REF!</definedName>
    <definedName name="congmong">#REF!</definedName>
    <definedName name="congmongbang" localSheetId="15">#REF!</definedName>
    <definedName name="congmongbang" localSheetId="31">#REF!</definedName>
    <definedName name="congmongbang">#REF!</definedName>
    <definedName name="congmongdon" localSheetId="15">#REF!</definedName>
    <definedName name="congmongdon" localSheetId="31">#REF!</definedName>
    <definedName name="congmongdon">#REF!</definedName>
    <definedName name="congpanen" localSheetId="15">#REF!</definedName>
    <definedName name="congpanen" localSheetId="31">#REF!</definedName>
    <definedName name="congpanen">#REF!</definedName>
    <definedName name="congsan" localSheetId="15">#REF!</definedName>
    <definedName name="congsan" localSheetId="31">#REF!</definedName>
    <definedName name="congsan">#REF!</definedName>
    <definedName name="congthang" localSheetId="15">#REF!</definedName>
    <definedName name="congthang" localSheetId="31">#REF!</definedName>
    <definedName name="congthang">#REF!</definedName>
    <definedName name="Continue" localSheetId="15">#REF!</definedName>
    <definedName name="Continue" localSheetId="31">#REF!</definedName>
    <definedName name="Continue">#REF!</definedName>
    <definedName name="cottron" localSheetId="15">#REF!</definedName>
    <definedName name="cottron" localSheetId="31">#REF!</definedName>
    <definedName name="cottron">#REF!</definedName>
    <definedName name="cotvuong" localSheetId="15">#REF!</definedName>
    <definedName name="cotvuong" localSheetId="31">#REF!</definedName>
    <definedName name="cotvuong">#REF!</definedName>
    <definedName name="COVER" localSheetId="15">#REF!</definedName>
    <definedName name="COVER" localSheetId="31">#REF!</definedName>
    <definedName name="COVER">#REF!</definedName>
    <definedName name="CPVC100" localSheetId="15">#REF!</definedName>
    <definedName name="CPVC100" localSheetId="31">#REF!</definedName>
    <definedName name="CPVC100">#REF!</definedName>
    <definedName name="CPVC35" localSheetId="15">#REF!</definedName>
    <definedName name="CPVC35" localSheetId="31">#REF!</definedName>
    <definedName name="CPVC35">#REF!</definedName>
    <definedName name="CPVCDN" localSheetId="15">#REF!</definedName>
    <definedName name="CPVCDN" localSheetId="31">#REF!</definedName>
    <definedName name="CPVCDN">#REF!</definedName>
    <definedName name="CRITINST" localSheetId="15">#REF!</definedName>
    <definedName name="CRITINST" localSheetId="31">#REF!</definedName>
    <definedName name="CRITINST">#REF!</definedName>
    <definedName name="CRITPURC" localSheetId="15">#REF!</definedName>
    <definedName name="CRITPURC" localSheetId="31">#REF!</definedName>
    <definedName name="CRITPURC">#REF!</definedName>
    <definedName name="CS_10" localSheetId="0">#REF!</definedName>
    <definedName name="CS_10" localSheetId="15">#REF!</definedName>
    <definedName name="CS_10" localSheetId="31">#REF!</definedName>
    <definedName name="CS_10" localSheetId="22">#REF!</definedName>
    <definedName name="CS_10" localSheetId="19">#REF!</definedName>
    <definedName name="CS_10">#REF!</definedName>
    <definedName name="CS_100" localSheetId="0">#REF!</definedName>
    <definedName name="CS_100" localSheetId="15">#REF!</definedName>
    <definedName name="CS_100" localSheetId="31">#REF!</definedName>
    <definedName name="CS_100" localSheetId="22">#REF!</definedName>
    <definedName name="CS_100" localSheetId="19">#REF!</definedName>
    <definedName name="CS_100">#REF!</definedName>
    <definedName name="CS_10S" localSheetId="0">#REF!</definedName>
    <definedName name="CS_10S" localSheetId="15">#REF!</definedName>
    <definedName name="CS_10S" localSheetId="31">#REF!</definedName>
    <definedName name="CS_10S" localSheetId="22">#REF!</definedName>
    <definedName name="CS_10S" localSheetId="19">#REF!</definedName>
    <definedName name="CS_10S">#REF!</definedName>
    <definedName name="CS_120" localSheetId="0">#REF!</definedName>
    <definedName name="CS_120" localSheetId="15">#REF!</definedName>
    <definedName name="CS_120" localSheetId="31">#REF!</definedName>
    <definedName name="CS_120" localSheetId="22">#REF!</definedName>
    <definedName name="CS_120" localSheetId="19">#REF!</definedName>
    <definedName name="CS_120">#REF!</definedName>
    <definedName name="CS_140" localSheetId="0">#REF!</definedName>
    <definedName name="CS_140" localSheetId="15">#REF!</definedName>
    <definedName name="CS_140" localSheetId="31">#REF!</definedName>
    <definedName name="CS_140" localSheetId="22">#REF!</definedName>
    <definedName name="CS_140" localSheetId="19">#REF!</definedName>
    <definedName name="CS_140">#REF!</definedName>
    <definedName name="CS_160" localSheetId="0">#REF!</definedName>
    <definedName name="CS_160" localSheetId="15">#REF!</definedName>
    <definedName name="CS_160" localSheetId="31">#REF!</definedName>
    <definedName name="CS_160" localSheetId="22">#REF!</definedName>
    <definedName name="CS_160" localSheetId="19">#REF!</definedName>
    <definedName name="CS_160">#REF!</definedName>
    <definedName name="CS_20" localSheetId="0">#REF!</definedName>
    <definedName name="CS_20" localSheetId="15">#REF!</definedName>
    <definedName name="CS_20" localSheetId="31">#REF!</definedName>
    <definedName name="CS_20" localSheetId="22">#REF!</definedName>
    <definedName name="CS_20" localSheetId="19">#REF!</definedName>
    <definedName name="CS_20">#REF!</definedName>
    <definedName name="CS_30" localSheetId="0">#REF!</definedName>
    <definedName name="CS_30" localSheetId="15">#REF!</definedName>
    <definedName name="CS_30" localSheetId="31">#REF!</definedName>
    <definedName name="CS_30" localSheetId="22">#REF!</definedName>
    <definedName name="CS_30" localSheetId="19">#REF!</definedName>
    <definedName name="CS_30">#REF!</definedName>
    <definedName name="CS_40" localSheetId="0">#REF!</definedName>
    <definedName name="CS_40" localSheetId="15">#REF!</definedName>
    <definedName name="CS_40" localSheetId="31">#REF!</definedName>
    <definedName name="CS_40" localSheetId="22">#REF!</definedName>
    <definedName name="CS_40" localSheetId="19">#REF!</definedName>
    <definedName name="CS_40">#REF!</definedName>
    <definedName name="CS_40S" localSheetId="0">#REF!</definedName>
    <definedName name="CS_40S" localSheetId="15">#REF!</definedName>
    <definedName name="CS_40S" localSheetId="31">#REF!</definedName>
    <definedName name="CS_40S" localSheetId="22">#REF!</definedName>
    <definedName name="CS_40S" localSheetId="19">#REF!</definedName>
    <definedName name="CS_40S">#REF!</definedName>
    <definedName name="CS_5S" localSheetId="0">#REF!</definedName>
    <definedName name="CS_5S" localSheetId="15">#REF!</definedName>
    <definedName name="CS_5S" localSheetId="31">#REF!</definedName>
    <definedName name="CS_5S" localSheetId="22">#REF!</definedName>
    <definedName name="CS_5S" localSheetId="19">#REF!</definedName>
    <definedName name="CS_5S">#REF!</definedName>
    <definedName name="CS_60" localSheetId="0">#REF!</definedName>
    <definedName name="CS_60" localSheetId="15">#REF!</definedName>
    <definedName name="CS_60" localSheetId="31">#REF!</definedName>
    <definedName name="CS_60" localSheetId="22">#REF!</definedName>
    <definedName name="CS_60" localSheetId="19">#REF!</definedName>
    <definedName name="CS_60">#REF!</definedName>
    <definedName name="CS_80" localSheetId="0">#REF!</definedName>
    <definedName name="CS_80" localSheetId="15">#REF!</definedName>
    <definedName name="CS_80" localSheetId="31">#REF!</definedName>
    <definedName name="CS_80" localSheetId="22">#REF!</definedName>
    <definedName name="CS_80" localSheetId="19">#REF!</definedName>
    <definedName name="CS_80">#REF!</definedName>
    <definedName name="CS_80S" localSheetId="0">#REF!</definedName>
    <definedName name="CS_80S" localSheetId="15">#REF!</definedName>
    <definedName name="CS_80S" localSheetId="31">#REF!</definedName>
    <definedName name="CS_80S" localSheetId="22">#REF!</definedName>
    <definedName name="CS_80S" localSheetId="19">#REF!</definedName>
    <definedName name="CS_80S">#REF!</definedName>
    <definedName name="CS_STD" localSheetId="0">#REF!</definedName>
    <definedName name="CS_STD" localSheetId="15">#REF!</definedName>
    <definedName name="CS_STD" localSheetId="31">#REF!</definedName>
    <definedName name="CS_STD" localSheetId="22">#REF!</definedName>
    <definedName name="CS_STD" localSheetId="19">#REF!</definedName>
    <definedName name="CS_STD">#REF!</definedName>
    <definedName name="CS_XS" localSheetId="0">#REF!</definedName>
    <definedName name="CS_XS" localSheetId="15">#REF!</definedName>
    <definedName name="CS_XS" localSheetId="31">#REF!</definedName>
    <definedName name="CS_XS" localSheetId="22">#REF!</definedName>
    <definedName name="CS_XS" localSheetId="19">#REF!</definedName>
    <definedName name="CS_XS">#REF!</definedName>
    <definedName name="CS_XXS" localSheetId="0">#REF!</definedName>
    <definedName name="CS_XXS" localSheetId="15">#REF!</definedName>
    <definedName name="CS_XXS" localSheetId="31">#REF!</definedName>
    <definedName name="CS_XXS" localSheetId="22">#REF!</definedName>
    <definedName name="CS_XXS" localSheetId="19">#REF!</definedName>
    <definedName name="CS_XXS">#REF!</definedName>
    <definedName name="csd3p" localSheetId="15">#REF!</definedName>
    <definedName name="csd3p" localSheetId="31">#REF!</definedName>
    <definedName name="csd3p">#REF!</definedName>
    <definedName name="csddg1p" localSheetId="15">#REF!</definedName>
    <definedName name="csddg1p" localSheetId="31">#REF!</definedName>
    <definedName name="csddg1p">#REF!</definedName>
    <definedName name="csddt1p" localSheetId="15">#REF!</definedName>
    <definedName name="csddt1p" localSheetId="31">#REF!</definedName>
    <definedName name="csddt1p">#REF!</definedName>
    <definedName name="ct1_2" localSheetId="0" hidden="1">{"'Sheet1'!$L$16"}</definedName>
    <definedName name="ct1_2" localSheetId="22" hidden="1">{"'Sheet1'!$L$16"}</definedName>
    <definedName name="ct1_2" localSheetId="19" hidden="1">{"'Sheet1'!$L$16"}</definedName>
    <definedName name="ct1_2" hidden="1">{"'Sheet1'!$L$16"}</definedName>
    <definedName name="ctdn9697" localSheetId="15">#REF!</definedName>
    <definedName name="ctdn9697" localSheetId="31">#REF!</definedName>
    <definedName name="ctdn9697">#REF!</definedName>
    <definedName name="ctiep" localSheetId="15">#REF!</definedName>
    <definedName name="ctiep" localSheetId="31">#REF!</definedName>
    <definedName name="ctiep">#REF!</definedName>
    <definedName name="cu" localSheetId="15">#REF!</definedName>
    <definedName name="cu" localSheetId="31">#REF!</definedName>
    <definedName name="cu">#REF!</definedName>
    <definedName name="d" localSheetId="15">#REF!</definedName>
    <definedName name="d" localSheetId="31">#REF!</definedName>
    <definedName name="d">#REF!</definedName>
    <definedName name="d_" localSheetId="15">#REF!</definedName>
    <definedName name="d_" localSheetId="31">#REF!</definedName>
    <definedName name="d_">#REF!</definedName>
    <definedName name="d1_" localSheetId="15">#REF!</definedName>
    <definedName name="d1_" localSheetId="31">#REF!</definedName>
    <definedName name="d1_">#REF!</definedName>
    <definedName name="d2_" localSheetId="15">#REF!</definedName>
    <definedName name="d2_" localSheetId="31">#REF!</definedName>
    <definedName name="d2_">#REF!</definedName>
    <definedName name="d3_" localSheetId="15">#REF!</definedName>
    <definedName name="d3_" localSheetId="31">#REF!</definedName>
    <definedName name="d3_">#REF!</definedName>
    <definedName name="d4_" localSheetId="15">#REF!</definedName>
    <definedName name="d4_" localSheetId="31">#REF!</definedName>
    <definedName name="d4_">#REF!</definedName>
    <definedName name="d5_" localSheetId="15">#REF!</definedName>
    <definedName name="d5_" localSheetId="31">#REF!</definedName>
    <definedName name="d5_">#REF!</definedName>
    <definedName name="dam" localSheetId="15">#REF!</definedName>
    <definedName name="dam" localSheetId="31">#REF!</definedName>
    <definedName name="dam">#REF!</definedName>
    <definedName name="Damcoc" localSheetId="15">#REF!</definedName>
    <definedName name="Damcoc" localSheetId="31">#REF!</definedName>
    <definedName name="Damcoc">#REF!</definedName>
    <definedName name="danducsan" localSheetId="15">#REF!</definedName>
    <definedName name="danducsan" localSheetId="31">#REF!</definedName>
    <definedName name="danducsan">#REF!</definedName>
    <definedName name="data" localSheetId="15">#REF!</definedName>
    <definedName name="data" localSheetId="31">#REF!</definedName>
    <definedName name="data">#REF!</definedName>
    <definedName name="DATA_DATA2_List" localSheetId="15">#REF!</definedName>
    <definedName name="DATA_DATA2_List" localSheetId="31">#REF!</definedName>
    <definedName name="DATA_DATA2_List">#REF!</definedName>
    <definedName name="Data11" localSheetId="15">#REF!</definedName>
    <definedName name="Data11" localSheetId="31">#REF!</definedName>
    <definedName name="Data11">#REF!</definedName>
    <definedName name="Data41" localSheetId="15">#REF!</definedName>
    <definedName name="Data41" localSheetId="31">#REF!</definedName>
    <definedName name="Data41">#REF!</definedName>
    <definedName name="DDAY" localSheetId="15">#REF!</definedName>
    <definedName name="DDAY" localSheetId="31">#REF!</definedName>
    <definedName name="DDAY">#REF!</definedName>
    <definedName name="den_bu" localSheetId="15">#REF!</definedName>
    <definedName name="den_bu" localSheetId="31">#REF!</definedName>
    <definedName name="den_bu">#REF!</definedName>
    <definedName name="df" localSheetId="15">#REF!</definedName>
    <definedName name="df" localSheetId="31">#REF!</definedName>
    <definedName name="df">#REF!</definedName>
    <definedName name="DGNC" localSheetId="15">#REF!</definedName>
    <definedName name="DGNC" localSheetId="31">#REF!</definedName>
    <definedName name="DGNC">#REF!</definedName>
    <definedName name="DGTH" localSheetId="15">#REF!</definedName>
    <definedName name="DGTH" localSheetId="31">#REF!</definedName>
    <definedName name="DGTH">#REF!</definedName>
    <definedName name="DGVT" localSheetId="15">#REF!</definedName>
    <definedName name="DGVT" localSheetId="31">#REF!</definedName>
    <definedName name="DGVT">#REF!</definedName>
    <definedName name="dientichck" localSheetId="15">#REF!</definedName>
    <definedName name="dientichck" localSheetId="31">#REF!</definedName>
    <definedName name="dientichck">#REF!</definedName>
    <definedName name="DM" localSheetId="15">#REF!</definedName>
    <definedName name="DM" localSheetId="31">#REF!</definedName>
    <definedName name="DM">#REF!</definedName>
    <definedName name="doan1" localSheetId="15">#REF!</definedName>
    <definedName name="doan1" localSheetId="31">#REF!</definedName>
    <definedName name="doan1">#REF!</definedName>
    <definedName name="doan2" localSheetId="15">#REF!</definedName>
    <definedName name="doan2" localSheetId="31">#REF!</definedName>
    <definedName name="doan2">#REF!</definedName>
    <definedName name="doan3" localSheetId="15">#REF!</definedName>
    <definedName name="doan3" localSheetId="31">#REF!</definedName>
    <definedName name="doan3">#REF!</definedName>
    <definedName name="doan4" localSheetId="15">#REF!</definedName>
    <definedName name="doan4" localSheetId="31">#REF!</definedName>
    <definedName name="doan4">#REF!</definedName>
    <definedName name="doan5" localSheetId="15">#REF!</definedName>
    <definedName name="doan5" localSheetId="31">#REF!</definedName>
    <definedName name="doan5">#REF!</definedName>
    <definedName name="doan6" localSheetId="15">#REF!</definedName>
    <definedName name="doan6" localSheetId="31">#REF!</definedName>
    <definedName name="doan6">#REF!</definedName>
    <definedName name="dobt" localSheetId="15">#REF!</definedName>
    <definedName name="dobt" localSheetId="31">#REF!</definedName>
    <definedName name="dobt">#REF!</definedName>
    <definedName name="Document_array" localSheetId="0">{"Book1"}</definedName>
    <definedName name="Document_array">{"Book1"}</definedName>
    <definedName name="ds" localSheetId="15">#REF!</definedName>
    <definedName name="ds" localSheetId="31">#REF!</definedName>
    <definedName name="ds">#REF!</definedName>
    <definedName name="ds1pnc" localSheetId="15">#REF!</definedName>
    <definedName name="ds1pnc" localSheetId="31">#REF!</definedName>
    <definedName name="ds1pnc">#REF!</definedName>
    <definedName name="ds1pvl" localSheetId="15">#REF!</definedName>
    <definedName name="ds1pvl" localSheetId="31">#REF!</definedName>
    <definedName name="ds1pvl">#REF!</definedName>
    <definedName name="DSUMDATA" localSheetId="15">#REF!</definedName>
    <definedName name="DSUMDATA" localSheetId="31">#REF!</definedName>
    <definedName name="DSUMDATA">#REF!</definedName>
    <definedName name="dtich1" localSheetId="15">#REF!</definedName>
    <definedName name="dtich1" localSheetId="31">#REF!</definedName>
    <definedName name="dtich1">#REF!</definedName>
    <definedName name="dtich2" localSheetId="15">#REF!</definedName>
    <definedName name="dtich2" localSheetId="31">#REF!</definedName>
    <definedName name="dtich2">#REF!</definedName>
    <definedName name="dtich3" localSheetId="15">#REF!</definedName>
    <definedName name="dtich3" localSheetId="31">#REF!</definedName>
    <definedName name="dtich3">#REF!</definedName>
    <definedName name="dtich4" localSheetId="15">#REF!</definedName>
    <definedName name="dtich4" localSheetId="31">#REF!</definedName>
    <definedName name="dtich4">#REF!</definedName>
    <definedName name="dtich5" localSheetId="15">#REF!</definedName>
    <definedName name="dtich5" localSheetId="31">#REF!</definedName>
    <definedName name="dtich5">#REF!</definedName>
    <definedName name="dtich6" localSheetId="15">#REF!</definedName>
    <definedName name="dtich6" localSheetId="31">#REF!</definedName>
    <definedName name="dtich6">#REF!</definedName>
    <definedName name="DYÕ" localSheetId="15">#REF!</definedName>
    <definedName name="DYÕ" localSheetId="31">#REF!</definedName>
    <definedName name="DYÕ">#REF!</definedName>
    <definedName name="e">13</definedName>
    <definedName name="End_1" localSheetId="15">#REF!</definedName>
    <definedName name="End_1" localSheetId="31">#REF!</definedName>
    <definedName name="End_1">#REF!</definedName>
    <definedName name="End_10" localSheetId="15">#REF!</definedName>
    <definedName name="End_10" localSheetId="31">#REF!</definedName>
    <definedName name="End_10">#REF!</definedName>
    <definedName name="End_11" localSheetId="15">#REF!</definedName>
    <definedName name="End_11" localSheetId="31">#REF!</definedName>
    <definedName name="End_11">#REF!</definedName>
    <definedName name="End_12" localSheetId="15">#REF!</definedName>
    <definedName name="End_12" localSheetId="31">#REF!</definedName>
    <definedName name="End_12">#REF!</definedName>
    <definedName name="End_13" localSheetId="15">#REF!</definedName>
    <definedName name="End_13" localSheetId="31">#REF!</definedName>
    <definedName name="End_13">#REF!</definedName>
    <definedName name="End_2" localSheetId="15">#REF!</definedName>
    <definedName name="End_2" localSheetId="31">#REF!</definedName>
    <definedName name="End_2">#REF!</definedName>
    <definedName name="End_3" localSheetId="15">#REF!</definedName>
    <definedName name="End_3" localSheetId="31">#REF!</definedName>
    <definedName name="End_3">#REF!</definedName>
    <definedName name="End_4" localSheetId="15">#REF!</definedName>
    <definedName name="End_4" localSheetId="31">#REF!</definedName>
    <definedName name="End_4">#REF!</definedName>
    <definedName name="End_5" localSheetId="15">#REF!</definedName>
    <definedName name="End_5" localSheetId="31">#REF!</definedName>
    <definedName name="End_5">#REF!</definedName>
    <definedName name="End_6" localSheetId="15">#REF!</definedName>
    <definedName name="End_6" localSheetId="31">#REF!</definedName>
    <definedName name="End_6">#REF!</definedName>
    <definedName name="End_7" localSheetId="15">#REF!</definedName>
    <definedName name="End_7" localSheetId="31">#REF!</definedName>
    <definedName name="End_7">#REF!</definedName>
    <definedName name="End_8" localSheetId="15">#REF!</definedName>
    <definedName name="End_8" localSheetId="31">#REF!</definedName>
    <definedName name="End_8">#REF!</definedName>
    <definedName name="End_9" localSheetId="15">#REF!</definedName>
    <definedName name="End_9" localSheetId="31">#REF!</definedName>
    <definedName name="End_9">#REF!</definedName>
    <definedName name="f" localSheetId="15">#REF!</definedName>
    <definedName name="f" localSheetId="31">#REF!</definedName>
    <definedName name="f">#REF!</definedName>
    <definedName name="fc" localSheetId="15">#REF!</definedName>
    <definedName name="fc" localSheetId="31">#REF!</definedName>
    <definedName name="fc">#REF!</definedName>
    <definedName name="fc_" localSheetId="15">#REF!</definedName>
    <definedName name="fc_" localSheetId="31">#REF!</definedName>
    <definedName name="fc_">#REF!</definedName>
    <definedName name="fs" localSheetId="15">#REF!</definedName>
    <definedName name="fs" localSheetId="31">#REF!</definedName>
    <definedName name="fs">#REF!</definedName>
    <definedName name="fy" localSheetId="15">#REF!</definedName>
    <definedName name="fy" localSheetId="31">#REF!</definedName>
    <definedName name="fy">#REF!</definedName>
    <definedName name="Fy_" localSheetId="15">#REF!</definedName>
    <definedName name="Fy_" localSheetId="31">#REF!</definedName>
    <definedName name="Fy_">#REF!</definedName>
    <definedName name="g" localSheetId="15">#REF!</definedName>
    <definedName name="g" localSheetId="31">#REF!</definedName>
    <definedName name="g">#REF!</definedName>
    <definedName name="g_" localSheetId="15">#REF!</definedName>
    <definedName name="g_" localSheetId="31">#REF!</definedName>
    <definedName name="g_">#REF!</definedName>
    <definedName name="gc" localSheetId="15">#REF!</definedName>
    <definedName name="gc" localSheetId="31">#REF!</definedName>
    <definedName name="gc">#REF!</definedName>
    <definedName name="geff" localSheetId="15">#REF!</definedName>
    <definedName name="geff" localSheetId="31">#REF!</definedName>
    <definedName name="geff">#REF!</definedName>
    <definedName name="gi">0.4</definedName>
    <definedName name="Gia_tien" localSheetId="15">#REF!</definedName>
    <definedName name="Gia_tien" localSheetId="31">#REF!</definedName>
    <definedName name="Gia_tien">#REF!</definedName>
    <definedName name="gia_tien_BTN" localSheetId="15">#REF!</definedName>
    <definedName name="gia_tien_BTN" localSheetId="31">#REF!</definedName>
    <definedName name="gia_tien_BTN">#REF!</definedName>
    <definedName name="gs" localSheetId="15">#REF!</definedName>
    <definedName name="gs" localSheetId="31">#REF!</definedName>
    <definedName name="gs">#REF!</definedName>
    <definedName name="h" localSheetId="0" hidden="1">{"'Sheet1'!$L$16"}</definedName>
    <definedName name="h" localSheetId="22" hidden="1">{"'Sheet1'!$L$16"}</definedName>
    <definedName name="h" localSheetId="19" hidden="1">{"'Sheet1'!$L$16"}</definedName>
    <definedName name="h" hidden="1">{"'Sheet1'!$L$16"}</definedName>
    <definedName name="hc" localSheetId="15">#REF!</definedName>
    <definedName name="hc" localSheetId="31">#REF!</definedName>
    <definedName name="hc">#REF!</definedName>
    <definedName name="Heä_soá_laép_xaø_H">1.7</definedName>
    <definedName name="heä_soá_sình_laày" localSheetId="15">#REF!</definedName>
    <definedName name="heä_soá_sình_laày" localSheetId="31">#REF!</definedName>
    <definedName name="heä_soá_sình_laày">#REF!</definedName>
    <definedName name="HH" localSheetId="15">#REF!</definedName>
    <definedName name="HH" localSheetId="31">#REF!</definedName>
    <definedName name="HH">#REF!</definedName>
    <definedName name="Hmong" localSheetId="15">#REF!</definedName>
    <definedName name="Hmong" localSheetId="31">#REF!</definedName>
    <definedName name="Hmong">#REF!</definedName>
    <definedName name="HOME_MANP" localSheetId="15">#REF!</definedName>
    <definedName name="HOME_MANP" localSheetId="31">#REF!</definedName>
    <definedName name="HOME_MANP">#REF!</definedName>
    <definedName name="HOMEOFFICE_COST" localSheetId="15">#REF!</definedName>
    <definedName name="HOMEOFFICE_COST" localSheetId="31">#REF!</definedName>
    <definedName name="HOMEOFFICE_COST">#REF!</definedName>
    <definedName name="HS" localSheetId="15">#REF!</definedName>
    <definedName name="HS" localSheetId="31">#REF!</definedName>
    <definedName name="HS">#REF!</definedName>
    <definedName name="Hsc" localSheetId="15">#REF!</definedName>
    <definedName name="Hsc" localSheetId="31">#REF!</definedName>
    <definedName name="Hsc">#REF!</definedName>
    <definedName name="HSCT3">0.1</definedName>
    <definedName name="HSDN">2.5</definedName>
    <definedName name="HSHH" localSheetId="15">#REF!</definedName>
    <definedName name="HSHH" localSheetId="31">#REF!</definedName>
    <definedName name="HSHH">#REF!</definedName>
    <definedName name="HSHHUT" localSheetId="15">#REF!</definedName>
    <definedName name="HSHHUT" localSheetId="31">#REF!</definedName>
    <definedName name="HSHHUT">#REF!</definedName>
    <definedName name="HSKK35" localSheetId="15">#REF!</definedName>
    <definedName name="HSKK35" localSheetId="31">#REF!</definedName>
    <definedName name="HSKK35">#REF!</definedName>
    <definedName name="HSLX" localSheetId="15">#REF!</definedName>
    <definedName name="HSLX" localSheetId="31">#REF!</definedName>
    <definedName name="HSLX">#REF!</definedName>
    <definedName name="HSLXH">1.7</definedName>
    <definedName name="HSLXP" localSheetId="15">#REF!</definedName>
    <definedName name="HSLXP" localSheetId="31">#REF!</definedName>
    <definedName name="HSLXP">#REF!</definedName>
    <definedName name="hsn">0.5</definedName>
    <definedName name="HT" localSheetId="15">#REF!</definedName>
    <definedName name="HT" localSheetId="31">#REF!</definedName>
    <definedName name="HT">#REF!</definedName>
    <definedName name="HTML_CodePage" hidden="1">950</definedName>
    <definedName name="HTML_Control" localSheetId="0" hidden="1">{"'Sheet1'!$L$16"}</definedName>
    <definedName name="HTML_Control" localSheetId="22" hidden="1">{"'Sheet1'!$L$16"}</definedName>
    <definedName name="HTML_Control" localSheetId="19" hidden="1">{"'Sheet1'!$L$16"}</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ttk" localSheetId="15">#REF!</definedName>
    <definedName name="httk" localSheetId="31">#REF!</definedName>
    <definedName name="httk">#REF!</definedName>
    <definedName name="huy" localSheetId="0" hidden="1">{"'Sheet1'!$L$16"}</definedName>
    <definedName name="huy" localSheetId="22" hidden="1">{"'Sheet1'!$L$16"}</definedName>
    <definedName name="huy" localSheetId="19" hidden="1">{"'Sheet1'!$L$16"}</definedName>
    <definedName name="huy" hidden="1">{"'Sheet1'!$L$16"}</definedName>
    <definedName name="I" localSheetId="15">#REF!</definedName>
    <definedName name="I" localSheetId="31">#REF!</definedName>
    <definedName name="I">#REF!</definedName>
    <definedName name="I_A" localSheetId="15">#REF!</definedName>
    <definedName name="I_A" localSheetId="31">#REF!</definedName>
    <definedName name="I_A" localSheetId="22">#REF!</definedName>
    <definedName name="I_A" localSheetId="19">#REF!</definedName>
    <definedName name="I_A">#REF!</definedName>
    <definedName name="I_B" localSheetId="15">#REF!</definedName>
    <definedName name="I_B" localSheetId="31">#REF!</definedName>
    <definedName name="I_B" localSheetId="22">#REF!</definedName>
    <definedName name="I_B" localSheetId="19">#REF!</definedName>
    <definedName name="I_B">#REF!</definedName>
    <definedName name="I_c" localSheetId="15">#REF!</definedName>
    <definedName name="I_c" localSheetId="31">#REF!</definedName>
    <definedName name="I_c" localSheetId="22">#REF!</definedName>
    <definedName name="I_c" localSheetId="19">#REF!</definedName>
    <definedName name="I_c">#REF!</definedName>
    <definedName name="IDLAB_COST" localSheetId="15">#REF!</definedName>
    <definedName name="IDLAB_COST" localSheetId="31">#REF!</definedName>
    <definedName name="IDLAB_COST">#REF!</definedName>
    <definedName name="II_A" localSheetId="15">#REF!</definedName>
    <definedName name="II_A" localSheetId="31">#REF!</definedName>
    <definedName name="II_A" localSheetId="22">#REF!</definedName>
    <definedName name="II_A" localSheetId="19">#REF!</definedName>
    <definedName name="II_A">#REF!</definedName>
    <definedName name="II_B" localSheetId="15">#REF!</definedName>
    <definedName name="II_B" localSheetId="31">#REF!</definedName>
    <definedName name="II_B" localSheetId="22">#REF!</definedName>
    <definedName name="II_B" localSheetId="19">#REF!</definedName>
    <definedName name="II_B">#REF!</definedName>
    <definedName name="II_c" localSheetId="15">#REF!</definedName>
    <definedName name="II_c" localSheetId="31">#REF!</definedName>
    <definedName name="II_c" localSheetId="22">#REF!</definedName>
    <definedName name="II_c" localSheetId="19">#REF!</definedName>
    <definedName name="II_c">#REF!</definedName>
    <definedName name="III_a" localSheetId="15">#REF!</definedName>
    <definedName name="III_a" localSheetId="31">#REF!</definedName>
    <definedName name="III_a" localSheetId="22">#REF!</definedName>
    <definedName name="III_a" localSheetId="19">#REF!</definedName>
    <definedName name="III_a">#REF!</definedName>
    <definedName name="III_B" localSheetId="15">#REF!</definedName>
    <definedName name="III_B" localSheetId="31">#REF!</definedName>
    <definedName name="III_B" localSheetId="22">#REF!</definedName>
    <definedName name="III_B" localSheetId="19">#REF!</definedName>
    <definedName name="III_B">#REF!</definedName>
    <definedName name="III_c" localSheetId="15">#REF!</definedName>
    <definedName name="III_c" localSheetId="31">#REF!</definedName>
    <definedName name="III_c" localSheetId="22">#REF!</definedName>
    <definedName name="III_c" localSheetId="19">#REF!</definedName>
    <definedName name="III_c">#REF!</definedName>
    <definedName name="INDMANP" localSheetId="15">#REF!</definedName>
    <definedName name="INDMANP" localSheetId="31">#REF!</definedName>
    <definedName name="INDMANP">#REF!</definedName>
    <definedName name="Ip" localSheetId="15">#REF!</definedName>
    <definedName name="Ip" localSheetId="31">#REF!</definedName>
    <definedName name="Ip">#REF!</definedName>
    <definedName name="j" localSheetId="15">#REF!</definedName>
    <definedName name="j" localSheetId="31">#REF!</definedName>
    <definedName name="j">#REF!</definedName>
    <definedName name="j356C8" localSheetId="15">#REF!</definedName>
    <definedName name="j356C8" localSheetId="31">#REF!</definedName>
    <definedName name="j356C8">#REF!</definedName>
    <definedName name="K" localSheetId="15">#REF!</definedName>
    <definedName name="K" localSheetId="31">#REF!</definedName>
    <definedName name="K">#REF!</definedName>
    <definedName name="k2b" localSheetId="15">#REF!</definedName>
    <definedName name="k2b" localSheetId="31">#REF!</definedName>
    <definedName name="k2b">#REF!</definedName>
    <definedName name="KA" localSheetId="15">#REF!</definedName>
    <definedName name="KA" localSheetId="31">#REF!</definedName>
    <definedName name="KA">#REF!</definedName>
    <definedName name="KAE" localSheetId="15">#REF!</definedName>
    <definedName name="KAE" localSheetId="31">#REF!</definedName>
    <definedName name="KAE">#REF!</definedName>
    <definedName name="KAS" localSheetId="15">#REF!</definedName>
    <definedName name="KAS" localSheetId="31">#REF!</definedName>
    <definedName name="KAS">#REF!</definedName>
    <definedName name="kcong" localSheetId="15">#REF!</definedName>
    <definedName name="kcong" localSheetId="31">#REF!</definedName>
    <definedName name="kcong">#REF!</definedName>
    <definedName name="kh" localSheetId="15">#REF!</definedName>
    <definedName name="kh" localSheetId="31">#REF!</definedName>
    <definedName name="kh">#REF!</definedName>
    <definedName name="Kich100T" localSheetId="15">#REF!</definedName>
    <definedName name="Kich100T" localSheetId="31">#REF!</definedName>
    <definedName name="Kich100T">#REF!</definedName>
    <definedName name="kiem" localSheetId="15">#REF!</definedName>
    <definedName name="kiem" localSheetId="31">#REF!</definedName>
    <definedName name="kiem">#REF!</definedName>
    <definedName name="kk">0.8</definedName>
    <definedName name="KLVL1" localSheetId="15">#REF!</definedName>
    <definedName name="KLVL1" localSheetId="31">#REF!</definedName>
    <definedName name="KLVL1">#REF!</definedName>
    <definedName name="KP" localSheetId="15">#REF!</definedName>
    <definedName name="KP" localSheetId="31">#REF!</definedName>
    <definedName name="KP">#REF!</definedName>
    <definedName name="Ks" localSheetId="15">#REF!</definedName>
    <definedName name="Ks" localSheetId="31">#REF!</definedName>
    <definedName name="Ks">#REF!</definedName>
    <definedName name="KVC" localSheetId="15">#REF!</definedName>
    <definedName name="KVC" localSheetId="31">#REF!</definedName>
    <definedName name="KVC">#REF!</definedName>
    <definedName name="L" localSheetId="15">#REF!</definedName>
    <definedName name="L" localSheetId="31">#REF!</definedName>
    <definedName name="L">#REF!</definedName>
    <definedName name="lanhto" localSheetId="15">#REF!</definedName>
    <definedName name="lanhto" localSheetId="31">#REF!</definedName>
    <definedName name="lanhto">#REF!</definedName>
    <definedName name="lVC" localSheetId="15">#REF!</definedName>
    <definedName name="lVC" localSheetId="31">#REF!</definedName>
    <definedName name="lVC">#REF!</definedName>
    <definedName name="m" localSheetId="15">#REF!</definedName>
    <definedName name="m" localSheetId="31">#REF!</definedName>
    <definedName name="m">#REF!</definedName>
    <definedName name="M_y_trén_250_l" localSheetId="15">#REF!</definedName>
    <definedName name="M_y_trén_250_l" localSheetId="31">#REF!</definedName>
    <definedName name="M_y_trén_250_l">#REF!</definedName>
    <definedName name="M10aa1p" localSheetId="15">#REF!</definedName>
    <definedName name="M10aa1p" localSheetId="31">#REF!</definedName>
    <definedName name="M10aa1p">#REF!</definedName>
    <definedName name="M12aavl" localSheetId="15">#REF!</definedName>
    <definedName name="M12aavl" localSheetId="31">#REF!</definedName>
    <definedName name="M12aavl">#REF!</definedName>
    <definedName name="M12bb1p" localSheetId="15">#REF!</definedName>
    <definedName name="M12bb1p" localSheetId="31">#REF!</definedName>
    <definedName name="M12bb1p">#REF!</definedName>
    <definedName name="M14bb1p" localSheetId="15">#REF!</definedName>
    <definedName name="M14bb1p" localSheetId="31">#REF!</definedName>
    <definedName name="M14bb1p">#REF!</definedName>
    <definedName name="M8a" localSheetId="15">#REF!</definedName>
    <definedName name="M8a" localSheetId="31">#REF!</definedName>
    <definedName name="M8a">#REF!</definedName>
    <definedName name="M8aa" localSheetId="15">#REF!</definedName>
    <definedName name="M8aa" localSheetId="31">#REF!</definedName>
    <definedName name="M8aa">#REF!</definedName>
    <definedName name="Ma3pnc" localSheetId="15">#REF!</definedName>
    <definedName name="Ma3pnc" localSheetId="31">#REF!</definedName>
    <definedName name="Ma3pnc">#REF!</definedName>
    <definedName name="Ma3pvl" localSheetId="15">#REF!</definedName>
    <definedName name="Ma3pvl" localSheetId="31">#REF!</definedName>
    <definedName name="Ma3pvl">#REF!</definedName>
    <definedName name="Maa3pnc" localSheetId="15">#REF!</definedName>
    <definedName name="Maa3pnc" localSheetId="31">#REF!</definedName>
    <definedName name="Maa3pnc">#REF!</definedName>
    <definedName name="Maa3pvl" localSheetId="15">#REF!</definedName>
    <definedName name="Maa3pvl" localSheetId="31">#REF!</definedName>
    <definedName name="Maa3pvl">#REF!</definedName>
    <definedName name="Macro3" localSheetId="15">#REF!</definedName>
    <definedName name="Macro3" localSheetId="31">#REF!</definedName>
    <definedName name="Macro3">#REF!</definedName>
    <definedName name="MAJ_CON_EQP" localSheetId="15">#REF!</definedName>
    <definedName name="MAJ_CON_EQP" localSheetId="31">#REF!</definedName>
    <definedName name="MAJ_CON_EQP">#REF!</definedName>
    <definedName name="MakeIt" localSheetId="15">#REF!</definedName>
    <definedName name="MakeIt" localSheetId="31">#REF!</definedName>
    <definedName name="MakeIt">#REF!</definedName>
    <definedName name="May_cat_uon" localSheetId="15">#REF!</definedName>
    <definedName name="May_cat_uon" localSheetId="31">#REF!</definedName>
    <definedName name="May_cat_uon">#REF!</definedName>
    <definedName name="May_nÐn_khÝ_10_m3_ph" localSheetId="15">#REF!</definedName>
    <definedName name="May_nÐn_khÝ_10_m3_ph" localSheetId="31">#REF!</definedName>
    <definedName name="May_nÐn_khÝ_10_m3_ph">#REF!</definedName>
    <definedName name="May_nÐn_khÝ_9_m3_ph" localSheetId="15">#REF!</definedName>
    <definedName name="May_nÐn_khÝ_9_m3_ph" localSheetId="31">#REF!</definedName>
    <definedName name="May_nÐn_khÝ_9_m3_ph">#REF!</definedName>
    <definedName name="Maybomnuoc7CV" localSheetId="15">#REF!</definedName>
    <definedName name="Maybomnuoc7CV" localSheetId="31">#REF!</definedName>
    <definedName name="Maybomnuoc7CV">#REF!</definedName>
    <definedName name="Mba1p" localSheetId="15">#REF!</definedName>
    <definedName name="Mba1p" localSheetId="31">#REF!</definedName>
    <definedName name="Mba1p">#REF!</definedName>
    <definedName name="Mba3p" localSheetId="15">#REF!</definedName>
    <definedName name="Mba3p" localSheetId="31">#REF!</definedName>
    <definedName name="Mba3p">#REF!</definedName>
    <definedName name="Mbb3p" localSheetId="15">#REF!</definedName>
    <definedName name="Mbb3p" localSheetId="31">#REF!</definedName>
    <definedName name="Mbb3p">#REF!</definedName>
    <definedName name="Mdamdui1.5KW" localSheetId="15">#REF!</definedName>
    <definedName name="Mdamdui1.5KW" localSheetId="31">#REF!</definedName>
    <definedName name="Mdamdui1.5KW">#REF!</definedName>
    <definedName name="me" localSheetId="15">#REF!</definedName>
    <definedName name="me" localSheetId="31">#REF!</definedName>
    <definedName name="me">#REF!</definedName>
    <definedName name="MG_A" localSheetId="15">#REF!</definedName>
    <definedName name="MG_A" localSheetId="31">#REF!</definedName>
    <definedName name="MG_A">#REF!</definedName>
    <definedName name="mongbang" localSheetId="15">#REF!</definedName>
    <definedName name="mongbang" localSheetId="31">#REF!</definedName>
    <definedName name="mongbang">#REF!</definedName>
    <definedName name="mongdon" localSheetId="15">#REF!</definedName>
    <definedName name="mongdon" localSheetId="31">#REF!</definedName>
    <definedName name="mongdon">#REF!</definedName>
    <definedName name="Mu_" localSheetId="15">#REF!</definedName>
    <definedName name="Mu_" localSheetId="31">#REF!</definedName>
    <definedName name="Mu_">#REF!</definedName>
    <definedName name="n" localSheetId="15">#REF!</definedName>
    <definedName name="n" localSheetId="31">#REF!</definedName>
    <definedName name="n">#REF!</definedName>
    <definedName name="nc3p" localSheetId="15">#REF!</definedName>
    <definedName name="nc3p" localSheetId="31">#REF!</definedName>
    <definedName name="nc3p">#REF!</definedName>
    <definedName name="NCBD100" localSheetId="15">#REF!</definedName>
    <definedName name="NCBD100" localSheetId="31">#REF!</definedName>
    <definedName name="NCBD100">#REF!</definedName>
    <definedName name="NCBD200" localSheetId="15">#REF!</definedName>
    <definedName name="NCBD200" localSheetId="31">#REF!</definedName>
    <definedName name="NCBD200">#REF!</definedName>
    <definedName name="NCBD250" localSheetId="15">#REF!</definedName>
    <definedName name="NCBD250" localSheetId="31">#REF!</definedName>
    <definedName name="NCBD250">#REF!</definedName>
    <definedName name="NCcap0.7" localSheetId="15">#REF!</definedName>
    <definedName name="NCcap0.7" localSheetId="31">#REF!</definedName>
    <definedName name="NCcap0.7">#REF!</definedName>
    <definedName name="NCcap1" localSheetId="15">#REF!</definedName>
    <definedName name="NCcap1" localSheetId="31">#REF!</definedName>
    <definedName name="NCcap1">#REF!</definedName>
    <definedName name="NCVC100" localSheetId="15">#REF!</definedName>
    <definedName name="NCVC100" localSheetId="31">#REF!</definedName>
    <definedName name="NCVC100">#REF!</definedName>
    <definedName name="NCVC200" localSheetId="15">#REF!</definedName>
    <definedName name="NCVC200" localSheetId="31">#REF!</definedName>
    <definedName name="NCVC200">#REF!</definedName>
    <definedName name="NCVC250" localSheetId="15">#REF!</definedName>
    <definedName name="NCVC250" localSheetId="31">#REF!</definedName>
    <definedName name="NCVC250">#REF!</definedName>
    <definedName name="NET" localSheetId="15">#REF!</definedName>
    <definedName name="NET" localSheetId="31">#REF!</definedName>
    <definedName name="NET">#REF!</definedName>
    <definedName name="NET_1" localSheetId="15">#REF!</definedName>
    <definedName name="NET_1" localSheetId="31">#REF!</definedName>
    <definedName name="NET_1">#REF!</definedName>
    <definedName name="NET_ANA" localSheetId="15">#REF!</definedName>
    <definedName name="NET_ANA" localSheetId="31">#REF!</definedName>
    <definedName name="NET_ANA">#REF!</definedName>
    <definedName name="NET_ANA_1" localSheetId="15">#REF!</definedName>
    <definedName name="NET_ANA_1" localSheetId="31">#REF!</definedName>
    <definedName name="NET_ANA_1">#REF!</definedName>
    <definedName name="NET_ANA_2" localSheetId="15">#REF!</definedName>
    <definedName name="NET_ANA_2" localSheetId="31">#REF!</definedName>
    <definedName name="NET_ANA_2">#REF!</definedName>
    <definedName name="NH" localSheetId="15">#REF!</definedName>
    <definedName name="NH" localSheetId="31">#REF!</definedName>
    <definedName name="NH">#REF!</definedName>
    <definedName name="NHot" localSheetId="15">#REF!</definedName>
    <definedName name="NHot" localSheetId="31">#REF!</definedName>
    <definedName name="NHot">#REF!</definedName>
    <definedName name="nig1p" localSheetId="15">#REF!</definedName>
    <definedName name="nig1p" localSheetId="31">#REF!</definedName>
    <definedName name="nig1p">#REF!</definedName>
    <definedName name="nig3p" localSheetId="15">#REF!</definedName>
    <definedName name="nig3p" localSheetId="31">#REF!</definedName>
    <definedName name="nig3p">#REF!</definedName>
    <definedName name="nignc1p" localSheetId="15">#REF!</definedName>
    <definedName name="nignc1p" localSheetId="31">#REF!</definedName>
    <definedName name="nignc1p">#REF!</definedName>
    <definedName name="nigvl1p" localSheetId="15">#REF!</definedName>
    <definedName name="nigvl1p" localSheetId="31">#REF!</definedName>
    <definedName name="nigvl1p">#REF!</definedName>
    <definedName name="nin1903p" localSheetId="15">#REF!</definedName>
    <definedName name="nin1903p" localSheetId="31">#REF!</definedName>
    <definedName name="nin1903p">#REF!</definedName>
    <definedName name="nin3p" localSheetId="15">#REF!</definedName>
    <definedName name="nin3p" localSheetId="31">#REF!</definedName>
    <definedName name="nin3p">#REF!</definedName>
    <definedName name="nind1p" localSheetId="15">#REF!</definedName>
    <definedName name="nind1p" localSheetId="31">#REF!</definedName>
    <definedName name="nind1p">#REF!</definedName>
    <definedName name="nind3p" localSheetId="15">#REF!</definedName>
    <definedName name="nind3p" localSheetId="31">#REF!</definedName>
    <definedName name="nind3p">#REF!</definedName>
    <definedName name="nindnc1p" localSheetId="15">#REF!</definedName>
    <definedName name="nindnc1p" localSheetId="31">#REF!</definedName>
    <definedName name="nindnc1p">#REF!</definedName>
    <definedName name="nindvl1p" localSheetId="15">#REF!</definedName>
    <definedName name="nindvl1p" localSheetId="31">#REF!</definedName>
    <definedName name="nindvl1p">#REF!</definedName>
    <definedName name="ning1p" localSheetId="15">#REF!</definedName>
    <definedName name="ning1p" localSheetId="31">#REF!</definedName>
    <definedName name="ning1p">#REF!</definedName>
    <definedName name="ningnc1p" localSheetId="15">#REF!</definedName>
    <definedName name="ningnc1p" localSheetId="31">#REF!</definedName>
    <definedName name="ningnc1p">#REF!</definedName>
    <definedName name="ningvl1p" localSheetId="15">#REF!</definedName>
    <definedName name="ningvl1p" localSheetId="31">#REF!</definedName>
    <definedName name="ningvl1p">#REF!</definedName>
    <definedName name="NINnc" localSheetId="15">#REF!</definedName>
    <definedName name="NINnc" localSheetId="31">#REF!</definedName>
    <definedName name="NINnc">#REF!</definedName>
    <definedName name="nint1p" localSheetId="15">#REF!</definedName>
    <definedName name="nint1p" localSheetId="31">#REF!</definedName>
    <definedName name="nint1p">#REF!</definedName>
    <definedName name="nintnc1p" localSheetId="15">#REF!</definedName>
    <definedName name="nintnc1p" localSheetId="31">#REF!</definedName>
    <definedName name="nintnc1p">#REF!</definedName>
    <definedName name="nintvl1p" localSheetId="15">#REF!</definedName>
    <definedName name="nintvl1p" localSheetId="31">#REF!</definedName>
    <definedName name="nintvl1p">#REF!</definedName>
    <definedName name="NINvl" localSheetId="15">#REF!</definedName>
    <definedName name="NINvl" localSheetId="31">#REF!</definedName>
    <definedName name="NINvl">#REF!</definedName>
    <definedName name="nl3p" localSheetId="15">#REF!</definedName>
    <definedName name="nl3p" localSheetId="31">#REF!</definedName>
    <definedName name="nl3p">#REF!</definedName>
    <definedName name="nlht" localSheetId="15">#REF!</definedName>
    <definedName name="nlht" localSheetId="31">#REF!</definedName>
    <definedName name="nlht">#REF!</definedName>
    <definedName name="NLTK1p" localSheetId="15">#REF!</definedName>
    <definedName name="NLTK1p" localSheetId="31">#REF!</definedName>
    <definedName name="NLTK1p">#REF!</definedName>
    <definedName name="Nms" localSheetId="15">#REF!</definedName>
    <definedName name="Nms" localSheetId="31">#REF!</definedName>
    <definedName name="Nms">#REF!</definedName>
    <definedName name="nn">1.15</definedName>
    <definedName name="nn1p" localSheetId="15">#REF!</definedName>
    <definedName name="nn1p" localSheetId="31">#REF!</definedName>
    <definedName name="nn1p">#REF!</definedName>
    <definedName name="nn3p" localSheetId="15">#REF!</definedName>
    <definedName name="nn3p" localSheetId="31">#REF!</definedName>
    <definedName name="nn3p">#REF!</definedName>
    <definedName name="No" localSheetId="15">#REF!</definedName>
    <definedName name="No" localSheetId="31">#REF!</definedName>
    <definedName name="No">#REF!</definedName>
    <definedName name="Np" localSheetId="15">#REF!</definedName>
    <definedName name="Np" localSheetId="31">#REF!</definedName>
    <definedName name="Np">#REF!</definedName>
    <definedName name="Nq" localSheetId="15">#REF!</definedName>
    <definedName name="Nq" localSheetId="31">#REF!</definedName>
    <definedName name="Nq">#REF!</definedName>
    <definedName name="nx" localSheetId="15">#REF!</definedName>
    <definedName name="nx" localSheetId="31">#REF!</definedName>
    <definedName name="nx">#REF!</definedName>
    <definedName name="osc" localSheetId="15">#REF!</definedName>
    <definedName name="osc" localSheetId="31">#REF!</definedName>
    <definedName name="osc">#REF!</definedName>
    <definedName name="panen" localSheetId="15">#REF!</definedName>
    <definedName name="panen" localSheetId="31">#REF!</definedName>
    <definedName name="panen">#REF!</definedName>
    <definedName name="_xlnm.Print_Area" localSheetId="2">'BCBGD'!$A$1:$H$94</definedName>
    <definedName name="_xlnm.Print_Area" localSheetId="1">'Bia'!$A$1:$I$106</definedName>
    <definedName name="_xlnm.Print_Area" localSheetId="0">'Bia btdc'!$A$1:$I$53</definedName>
    <definedName name="_xlnm.Print_Area" localSheetId="4">'CDKT'!$A$1:$H$131</definedName>
    <definedName name="_xlnm.Print_Area" localSheetId="6">'KQKD'!$A$1:$G$53</definedName>
    <definedName name="_xlnm.Print_Area" localSheetId="7">'LCTT-TT'!$A$1:$I$49</definedName>
    <definedName name="_xlnm.Print_Area" localSheetId="5">'NB'!$A$1:$G$56</definedName>
    <definedName name="_xlnm.Print_Area" localSheetId="8">'TM1'!$A$1:$J$151</definedName>
    <definedName name="_xlnm.Print_Area" localSheetId="9">'TM2'!$A$1:$F$78</definedName>
    <definedName name="_xlnm.Print_Area" localSheetId="10">'TM3'!$A$1:$M$38</definedName>
    <definedName name="_xlnm.Print_Area" localSheetId="11">'TM4'!$A$1:$H$144</definedName>
    <definedName name="_xlnm.Print_Area" localSheetId="12">'TM5'!$A$1:$I$28</definedName>
    <definedName name="_xlnm.Print_Area" localSheetId="13">'TM6'!$A$1:$G$48</definedName>
    <definedName name="_xlnm.Print_Area" localSheetId="14">'TM7'!$A$1:$G$135</definedName>
    <definedName name="_xlnm.Print_Area" localSheetId="15">'TM8'!$A$1:$M$31</definedName>
    <definedName name="_xlnm.Print_Area" localSheetId="31">'TM9'!$A$1:$H$113</definedName>
    <definedName name="_xlnm.Print_Area" localSheetId="3">'Ykienktv'!$A$1:$I$33</definedName>
    <definedName name="PRINT_AREA_MI" localSheetId="22">#REF!</definedName>
    <definedName name="PRINT_AREA_MI" localSheetId="19">#REF!</definedName>
    <definedName name="_xlnm.Print_Titles" localSheetId="2">'BCBGD'!$1:$5</definedName>
    <definedName name="_xlnm.Print_Titles" localSheetId="4">'CDKT'!$1:$7</definedName>
    <definedName name="_xlnm.Print_Titles" localSheetId="8">'TM1'!$1:$6</definedName>
    <definedName name="_xlnm.Print_Titles" localSheetId="9">'TM2'!$1:$6</definedName>
    <definedName name="_xlnm.Print_Titles" localSheetId="11">'TM4'!$1:$7</definedName>
    <definedName name="_xlnm.Print_Titles" localSheetId="13">'TM6'!$1:$7</definedName>
    <definedName name="_xlnm.Print_Titles" localSheetId="14">'TM7'!$1:$7</definedName>
    <definedName name="_xlnm.Print_Titles" localSheetId="15">'TM8'!$1:$7</definedName>
    <definedName name="_xlnm.Print_Titles" localSheetId="31">'TM9'!$1:$7</definedName>
    <definedName name="_xlnm.Print_Titles" localSheetId="3">'Ykienktv'!$1:$4</definedName>
    <definedName name="_xlnm.Print_Titles">#N/A</definedName>
    <definedName name="PRINT_TITLES_MI" localSheetId="15">#REF!</definedName>
    <definedName name="PRINT_TITLES_MI" localSheetId="31">#REF!</definedName>
    <definedName name="PRINT_TITLES_MI">#REF!</definedName>
    <definedName name="PRINTA" localSheetId="15">#REF!</definedName>
    <definedName name="PRINTA" localSheetId="31">#REF!</definedName>
    <definedName name="PRINTA">#REF!</definedName>
    <definedName name="PRINTB" localSheetId="15">#REF!</definedName>
    <definedName name="PRINTB" localSheetId="31">#REF!</definedName>
    <definedName name="PRINTB">#REF!</definedName>
    <definedName name="PRINTC" localSheetId="15">#REF!</definedName>
    <definedName name="PRINTC" localSheetId="31">#REF!</definedName>
    <definedName name="PRINTC">#REF!</definedName>
    <definedName name="PROPOSAL" localSheetId="15">#REF!</definedName>
    <definedName name="PROPOSAL" localSheetId="31">#REF!</definedName>
    <definedName name="PROPOSAL">#REF!</definedName>
    <definedName name="PTNC" localSheetId="15">#REF!</definedName>
    <definedName name="PTNC" localSheetId="31">#REF!</definedName>
    <definedName name="PTNC">#REF!</definedName>
    <definedName name="q" localSheetId="15">#REF!</definedName>
    <definedName name="q" localSheetId="31">#REF!</definedName>
    <definedName name="q">#REF!</definedName>
    <definedName name="qc" localSheetId="15">#REF!</definedName>
    <definedName name="qc" localSheetId="31">#REF!</definedName>
    <definedName name="qc">#REF!</definedName>
    <definedName name="ra11p" localSheetId="15">#REF!</definedName>
    <definedName name="ra11p" localSheetId="31">#REF!</definedName>
    <definedName name="ra11p">#REF!</definedName>
    <definedName name="ra13p" localSheetId="15">#REF!</definedName>
    <definedName name="ra13p" localSheetId="31">#REF!</definedName>
    <definedName name="ra13p">#REF!</definedName>
    <definedName name="rack1" localSheetId="15">#REF!</definedName>
    <definedName name="rack1" localSheetId="31">#REF!</definedName>
    <definedName name="rack1">#REF!</definedName>
    <definedName name="rack2" localSheetId="15">#REF!</definedName>
    <definedName name="rack2" localSheetId="31">#REF!</definedName>
    <definedName name="rack2">#REF!</definedName>
    <definedName name="rack3" localSheetId="15">#REF!</definedName>
    <definedName name="rack3" localSheetId="31">#REF!</definedName>
    <definedName name="rack3">#REF!</definedName>
    <definedName name="rack4" localSheetId="15">#REF!</definedName>
    <definedName name="rack4" localSheetId="31">#REF!</definedName>
    <definedName name="rack4">#REF!</definedName>
    <definedName name="rnp">32</definedName>
    <definedName name="rong1" localSheetId="15">#REF!</definedName>
    <definedName name="rong1" localSheetId="31">#REF!</definedName>
    <definedName name="rong1">#REF!</definedName>
    <definedName name="rong2" localSheetId="15">#REF!</definedName>
    <definedName name="rong2" localSheetId="31">#REF!</definedName>
    <definedName name="rong2">#REF!</definedName>
    <definedName name="rong3" localSheetId="15">#REF!</definedName>
    <definedName name="rong3" localSheetId="31">#REF!</definedName>
    <definedName name="rong3">#REF!</definedName>
    <definedName name="rong4" localSheetId="15">#REF!</definedName>
    <definedName name="rong4" localSheetId="31">#REF!</definedName>
    <definedName name="rong4">#REF!</definedName>
    <definedName name="rong5" localSheetId="15">#REF!</definedName>
    <definedName name="rong5" localSheetId="31">#REF!</definedName>
    <definedName name="rong5">#REF!</definedName>
    <definedName name="rong6" localSheetId="15">#REF!</definedName>
    <definedName name="rong6" localSheetId="31">#REF!</definedName>
    <definedName name="rong6">#REF!</definedName>
    <definedName name="san" localSheetId="15">#REF!</definedName>
    <definedName name="san" localSheetId="31">#REF!</definedName>
    <definedName name="san">#REF!</definedName>
    <definedName name="sd1p" localSheetId="15">#REF!</definedName>
    <definedName name="sd1p" localSheetId="31">#REF!</definedName>
    <definedName name="sd1p">#REF!</definedName>
    <definedName name="sd3p" localSheetId="15">#REF!</definedName>
    <definedName name="sd3p" localSheetId="31">#REF!</definedName>
    <definedName name="sd3p">#REF!</definedName>
    <definedName name="Sheet1" localSheetId="15">#REF!</definedName>
    <definedName name="Sheet1" localSheetId="31">#REF!</definedName>
    <definedName name="Sheet1">#REF!</definedName>
    <definedName name="sht" localSheetId="15">#REF!</definedName>
    <definedName name="sht" localSheetId="31">#REF!</definedName>
    <definedName name="sht">#REF!</definedName>
    <definedName name="sht1p" localSheetId="15">#REF!</definedName>
    <definedName name="sht1p" localSheetId="31">#REF!</definedName>
    <definedName name="sht1p">#REF!</definedName>
    <definedName name="sht3p" localSheetId="15">#REF!</definedName>
    <definedName name="sht3p" localSheetId="31">#REF!</definedName>
    <definedName name="sht3p">#REF!</definedName>
    <definedName name="slg" localSheetId="15">#REF!</definedName>
    <definedName name="slg" localSheetId="31">#REF!</definedName>
    <definedName name="slg">#REF!</definedName>
    <definedName name="SORT" localSheetId="15">#REF!</definedName>
    <definedName name="SORT" localSheetId="31">#REF!</definedName>
    <definedName name="SORT" localSheetId="22">#REF!</definedName>
    <definedName name="SORT" localSheetId="19">#REF!</definedName>
    <definedName name="SORT">#REF!</definedName>
    <definedName name="SPEC" localSheetId="15">#REF!</definedName>
    <definedName name="SPEC" localSheetId="31">#REF!</definedName>
    <definedName name="SPEC">#REF!</definedName>
    <definedName name="SPECSUMMARY" localSheetId="15">#REF!</definedName>
    <definedName name="SPECSUMMARY" localSheetId="31">#REF!</definedName>
    <definedName name="SPECSUMMARY">#REF!</definedName>
    <definedName name="st1p" localSheetId="15">#REF!</definedName>
    <definedName name="st1p" localSheetId="31">#REF!</definedName>
    <definedName name="st1p">#REF!</definedName>
    <definedName name="st3p" localSheetId="15">#REF!</definedName>
    <definedName name="st3p" localSheetId="31">#REF!</definedName>
    <definedName name="st3p">#REF!</definedName>
    <definedName name="Start_1" localSheetId="15">#REF!</definedName>
    <definedName name="Start_1" localSheetId="31">#REF!</definedName>
    <definedName name="Start_1">#REF!</definedName>
    <definedName name="Start_10" localSheetId="15">#REF!</definedName>
    <definedName name="Start_10" localSheetId="31">#REF!</definedName>
    <definedName name="Start_10">#REF!</definedName>
    <definedName name="Start_11" localSheetId="15">#REF!</definedName>
    <definedName name="Start_11" localSheetId="31">#REF!</definedName>
    <definedName name="Start_11">#REF!</definedName>
    <definedName name="Start_12" localSheetId="15">#REF!</definedName>
    <definedName name="Start_12" localSheetId="31">#REF!</definedName>
    <definedName name="Start_12">#REF!</definedName>
    <definedName name="Start_13" localSheetId="15">#REF!</definedName>
    <definedName name="Start_13" localSheetId="31">#REF!</definedName>
    <definedName name="Start_13">#REF!</definedName>
    <definedName name="Start_2" localSheetId="15">#REF!</definedName>
    <definedName name="Start_2" localSheetId="31">#REF!</definedName>
    <definedName name="Start_2">#REF!</definedName>
    <definedName name="Start_3" localSheetId="15">#REF!</definedName>
    <definedName name="Start_3" localSheetId="31">#REF!</definedName>
    <definedName name="Start_3">#REF!</definedName>
    <definedName name="Start_4" localSheetId="15">#REF!</definedName>
    <definedName name="Start_4" localSheetId="31">#REF!</definedName>
    <definedName name="Start_4">#REF!</definedName>
    <definedName name="Start_5" localSheetId="15">#REF!</definedName>
    <definedName name="Start_5" localSheetId="31">#REF!</definedName>
    <definedName name="Start_5">#REF!</definedName>
    <definedName name="Start_6" localSheetId="15">#REF!</definedName>
    <definedName name="Start_6" localSheetId="31">#REF!</definedName>
    <definedName name="Start_6">#REF!</definedName>
    <definedName name="Start_7" localSheetId="15">#REF!</definedName>
    <definedName name="Start_7" localSheetId="31">#REF!</definedName>
    <definedName name="Start_7">#REF!</definedName>
    <definedName name="Start_8" localSheetId="15">#REF!</definedName>
    <definedName name="Start_8" localSheetId="31">#REF!</definedName>
    <definedName name="Start_8">#REF!</definedName>
    <definedName name="Start_9" localSheetId="15">#REF!</definedName>
    <definedName name="Start_9" localSheetId="31">#REF!</definedName>
    <definedName name="Start_9">#REF!</definedName>
    <definedName name="SUMMARY" localSheetId="15">#REF!</definedName>
    <definedName name="SUMMARY" localSheetId="31">#REF!</definedName>
    <definedName name="SUMMARY">#REF!</definedName>
    <definedName name="T" localSheetId="15">#REF!</definedName>
    <definedName name="T" localSheetId="31">#REF!</definedName>
    <definedName name="T">#REF!</definedName>
    <definedName name="t__tù__æ_10_T" localSheetId="15">#REF!</definedName>
    <definedName name="t__tù__æ_10_T" localSheetId="31">#REF!</definedName>
    <definedName name="t__tù__æ_10_T">#REF!</definedName>
    <definedName name="t101p" localSheetId="15">#REF!</definedName>
    <definedName name="t101p" localSheetId="31">#REF!</definedName>
    <definedName name="t101p">#REF!</definedName>
    <definedName name="t10m" localSheetId="15">#REF!</definedName>
    <definedName name="t10m" localSheetId="31">#REF!</definedName>
    <definedName name="t10m">#REF!</definedName>
    <definedName name="t10nc1p" localSheetId="15">#REF!</definedName>
    <definedName name="t10nc1p" localSheetId="31">#REF!</definedName>
    <definedName name="t10nc1p">#REF!</definedName>
    <definedName name="t10vl1p" localSheetId="15">#REF!</definedName>
    <definedName name="t10vl1p" localSheetId="31">#REF!</definedName>
    <definedName name="t10vl1p">#REF!</definedName>
    <definedName name="t123p" localSheetId="15">#REF!</definedName>
    <definedName name="t123p" localSheetId="31">#REF!</definedName>
    <definedName name="t123p">#REF!</definedName>
    <definedName name="T12nc" localSheetId="15">#REF!</definedName>
    <definedName name="T12nc" localSheetId="31">#REF!</definedName>
    <definedName name="T12nc">#REF!</definedName>
    <definedName name="t12nc3p" localSheetId="15">#REF!</definedName>
    <definedName name="t12nc3p" localSheetId="31">#REF!</definedName>
    <definedName name="t12nc3p">#REF!</definedName>
    <definedName name="T12vl" localSheetId="15">#REF!</definedName>
    <definedName name="T12vl" localSheetId="31">#REF!</definedName>
    <definedName name="T12vl">#REF!</definedName>
    <definedName name="t141p" localSheetId="15">#REF!</definedName>
    <definedName name="t141p" localSheetId="31">#REF!</definedName>
    <definedName name="t141p">#REF!</definedName>
    <definedName name="t143p" localSheetId="15">#REF!</definedName>
    <definedName name="t143p" localSheetId="31">#REF!</definedName>
    <definedName name="t143p">#REF!</definedName>
    <definedName name="t7m" localSheetId="15">#REF!</definedName>
    <definedName name="t7m" localSheetId="31">#REF!</definedName>
    <definedName name="t7m">#REF!</definedName>
    <definedName name="t8m" localSheetId="15">#REF!</definedName>
    <definedName name="t8m" localSheetId="31">#REF!</definedName>
    <definedName name="t8m">#REF!</definedName>
    <definedName name="TAMTINH" localSheetId="15">#REF!</definedName>
    <definedName name="TAMTINH" localSheetId="31">#REF!</definedName>
    <definedName name="TAMTINH">#REF!</definedName>
    <definedName name="TaxTV">10%</definedName>
    <definedName name="TaxXL">5%</definedName>
    <definedName name="TC_NHANH1" localSheetId="15">#REF!</definedName>
    <definedName name="TC_NHANH1" localSheetId="31">#REF!</definedName>
    <definedName name="TC_NHANH1">#REF!</definedName>
    <definedName name="td" localSheetId="15">#REF!</definedName>
    <definedName name="td" localSheetId="31">#REF!</definedName>
    <definedName name="td">#REF!</definedName>
    <definedName name="td3p" localSheetId="15">#REF!</definedName>
    <definedName name="td3p" localSheetId="31">#REF!</definedName>
    <definedName name="td3p">#REF!</definedName>
    <definedName name="tdnc1p" localSheetId="15">#REF!</definedName>
    <definedName name="tdnc1p" localSheetId="31">#REF!</definedName>
    <definedName name="tdnc1p">#REF!</definedName>
    <definedName name="tdvl1p" localSheetId="15">#REF!</definedName>
    <definedName name="tdvl1p" localSheetId="31">#REF!</definedName>
    <definedName name="tdvl1p">#REF!</definedName>
    <definedName name="Têi__iÖn_5_T" localSheetId="15">#REF!</definedName>
    <definedName name="Têi__iÖn_5_T" localSheetId="31">#REF!</definedName>
    <definedName name="Têi__iÖn_5_T">#REF!</definedName>
    <definedName name="tenck" localSheetId="15">#REF!</definedName>
    <definedName name="tenck" localSheetId="31">#REF!</definedName>
    <definedName name="tenck">#REF!</definedName>
    <definedName name="thang" localSheetId="15">#REF!</definedName>
    <definedName name="thang" localSheetId="31">#REF!</definedName>
    <definedName name="thang">#REF!</definedName>
    <definedName name="thanhtien" localSheetId="15">#REF!</definedName>
    <definedName name="thanhtien" localSheetId="31">#REF!</definedName>
    <definedName name="thanhtien">#REF!</definedName>
    <definedName name="thetichck" localSheetId="15">#REF!</definedName>
    <definedName name="thetichck" localSheetId="31">#REF!</definedName>
    <definedName name="thetichck">#REF!</definedName>
    <definedName name="THGO1pnc" localSheetId="15">#REF!</definedName>
    <definedName name="THGO1pnc" localSheetId="31">#REF!</definedName>
    <definedName name="THGO1pnc">#REF!</definedName>
    <definedName name="ThiÕt_bÞ_phun_c_t" localSheetId="15">#REF!</definedName>
    <definedName name="ThiÕt_bÞ_phun_c_t" localSheetId="31">#REF!</definedName>
    <definedName name="ThiÕt_bÞ_phun_c_t">#REF!</definedName>
    <definedName name="ThiÕt_bÞ_phun_s_n" localSheetId="15">#REF!</definedName>
    <definedName name="ThiÕt_bÞ_phun_s_n" localSheetId="31">#REF!</definedName>
    <definedName name="ThiÕt_bÞ_phun_s_n">#REF!</definedName>
    <definedName name="thtich1" localSheetId="15">#REF!</definedName>
    <definedName name="thtich1" localSheetId="31">#REF!</definedName>
    <definedName name="thtich1">#REF!</definedName>
    <definedName name="thtich2" localSheetId="15">#REF!</definedName>
    <definedName name="thtich2" localSheetId="31">#REF!</definedName>
    <definedName name="thtich2">#REF!</definedName>
    <definedName name="thtich3" localSheetId="15">#REF!</definedName>
    <definedName name="thtich3" localSheetId="31">#REF!</definedName>
    <definedName name="thtich3">#REF!</definedName>
    <definedName name="thtich4" localSheetId="15">#REF!</definedName>
    <definedName name="thtich4" localSheetId="31">#REF!</definedName>
    <definedName name="thtich4">#REF!</definedName>
    <definedName name="thtich5" localSheetId="15">#REF!</definedName>
    <definedName name="thtich5" localSheetId="31">#REF!</definedName>
    <definedName name="thtich5">#REF!</definedName>
    <definedName name="thtich6" localSheetId="15">#REF!</definedName>
    <definedName name="thtich6" localSheetId="31">#REF!</definedName>
    <definedName name="thtich6">#REF!</definedName>
    <definedName name="Tien" localSheetId="15">#REF!</definedName>
    <definedName name="Tien" localSheetId="31">#REF!</definedName>
    <definedName name="Tien">#REF!</definedName>
    <definedName name="TK331APC" localSheetId="15">#REF!</definedName>
    <definedName name="TK331APC" localSheetId="31">#REF!</definedName>
    <definedName name="TK331APC">#REF!</definedName>
    <definedName name="TK331CB" localSheetId="15">#REF!</definedName>
    <definedName name="TK331CB" localSheetId="31">#REF!</definedName>
    <definedName name="TK331CB">#REF!</definedName>
    <definedName name="TK331GT" localSheetId="15">#REF!</definedName>
    <definedName name="TK331GT" localSheetId="31">#REF!</definedName>
    <definedName name="TK331GT">#REF!</definedName>
    <definedName name="TK331K" localSheetId="15">#REF!</definedName>
    <definedName name="TK331K" localSheetId="31">#REF!</definedName>
    <definedName name="TK331K">#REF!</definedName>
    <definedName name="TK331KH" localSheetId="15">#REF!</definedName>
    <definedName name="TK331KH" localSheetId="31">#REF!</definedName>
    <definedName name="TK331KH">#REF!</definedName>
    <definedName name="TK331MT" localSheetId="15">#REF!</definedName>
    <definedName name="TK331MT" localSheetId="31">#REF!</definedName>
    <definedName name="TK331MT">#REF!</definedName>
    <definedName name="TK331NT" localSheetId="15">#REF!</definedName>
    <definedName name="TK331NT" localSheetId="31">#REF!</definedName>
    <definedName name="TK331NT">#REF!</definedName>
    <definedName name="TK331PA" localSheetId="15">#REF!</definedName>
    <definedName name="TK331PA" localSheetId="31">#REF!</definedName>
    <definedName name="TK331PA">#REF!</definedName>
    <definedName name="TK331PACIFIC" localSheetId="15">#REF!</definedName>
    <definedName name="TK331PACIFIC" localSheetId="31">#REF!</definedName>
    <definedName name="TK331PACIFIC">#REF!</definedName>
    <definedName name="tk331PD" localSheetId="15">#REF!</definedName>
    <definedName name="tk331PD" localSheetId="31">#REF!</definedName>
    <definedName name="tk331PD">#REF!</definedName>
    <definedName name="TK331THN" localSheetId="15">#REF!</definedName>
    <definedName name="TK331THN" localSheetId="31">#REF!</definedName>
    <definedName name="TK331THN">#REF!</definedName>
    <definedName name="tk331TKN" localSheetId="15">#REF!</definedName>
    <definedName name="tk331TKN" localSheetId="31">#REF!</definedName>
    <definedName name="tk331TKN">#REF!</definedName>
    <definedName name="TK331VT" localSheetId="15">#REF!</definedName>
    <definedName name="TK331VT" localSheetId="31">#REF!</definedName>
    <definedName name="TK331VT">#REF!</definedName>
    <definedName name="tk3338TTNCN" localSheetId="15">#REF!</definedName>
    <definedName name="tk3338TTNCN" localSheetId="31">#REF!</definedName>
    <definedName name="tk3338TTNCN">#REF!</definedName>
    <definedName name="tk3388K" localSheetId="15">#REF!</definedName>
    <definedName name="tk3388K" localSheetId="31">#REF!</definedName>
    <definedName name="tk3388K">#REF!</definedName>
    <definedName name="TLAC120" localSheetId="15">#REF!</definedName>
    <definedName name="TLAC120" localSheetId="31">#REF!</definedName>
    <definedName name="TLAC120">#REF!</definedName>
    <definedName name="TLAC35" localSheetId="15">#REF!</definedName>
    <definedName name="TLAC35" localSheetId="31">#REF!</definedName>
    <definedName name="TLAC35">#REF!</definedName>
    <definedName name="TLAC50" localSheetId="15">#REF!</definedName>
    <definedName name="TLAC50" localSheetId="31">#REF!</definedName>
    <definedName name="TLAC50">#REF!</definedName>
    <definedName name="TLAC70" localSheetId="15">#REF!</definedName>
    <definedName name="TLAC70" localSheetId="31">#REF!</definedName>
    <definedName name="TLAC70">#REF!</definedName>
    <definedName name="TLAC95" localSheetId="15">#REF!</definedName>
    <definedName name="TLAC95" localSheetId="31">#REF!</definedName>
    <definedName name="TLAC95">#REF!</definedName>
    <definedName name="ToiDien5T" localSheetId="15">#REF!</definedName>
    <definedName name="ToiDien5T" localSheetId="31">#REF!</definedName>
    <definedName name="ToiDien5T">#REF!</definedName>
    <definedName name="tongbt" localSheetId="15">#REF!</definedName>
    <definedName name="tongbt" localSheetId="31">#REF!</definedName>
    <definedName name="tongbt">#REF!</definedName>
    <definedName name="tongcong" localSheetId="15">#REF!</definedName>
    <definedName name="tongcong" localSheetId="31">#REF!</definedName>
    <definedName name="tongcong">#REF!</definedName>
    <definedName name="tongdientich" localSheetId="15">#REF!</definedName>
    <definedName name="tongdientich" localSheetId="31">#REF!</definedName>
    <definedName name="tongdientich">#REF!</definedName>
    <definedName name="TONGDUTOAN" localSheetId="15">#REF!</definedName>
    <definedName name="TONGDUTOAN" localSheetId="31">#REF!</definedName>
    <definedName name="TONGDUTOAN">#REF!</definedName>
    <definedName name="tongthep" localSheetId="15">#REF!</definedName>
    <definedName name="tongthep" localSheetId="31">#REF!</definedName>
    <definedName name="tongthep">#REF!</definedName>
    <definedName name="tongthetich" localSheetId="15">#REF!</definedName>
    <definedName name="tongthetich" localSheetId="31">#REF!</definedName>
    <definedName name="tongthetich">#REF!</definedName>
    <definedName name="Tra_don_gia_KS" localSheetId="15">#REF!</definedName>
    <definedName name="Tra_don_gia_KS" localSheetId="31">#REF!</definedName>
    <definedName name="Tra_don_gia_KS">#REF!</definedName>
    <definedName name="Tracp" localSheetId="15">#REF!</definedName>
    <definedName name="Tracp" localSheetId="31">#REF!</definedName>
    <definedName name="Tracp">#REF!</definedName>
    <definedName name="TRAM" localSheetId="15">#REF!</definedName>
    <definedName name="TRAM" localSheetId="31">#REF!</definedName>
    <definedName name="TRAM">#REF!</definedName>
    <definedName name="TRISO" localSheetId="15">#REF!</definedName>
    <definedName name="TRISO" localSheetId="31">#REF!</definedName>
    <definedName name="TRISO">#REF!</definedName>
    <definedName name="TT_1P" localSheetId="15">#REF!</definedName>
    <definedName name="TT_1P" localSheetId="31">#REF!</definedName>
    <definedName name="TT_1P">#REF!</definedName>
    <definedName name="TT_3p" localSheetId="15">#REF!</definedName>
    <definedName name="TT_3p" localSheetId="31">#REF!</definedName>
    <definedName name="TT_3p">#REF!</definedName>
    <definedName name="ttbt" localSheetId="15">#REF!</definedName>
    <definedName name="ttbt" localSheetId="31">#REF!</definedName>
    <definedName name="ttbt">#REF!</definedName>
    <definedName name="TTDD1P" localSheetId="15">#REF!</definedName>
    <definedName name="TTDD1P" localSheetId="31">#REF!</definedName>
    <definedName name="TTDD1P">#REF!</definedName>
    <definedName name="TTDKKH" localSheetId="15">#REF!</definedName>
    <definedName name="TTDKKH" localSheetId="31">#REF!</definedName>
    <definedName name="TTDKKH">#REF!</definedName>
    <definedName name="tthi" localSheetId="15">#REF!</definedName>
    <definedName name="tthi" localSheetId="31">#REF!</definedName>
    <definedName name="tthi">#REF!</definedName>
    <definedName name="ty_le" localSheetId="15">#REF!</definedName>
    <definedName name="ty_le" localSheetId="31">#REF!</definedName>
    <definedName name="ty_le">#REF!</definedName>
    <definedName name="Ty_Le_1" localSheetId="15">#REF!</definedName>
    <definedName name="Ty_Le_1" localSheetId="31">#REF!</definedName>
    <definedName name="Ty_Le_1">#REF!</definedName>
    <definedName name="ty_le_BTN" localSheetId="15">#REF!</definedName>
    <definedName name="ty_le_BTN" localSheetId="31">#REF!</definedName>
    <definedName name="ty_le_BTN">#REF!</definedName>
    <definedName name="u" localSheetId="15">#REF!</definedName>
    <definedName name="u" localSheetId="31">#REF!</definedName>
    <definedName name="u">#REF!</definedName>
    <definedName name="VARIINST" localSheetId="15">#REF!</definedName>
    <definedName name="VARIINST" localSheetId="31">#REF!</definedName>
    <definedName name="VARIINST">#REF!</definedName>
    <definedName name="VARIPURC" localSheetId="15">#REF!</definedName>
    <definedName name="VARIPURC" localSheetId="31">#REF!</definedName>
    <definedName name="VARIPURC">#REF!</definedName>
    <definedName name="vccot" localSheetId="15">#REF!</definedName>
    <definedName name="vccot" localSheetId="31">#REF!</definedName>
    <definedName name="vccot">#REF!</definedName>
    <definedName name="VCPBKKC" localSheetId="15">#REF!</definedName>
    <definedName name="VCPBKKC" localSheetId="31">#REF!</definedName>
    <definedName name="VCPBKKC">#REF!</definedName>
    <definedName name="VCPTHGV" localSheetId="15">#REF!</definedName>
    <definedName name="VCPTHGV" localSheetId="31">#REF!</definedName>
    <definedName name="VCPTHGV">#REF!</definedName>
    <definedName name="vctb" localSheetId="15">#REF!</definedName>
    <definedName name="vctb" localSheetId="31">#REF!</definedName>
    <definedName name="vctb">#REF!</definedName>
    <definedName name="VCVBT1" localSheetId="15">#REF!</definedName>
    <definedName name="VCVBT1" localSheetId="31">#REF!</definedName>
    <definedName name="VCVBT1">#REF!</definedName>
    <definedName name="VCVBT2" localSheetId="15">#REF!</definedName>
    <definedName name="VCVBT2" localSheetId="31">#REF!</definedName>
    <definedName name="VCVBT2">#REF!</definedName>
    <definedName name="vl3p" localSheetId="15">#REF!</definedName>
    <definedName name="vl3p" localSheetId="31">#REF!</definedName>
    <definedName name="vl3p">#REF!</definedName>
    <definedName name="Vlcap0.7" localSheetId="15">#REF!</definedName>
    <definedName name="Vlcap0.7" localSheetId="31">#REF!</definedName>
    <definedName name="Vlcap0.7">#REF!</definedName>
    <definedName name="VLcap1" localSheetId="15">#REF!</definedName>
    <definedName name="VLcap1" localSheetId="31">#REF!</definedName>
    <definedName name="VLcap1">#REF!</definedName>
    <definedName name="VLM" localSheetId="15">#REF!</definedName>
    <definedName name="VLM" localSheetId="31">#REF!</definedName>
    <definedName name="VLM">#REF!</definedName>
    <definedName name="Vu" localSheetId="15">#REF!</definedName>
    <definedName name="Vu" localSheetId="31">#REF!</definedName>
    <definedName name="Vu">#REF!</definedName>
    <definedName name="Vu_" localSheetId="15">#REF!</definedName>
    <definedName name="Vu_" localSheetId="31">#REF!</definedName>
    <definedName name="Vu_">#REF!</definedName>
    <definedName name="W" localSheetId="15">#REF!</definedName>
    <definedName name="W" localSheetId="31">#REF!</definedName>
    <definedName name="W">#REF!</definedName>
    <definedName name="wl" localSheetId="15">#REF!</definedName>
    <definedName name="wl" localSheetId="31">#REF!</definedName>
    <definedName name="wl">#REF!</definedName>
    <definedName name="Ws" localSheetId="15">#REF!</definedName>
    <definedName name="Ws" localSheetId="31">#REF!</definedName>
    <definedName name="Ws">#REF!</definedName>
    <definedName name="Wss" localSheetId="15">#REF!</definedName>
    <definedName name="Wss" localSheetId="31">#REF!</definedName>
    <definedName name="Wss">#REF!</definedName>
    <definedName name="Wst" localSheetId="15">#REF!</definedName>
    <definedName name="Wst" localSheetId="31">#REF!</definedName>
    <definedName name="Wst">#REF!</definedName>
    <definedName name="wt" localSheetId="15">#REF!</definedName>
    <definedName name="wt" localSheetId="31">#REF!</definedName>
    <definedName name="wt">#REF!</definedName>
    <definedName name="X" localSheetId="15">#REF!</definedName>
    <definedName name="X" localSheetId="31">#REF!</definedName>
    <definedName name="X">#REF!</definedName>
    <definedName name="x1_" localSheetId="15">#REF!</definedName>
    <definedName name="x1_" localSheetId="31">#REF!</definedName>
    <definedName name="x1_">#REF!</definedName>
    <definedName name="x2_" localSheetId="15">#REF!</definedName>
    <definedName name="x2_" localSheetId="31">#REF!</definedName>
    <definedName name="x2_">#REF!</definedName>
    <definedName name="XCCT">0.5</definedName>
    <definedName name="xig1p" localSheetId="15">#REF!</definedName>
    <definedName name="xig1p" localSheetId="31">#REF!</definedName>
    <definedName name="xig1p">#REF!</definedName>
    <definedName name="xig3p" localSheetId="15">#REF!</definedName>
    <definedName name="xig3p" localSheetId="31">#REF!</definedName>
    <definedName name="xig3p">#REF!</definedName>
    <definedName name="xin1903p" localSheetId="15">#REF!</definedName>
    <definedName name="xin1903p" localSheetId="31">#REF!</definedName>
    <definedName name="xin1903p">#REF!</definedName>
    <definedName name="xin3p" localSheetId="15">#REF!</definedName>
    <definedName name="xin3p" localSheetId="31">#REF!</definedName>
    <definedName name="xin3p">#REF!</definedName>
    <definedName name="xind1p" localSheetId="15">#REF!</definedName>
    <definedName name="xind1p" localSheetId="31">#REF!</definedName>
    <definedName name="xind1p">#REF!</definedName>
    <definedName name="xind3p" localSheetId="15">#REF!</definedName>
    <definedName name="xind3p" localSheetId="31">#REF!</definedName>
    <definedName name="xind3p">#REF!</definedName>
    <definedName name="xindnc1p" localSheetId="15">#REF!</definedName>
    <definedName name="xindnc1p" localSheetId="31">#REF!</definedName>
    <definedName name="xindnc1p">#REF!</definedName>
    <definedName name="xindvl1p" localSheetId="15">#REF!</definedName>
    <definedName name="xindvl1p" localSheetId="31">#REF!</definedName>
    <definedName name="xindvl1p">#REF!</definedName>
    <definedName name="xing1p" localSheetId="15">#REF!</definedName>
    <definedName name="xing1p" localSheetId="31">#REF!</definedName>
    <definedName name="xing1p">#REF!</definedName>
    <definedName name="xingnc1p" localSheetId="15">#REF!</definedName>
    <definedName name="xingnc1p" localSheetId="31">#REF!</definedName>
    <definedName name="xingnc1p">#REF!</definedName>
    <definedName name="xingvl1p" localSheetId="15">#REF!</definedName>
    <definedName name="xingvl1p" localSheetId="31">#REF!</definedName>
    <definedName name="xingvl1p">#REF!</definedName>
    <definedName name="XINnc" localSheetId="15">#REF!</definedName>
    <definedName name="XINnc" localSheetId="31">#REF!</definedName>
    <definedName name="XINnc">#REF!</definedName>
    <definedName name="xint1p" localSheetId="15">#REF!</definedName>
    <definedName name="xint1p" localSheetId="31">#REF!</definedName>
    <definedName name="xint1p">#REF!</definedName>
    <definedName name="XINvl" localSheetId="15">#REF!</definedName>
    <definedName name="XINvl" localSheetId="31">#REF!</definedName>
    <definedName name="XINvl">#REF!</definedName>
    <definedName name="xit1p" localSheetId="15">#REF!</definedName>
    <definedName name="xit1p" localSheetId="31">#REF!</definedName>
    <definedName name="xit1p">#REF!</definedName>
    <definedName name="xit23p" localSheetId="15">#REF!</definedName>
    <definedName name="xit23p" localSheetId="31">#REF!</definedName>
    <definedName name="xit23p">#REF!</definedName>
    <definedName name="xit3p" localSheetId="15">#REF!</definedName>
    <definedName name="xit3p" localSheetId="31">#REF!</definedName>
    <definedName name="xit3p">#REF!</definedName>
    <definedName name="xl" localSheetId="15">#REF!</definedName>
    <definedName name="xl" localSheetId="31">#REF!</definedName>
    <definedName name="xl">#REF!</definedName>
    <definedName name="xlc" localSheetId="15">#REF!</definedName>
    <definedName name="xlc" localSheetId="31">#REF!</definedName>
    <definedName name="xlc">#REF!</definedName>
    <definedName name="xlk" localSheetId="15">#REF!</definedName>
    <definedName name="xlk" localSheetId="31">#REF!</definedName>
    <definedName name="xlk">#REF!</definedName>
    <definedName name="xn" localSheetId="15">#REF!</definedName>
    <definedName name="xn" localSheetId="31">#REF!</definedName>
    <definedName name="xn">#REF!</definedName>
    <definedName name="y" localSheetId="15">#REF!</definedName>
    <definedName name="y" localSheetId="31">#REF!</definedName>
    <definedName name="y">#REF!</definedName>
    <definedName name="z" localSheetId="15">#REF!</definedName>
    <definedName name="z" localSheetId="31">#REF!</definedName>
    <definedName name="z">#REF!</definedName>
    <definedName name="zl" localSheetId="15">#REF!</definedName>
    <definedName name="zl" localSheetId="31">#REF!</definedName>
    <definedName name="zl">#REF!</definedName>
    <definedName name="Zw" localSheetId="15">#REF!</definedName>
    <definedName name="Zw" localSheetId="31">#REF!</definedName>
    <definedName name="Zw">#REF!</definedName>
    <definedName name="ZYX" localSheetId="15">#REF!</definedName>
    <definedName name="ZYX" localSheetId="31">#REF!</definedName>
    <definedName name="ZYX" localSheetId="22">#REF!</definedName>
    <definedName name="ZYX" localSheetId="19">#REF!</definedName>
    <definedName name="ZYX">#REF!</definedName>
    <definedName name="ZZZ" localSheetId="15">#REF!</definedName>
    <definedName name="ZZZ" localSheetId="31">#REF!</definedName>
    <definedName name="ZZZ" localSheetId="22">#REF!</definedName>
    <definedName name="ZZZ" localSheetId="19">#REF!</definedName>
    <definedName name="ZZZ">#REF!</definedName>
  </definedNames>
  <calcPr fullCalcOnLoad="1"/>
</workbook>
</file>

<file path=xl/comments3.xml><?xml version="1.0" encoding="utf-8"?>
<comments xmlns="http://schemas.openxmlformats.org/spreadsheetml/2006/main">
  <authors>
    <author>DO NGOC HUU</author>
  </authors>
  <commentList>
    <comment ref="A44" authorId="0">
      <text>
        <r>
          <rPr>
            <b/>
            <sz val="8"/>
            <rFont val="Tahoma"/>
            <family val="2"/>
          </rPr>
          <t>Notice:</t>
        </r>
        <r>
          <rPr>
            <sz val="8"/>
            <rFont val="Tahoma"/>
            <family val="2"/>
          </rPr>
          <t xml:space="preserve">
(Hoặc: Ngoài các sự kiện đã được công bố tại thuyết minh số......, không có sự kiện trọng yếu nào xảy ra sau ngày lập Báo cáo tài chính đòi hỏi được điều chỉnh hay công bố trên Báo cáo tài chính).</t>
        </r>
      </text>
    </comment>
  </commentList>
</comments>
</file>

<file path=xl/sharedStrings.xml><?xml version="1.0" encoding="utf-8"?>
<sst xmlns="http://schemas.openxmlformats.org/spreadsheetml/2006/main" count="1021" uniqueCount="815">
  <si>
    <t>I. Lưu chuyển tiền từ hoạt động kinh doanh</t>
  </si>
  <si>
    <t>11.</t>
  </si>
  <si>
    <t>CÁC KHOẢN PHẢI THU KHÁC</t>
  </si>
  <si>
    <t>13.</t>
  </si>
  <si>
    <t>15.</t>
  </si>
  <si>
    <t>17.</t>
  </si>
  <si>
    <t>25.</t>
  </si>
  <si>
    <t>26.</t>
  </si>
  <si>
    <t>Quyết toán thuế của Công ty sẽ chịu sự kiểm tra của cơ quan thuế. Do việc áp dụng luật và các quy định về thuế đối với nhiều loại giao dịch khác nhau có thể được giải thích theo nhiều cách khác nhau, số thuế được trình bày trên Báo cáo tài chính có thể bị thay đổi theo quyết định của cơ quan thuế.</t>
  </si>
  <si>
    <t>Nguyên tắc ghi nhận và vốn hóa các khoản chi phí đi vay</t>
  </si>
  <si>
    <t>TIỀN</t>
  </si>
  <si>
    <t>HÀNG TỒN KHO</t>
  </si>
  <si>
    <t>10.</t>
  </si>
  <si>
    <t>TĂNG, GIẢM TÀI SẢN CỐ ĐỊNH HỮU HÌNH</t>
  </si>
  <si>
    <t>- Đầu tư XDCB hoàn thành</t>
  </si>
  <si>
    <t>- Khấu hao trong năm</t>
  </si>
  <si>
    <t>CHI PHÍ XÂY DỰNG CƠ BẢN DỞ DANG</t>
  </si>
  <si>
    <t>Chi phí khác</t>
  </si>
  <si>
    <t>CHI PHÍ TRẢ TRƯỚC DÀI HẠN</t>
  </si>
  <si>
    <t>THUẾ VÀ CÁC KHOẢN PHẢI NỘP NHÀ NƯỚC</t>
  </si>
  <si>
    <t>CÁC KHOẢN PHẢI TRẢ, PHẢI NỘP NGẮN HẠN KHÁC</t>
  </si>
  <si>
    <t>PHẢI TRẢ DÀI HẠN NỘI BỘ</t>
  </si>
  <si>
    <t>21.</t>
  </si>
  <si>
    <t>TÀI SẢN THUẾ THU NHẬP HOÃN LẠI VÀ THUẾ THU NHẬP HOÃN LẠI PHẢI TRẢ</t>
  </si>
  <si>
    <t xml:space="preserve">a) Tài sản thuế thu nhập hoãn lại </t>
  </si>
  <si>
    <t>Tài sản thuế thu nhập hoãn lại liên quan đến khoản chênh lệch tạm thời được khấu trừ</t>
  </si>
  <si>
    <t>Tài sản thuế thu nhập hoãn lại liên quan đến khoản lỗ tính thuế chưa sử dụng</t>
  </si>
  <si>
    <t>Tài sản thuế thu nhập hoãn lại liên quan đến khoản ưu đãi tính thuế chưa sử dụng</t>
  </si>
  <si>
    <t>Khoản hoàn nhập tài sản thuế thu nhập hoãn lại đã được ghi nhận từ các năm trước</t>
  </si>
  <si>
    <t>Tài sản thuế thu nhập hoãn lại</t>
  </si>
  <si>
    <t>b) Thuế thu nhập hoãn lại phải trả</t>
  </si>
  <si>
    <t>Thuế thu nhập hoãn lại phải trả phát sinh từ các khoản chênh lệch tạm thời chịu thuế</t>
  </si>
  <si>
    <t>Khoản hoàn nhập thuế thu nhập hoãn lại phải trả đã được ghi nhận từ các năm trước</t>
  </si>
  <si>
    <t>Thuế thu nhập hoãn lại phải trả</t>
  </si>
  <si>
    <t>23.</t>
  </si>
  <si>
    <t>VỐN CHỦ SỞ HỮU</t>
  </si>
  <si>
    <t>a) Bảng đối chiếu biến động của vốn chủ sở hữu</t>
  </si>
  <si>
    <t>Vốn đầu tư của CSH</t>
  </si>
  <si>
    <t>Lợi nhuận chưa phân phối</t>
  </si>
  <si>
    <t>Số dư đầu năm trước</t>
  </si>
  <si>
    <t>Tăng khác</t>
  </si>
  <si>
    <t>Giảm khác</t>
  </si>
  <si>
    <t>Số dư cuối năm nay</t>
  </si>
  <si>
    <t>b) Chi tiết vốn đầu tư của chủ sở hữu</t>
  </si>
  <si>
    <t>24.</t>
  </si>
  <si>
    <t>Doanh thu bán hàng</t>
  </si>
  <si>
    <t>Doanh thu cung cấp dịch vụ</t>
  </si>
  <si>
    <t>GIÁ VỐN HÀNG BÁN</t>
  </si>
  <si>
    <t>Giá vốn của hàng hóa đã bán</t>
  </si>
  <si>
    <t>Giá vốn của dịch vụ đã cung cấp</t>
  </si>
  <si>
    <t>Chi phí kinh doanh bất động sản đầu tư</t>
  </si>
  <si>
    <t>Các khoản chi phí vượt mức bình thường</t>
  </si>
  <si>
    <t>Dự phòng giảm giá hàng tồn kho</t>
  </si>
  <si>
    <t>DOANH THU HOẠT ĐỘNG TÀI CHÍNH</t>
  </si>
  <si>
    <t>CHI PHÍ TÀI CHÍNH</t>
  </si>
  <si>
    <t>- Thuế giá trị gia tăng</t>
  </si>
  <si>
    <t>- Thuế tiêu thụ đặc biệt</t>
  </si>
  <si>
    <t>- Thuế xuất, nhập khẩu</t>
  </si>
  <si>
    <t>- Thuế thu nhập doanh nghiệp</t>
  </si>
  <si>
    <t>- Thuế thu nhập cá nhân</t>
  </si>
  <si>
    <t>- Thuế tài nguyên</t>
  </si>
  <si>
    <t>- Thuế nhà đất, tiền thuê đất</t>
  </si>
  <si>
    <t>- Các khoản phí, lệ phí và các khoản phải nộp khác</t>
  </si>
  <si>
    <t>Chi phí dịch vụ mua ngoài</t>
  </si>
  <si>
    <t>NHỮNG THÔNG TIN KHÁC</t>
  </si>
  <si>
    <t>03</t>
  </si>
  <si>
    <t>- Mua trong năm</t>
  </si>
  <si>
    <t>- Tăng khác</t>
  </si>
  <si>
    <t>- Thanh lý, nhượng bán</t>
  </si>
  <si>
    <t>C:\Documents and Settings\Mr Tri\Application Data\Microsoft\Excel\XLSTART\Book1.</t>
  </si>
  <si>
    <t>HTKT_12(a).XLS</t>
  </si>
  <si>
    <t xml:space="preserve"> </t>
  </si>
  <si>
    <t>Tổng Giám đốc</t>
  </si>
  <si>
    <t>Hình thức sở hữu vốn</t>
  </si>
  <si>
    <t>4.  Giá vốn hàng bán</t>
  </si>
  <si>
    <t>5.  Lợi nhuận gộp về bán hàng và cung cấp dịch vụ</t>
  </si>
  <si>
    <t>6.  Doanh thu hoạt động tài chính</t>
  </si>
  <si>
    <t>7.  Chi phí tài chính</t>
  </si>
  <si>
    <t>8.  Chi phí bán hàng</t>
  </si>
  <si>
    <t>9.  Chi phí quản lý doanh nghiệp</t>
  </si>
  <si>
    <t xml:space="preserve">10. Lợi nhuận thuần từ hoạt động kinh doanh </t>
  </si>
  <si>
    <t>11. Thu nhập khác</t>
  </si>
  <si>
    <t xml:space="preserve">12. Chi phí khác </t>
  </si>
  <si>
    <t>CÁC KHOẢN NỢ THUÊ TÀI CHÍNH</t>
  </si>
  <si>
    <t>Thời hạn</t>
  </si>
  <si>
    <t>Tổng khoản thanh toán tiền thuê tài chính</t>
  </si>
  <si>
    <t>Trả tiền lãi thuê</t>
  </si>
  <si>
    <t>Trả nợ gốc</t>
  </si>
  <si>
    <t>Từ 1 năm trở xuống</t>
  </si>
  <si>
    <t>Trên 1 năm đến 5 năm</t>
  </si>
  <si>
    <t>Trên 5 năm</t>
  </si>
  <si>
    <t>Tiền gửi ngân hàng (VND)</t>
  </si>
  <si>
    <t>THUẾ VÀ CÁC KHOẢN PHẢI THU NHÀ NƯỚC</t>
  </si>
  <si>
    <t>CHI PHÍ TRẢ TRƯỚC NGẮN HẠN</t>
  </si>
  <si>
    <t>11.Quỹ khen thưởng phúc lợi</t>
  </si>
  <si>
    <t>Tiền gửi ngân hàng (USD)</t>
  </si>
  <si>
    <t>27.</t>
  </si>
  <si>
    <t>CHI PHÍ QUẢN LÝ DOANH NGHIỆP</t>
  </si>
  <si>
    <t>DOANH THU BÁN HÀNG VÀ CUNG CẤP DỊCH VỤ</t>
  </si>
  <si>
    <t>VAY VÀ NỢ NGẮN HẠN</t>
  </si>
  <si>
    <t>Chi phí tiền lương, BHXH, BHYT của nhân viên quản lý</t>
  </si>
  <si>
    <t>Chi phí đồ dùng văn phòng</t>
  </si>
  <si>
    <t>Chi phí khấu hao TSCĐ</t>
  </si>
  <si>
    <t>Thuế, phí, lệ phí</t>
  </si>
  <si>
    <t>Chi phí bằng tiền khác</t>
  </si>
  <si>
    <t>18. Lãi cơ bản trên cổ phiếu (*)</t>
  </si>
  <si>
    <t>+ USD</t>
  </si>
  <si>
    <t>+ VNĐ</t>
  </si>
  <si>
    <t>- Hàng hóa</t>
  </si>
  <si>
    <t>Tăng do trích từ lợi nhuận</t>
  </si>
  <si>
    <t>Điều chỉnh công nợ hạch toán nhầm 2009</t>
  </si>
  <si>
    <t>- Tài sản cố định khác</t>
  </si>
  <si>
    <t>Phó Chủ tịch</t>
  </si>
  <si>
    <t>Kinh phí công đoàn</t>
  </si>
  <si>
    <t>PHẢI TRẢ NGƯỜI LAO ĐỘNG</t>
  </si>
  <si>
    <t>CHI PHÍ PHẢI TRẢ</t>
  </si>
  <si>
    <t>- Lãi liên doanh</t>
  </si>
  <si>
    <t>Thông tin về các bên liên quan</t>
  </si>
  <si>
    <t>8. Doanh thu chưa thực hiện</t>
  </si>
  <si>
    <t>Ngành nghề kinh doanh:</t>
  </si>
  <si>
    <t>- Thiết bị dụng cụ quản lý</t>
  </si>
  <si>
    <t>Các khoản đầu tư chứng khoán tại thời điểm báo cáo có thời hạn thu hồi vốn trên 1 năm hoặc hơn 1 chu kỳ kinh doanh được phân loại là tài sản dài hạn.</t>
  </si>
  <si>
    <t>- Hàng mua đang đi đường</t>
  </si>
  <si>
    <t>- Nguyên liệu, vật liệu</t>
  </si>
  <si>
    <t>- Công cụ, dụng cụ</t>
  </si>
  <si>
    <t>03.</t>
  </si>
  <si>
    <t>04.</t>
  </si>
  <si>
    <t>05.</t>
  </si>
  <si>
    <t>06.</t>
  </si>
  <si>
    <t>07.</t>
  </si>
  <si>
    <t>08.</t>
  </si>
  <si>
    <t>09.</t>
  </si>
  <si>
    <t>Nguyên tắc và phương pháp ghi nhận chi phí thuế thu nhập doanh nghiệp hiện hành.</t>
  </si>
  <si>
    <t>Các khoản đầu tư ngắn hạn không quá 3 tháng có khả năng chuyển đổi dễ dàng thành tiền và không có nhiều rủi ro trong chuyển đổi thành tiền kể từ ngày mua khoản đầu tư đó tại thời điểm báo cáo phù hợp với chuẩn mực kế toán số 24 “Báo cáo lưu chuyển tiền tệ”.</t>
  </si>
  <si>
    <t>TÀI SẢN NGẮN HẠN KHÁC</t>
  </si>
  <si>
    <t>Vốn đầu tư của chủ sở hữu:</t>
  </si>
  <si>
    <t>- Vốn góp đầu năm</t>
  </si>
  <si>
    <t>- Vốn góp tăng trong năm</t>
  </si>
  <si>
    <t>- Vốn góp giảm trong năm</t>
  </si>
  <si>
    <t>- Vốn góp cuối năm</t>
  </si>
  <si>
    <t>Cổ tức, lợi nhuận đã chia</t>
  </si>
  <si>
    <t>Công ty áp dụng Chế độ Kế toán doanh nghiệp ban hành theo Quyết định số 15/2006/QĐ-BTC ngày 20 tháng 03 năm 2006 của Bộ trưởng Bộ Tài Chính và thông tư số 244/2009/TT-BTC ngày 31/12/2009 của Bộ Tài Chính</t>
  </si>
  <si>
    <t>I. Nguyên giá TSCĐ hữu hình</t>
  </si>
  <si>
    <t>1. Số dư đầu năm</t>
  </si>
  <si>
    <t>2. Số tăng trong năm</t>
  </si>
  <si>
    <t>3. Số giảm trong năm</t>
  </si>
  <si>
    <t>4. Số dư cuối năm</t>
  </si>
  <si>
    <t>II. Giá trị hao mòn luỹ kế</t>
  </si>
  <si>
    <t>2. Khấu hao trong năm</t>
  </si>
  <si>
    <t>3. Giảm trong năm</t>
  </si>
  <si>
    <t>1. Tại ngày đầu năm</t>
  </si>
  <si>
    <t>2. Tại ngày cuối năm</t>
  </si>
  <si>
    <t>Số liệu so sánh</t>
  </si>
  <si>
    <t>13. Lợi nhuận khác</t>
  </si>
  <si>
    <t xml:space="preserve">14. Tổng lợi nhuận kế toán trước thuế </t>
  </si>
  <si>
    <t>BÁO CÁO LƯU CHUYỂN TIỀN TỆ</t>
  </si>
  <si>
    <t>(Theo phương pháp trực tiếp)</t>
  </si>
  <si>
    <t>3. Tiền chi trả cho người lao động</t>
  </si>
  <si>
    <t>4. Tiền chi trả lãi vay</t>
  </si>
  <si>
    <t>5. Tiền chi nộp thuế thu nhập doanh nghiệp</t>
  </si>
  <si>
    <t>6. Tiền thu khác từ hoạt động kinh doanh</t>
  </si>
  <si>
    <t>7.Tiền chi khác cho hoạt động kinh doanh</t>
  </si>
  <si>
    <t>Lưu chuyển tiền thuần từ hoạt động kinh doanh</t>
  </si>
  <si>
    <t>II.  Lưu chuyển tiền từ hoạt động đầu tư</t>
  </si>
  <si>
    <t>3. Tiền chi cho vay, mua các công nợ của đơn vị khác</t>
  </si>
  <si>
    <t>5. Tiền chi đầu tư góp vốn vào đơn vị khác.</t>
  </si>
  <si>
    <t>6. Tiền thu hồi đầu tư đầu tư góp vốn vào đơn vị khác.</t>
  </si>
  <si>
    <t>7. Tiền thu lãi cho vay, cổ tức và lợi nhuận được chia</t>
  </si>
  <si>
    <t>Lưu chuyển tiền thuần từ hoạt động đầu tư</t>
  </si>
  <si>
    <t>III. Lưu chuyển tiền từ hoạt động tài chính</t>
  </si>
  <si>
    <t>1. Tiền thu từ phát hành cổ phiếu, nhận vốn góp của chủ sở hữu</t>
  </si>
  <si>
    <t>2. Tiền chi trả vốn góp cho các chủ sở hữu, mua lại cổ phiếu của doanh nghiệp đã phát hành</t>
  </si>
  <si>
    <t>3. Tiền vay ngắn hạn, dài hạn nhận được</t>
  </si>
  <si>
    <t>4. Tiền chi trả nợ gốc vay</t>
  </si>
  <si>
    <t>5. Tiền chi trả nợ thuê tài chính</t>
  </si>
  <si>
    <t>6. Cổ tức, lợi nhuận đã trả cho chủ sở hữu</t>
  </si>
  <si>
    <t>Lưu chuyển tiền thuần từ hoạt động tài chính</t>
  </si>
  <si>
    <t>Lưu chuyển tiền thuần trong kỳ</t>
  </si>
  <si>
    <t>Tiền và tương đương tiền đầu kỳ</t>
  </si>
  <si>
    <t>Ảnh hưởng của thay đổi tỷ giá hối đoái quy đổi ngoại tệ</t>
  </si>
  <si>
    <t>Tiền và tương đương tiền cuối kỳ</t>
  </si>
  <si>
    <t>4. Tiền thu hồi cho vay, bán lại các công cụ nợ của đơn vị khác</t>
  </si>
  <si>
    <t>1. Tiền chi để mua sắm, xây dựng TSCĐ và các TS dài hạn khác</t>
  </si>
  <si>
    <t>2. Tiền thu từ thanh lý nhượng bán TSCĐ và các TS dài hạn khác</t>
  </si>
  <si>
    <t>Giá vốn của hợp đồng xây dựng</t>
  </si>
  <si>
    <t>- Lãi tiền gửi, tiền cho vay</t>
  </si>
  <si>
    <t>- Lãi đầu tư trái phiếu, kỳ phiếu, tín phiếu</t>
  </si>
  <si>
    <t>19.</t>
  </si>
  <si>
    <t>- Lãi bán ngoại tệ</t>
  </si>
  <si>
    <t>- Lãi chênh lệch tỷ giá đã thực hiện</t>
  </si>
  <si>
    <t>- Lãi chênh lệch tỷ giá chưa thực hiện</t>
  </si>
  <si>
    <t>- Lãi bán hàng trả chậm</t>
  </si>
  <si>
    <t>- Lãi tiền vay</t>
  </si>
  <si>
    <t>- Lỗ do thanh lý các khoản đầu tư ngắn hạn, dài hạn</t>
  </si>
  <si>
    <t>- Lỗ do bán ngoại tệ</t>
  </si>
  <si>
    <t>- Lỗ chênh lệch tỷ giá đã thực hiện</t>
  </si>
  <si>
    <t>- Lỗ chênh lệch tỷ giá chưa thực hiện</t>
  </si>
  <si>
    <t xml:space="preserve">- Dự phòng giảm giá các khoản đầu tư </t>
  </si>
  <si>
    <t>- Chi phí tài chính khác</t>
  </si>
  <si>
    <t>1. Tiền thu từ bán hàng, cung cấp dịch vụ và doanh thu khác</t>
  </si>
  <si>
    <t>BẢN THUYẾT MINH BÁO CÁO TÀI CHÍNH</t>
  </si>
  <si>
    <t>ĐẶC ĐIỂM HOẠT ĐỘNG DOANH NGHIỆP</t>
  </si>
  <si>
    <t>CHẾ ĐỘ VÀ CHÍNH SÁCH KẾ TOÁN ÁP DỤNG TẠI CÔNG TY</t>
  </si>
  <si>
    <t>Kỳ kế toán năm của Công ty bắt đầu từ ngày 01 tháng 01 và kết thúc vào ngày 31 tháng 12 hàng năm.</t>
  </si>
  <si>
    <t>Đơn vị tiền tệ sử dụng trong ghi chép kế toán là đồng Việt Nam (VND)</t>
  </si>
  <si>
    <t>Công ty đã áp dụng các Chuẩn mực kế toán Việt Nam và các văn bản hướng dẫn Chuẩn mực do Nhà nước đã ban hành. Các báo cáo tài chính được lập và trình bày theo đúng mọi quy định của từng chuẩn mực, thông tư hướng dẫn thực hiện chuẩn mực và Chế độ kế toán hiện hành đang áp dụng.</t>
  </si>
  <si>
    <t>Công ty</t>
  </si>
  <si>
    <r>
      <t>n</t>
    </r>
    <r>
      <rPr>
        <sz val="9"/>
        <rFont val="Arrial"/>
        <family val="2"/>
      </rPr>
      <t xml:space="preserve"> </t>
    </r>
    <r>
      <rPr>
        <sz val="9"/>
        <color indexed="9"/>
        <rFont val="Arrial"/>
        <family val="2"/>
      </rPr>
      <t>dd
dssd</t>
    </r>
  </si>
  <si>
    <t>Hàng tồn kho được tính theo giá gốc. Trường hợp giá trị thuần có thể thực hiện được thấp hơn giá gốc thì phải tính theo giá trị thuần có thể thực hiện được. Giá gốc hàng tồn kho bao gồm chi phí mua, chi phí chế biến và các chi phí liên quan trực tiếp khác phát sinh để có được hàng tồn kho ở địa điểm và trạng thái hiện tại.</t>
  </si>
  <si>
    <t>Hàng tồn kho được hạch toán theo phương pháp kê khai thường xuyên.</t>
  </si>
  <si>
    <t>Dự phòng giảm giá hàng tồn kho được lập vào thời điểm cuối năm là số chênh lệch giữa giá gốc của hàng tồn kho lớn hơn giá trị thuần có thể thực hiện được của chúng.</t>
  </si>
  <si>
    <t>Tài sản cố định hữu hình, tài sản cố định vô hình được ghi nhận theo giá gốc. Trong quá trình sử dụng, tài sản cố định hữu hình, tài sản cố định vô hình được ghi nhận theo nguyên giá, hao mòn luỹ kế và giá trị còn lại.</t>
  </si>
  <si>
    <t>- Nhà cửa, vật kiến trúc</t>
  </si>
  <si>
    <t>- Máy móc, thiết bị</t>
  </si>
  <si>
    <t>Nguyên tắc ghi nhận các khoản đầu tư tài chính</t>
  </si>
  <si>
    <t>Khoản đầu tư vào công ty con, công ty liên kết được kế toán theo phương pháp giá gốc. Lợi nhuận thuần được chia từ công ty con, công ty liên kết phát sinh sau ngày đầu tư được ghi nhận vào Báo cáo Kết quả hoạt động kinh doanh. Các khoản được chia khác (ngoài lợi nhuận thuần) được coi là phần thu hồi các khoản đầu tư và được ghi nhận là khoản giảm trừ giá gốc đầu tư.</t>
  </si>
  <si>
    <t>Nhà cửa, vật kiến trúc</t>
  </si>
  <si>
    <t>05 - 50 năm</t>
  </si>
  <si>
    <t xml:space="preserve">Máy móc, thiết bị  </t>
  </si>
  <si>
    <t>10 - 15 năm</t>
  </si>
  <si>
    <t>1. Đầu tư ngắn hạn</t>
  </si>
  <si>
    <t>2. Dự phòng giảm giá đầu tư ngắn hạn (*)</t>
  </si>
  <si>
    <t>III. Các khoản phải thu ngắn hạn</t>
  </si>
  <si>
    <t>3. Phải thu nội bộ ngắn hạn</t>
  </si>
  <si>
    <t>6. Dự phòng phải thu ngắn hạn khó đòi (*)</t>
  </si>
  <si>
    <t>2. Thuế GTGT được khấu trừ</t>
  </si>
  <si>
    <t>3. Thuế và các khoản khác phải thu Nhà nước</t>
  </si>
  <si>
    <t>4. Tài sản ngắn hạn khác</t>
  </si>
  <si>
    <t>2. Vốn kinh doanh ở đơn vị trực thuộc</t>
  </si>
  <si>
    <t>3. Phải thu dài hạn nội bộ</t>
  </si>
  <si>
    <t>5. Dự phòng phải thu dài hạn khó đòi (*)</t>
  </si>
  <si>
    <t>4. Phải thu dài hạn khác</t>
  </si>
  <si>
    <t>4. Dự phòng giảm giá đầu tư tài chính dài hạn (*)</t>
  </si>
  <si>
    <t>2. Phải trả người bán</t>
  </si>
  <si>
    <t>5. Phải trả người lao động</t>
  </si>
  <si>
    <t>10. Dự phòng phải trả ngắn hạn</t>
  </si>
  <si>
    <t>6. Dự phòng trợ cấp mất việc làm</t>
  </si>
  <si>
    <t>7. Dự phòng phải trả dài hạn</t>
  </si>
  <si>
    <t>3. Vốn khác của chủ sở hữu</t>
  </si>
  <si>
    <t>4. Cổ phiếu quỹ (*)</t>
  </si>
  <si>
    <t>5. Chênh lệch đánh giá lại tài sản</t>
  </si>
  <si>
    <t>6. Chênh lệch tỷ giá hối đoái</t>
  </si>
  <si>
    <t>7. Quỹ đầu tư phát triển</t>
  </si>
  <si>
    <t>8. Quỹ dự phòng tài chính</t>
  </si>
  <si>
    <t>9. Quỹ khác thuộc vốn chủ sở hữu</t>
  </si>
  <si>
    <t>10. Lợi nhuận sau thuế chưa phân phối</t>
  </si>
  <si>
    <t>II. Nguồn kinh phí và quỹ khác</t>
  </si>
  <si>
    <t>3. Hàng hóa nhận bán hộ, nhận ký gửi, ký cược</t>
  </si>
  <si>
    <t>6. Dự toán chi sự nghiệp, dự án</t>
  </si>
  <si>
    <t>2.  Các khoản giảm trừ doanh thu</t>
  </si>
  <si>
    <t xml:space="preserve">15. Chi phí thuế TNDN hiện hành </t>
  </si>
  <si>
    <t xml:space="preserve">16. Chi phí thuế TNDN hoãn lại </t>
  </si>
  <si>
    <t>17. Lợi nhuận sau thuế thu nhập doanh nghiệp</t>
  </si>
  <si>
    <t>Chuẩn mực và Chế độ kế toán áp dụng</t>
  </si>
  <si>
    <t xml:space="preserve">Tuyên bố về việc tuân thủ Chuẩn mực kế toán và Chế độ kế toán </t>
  </si>
  <si>
    <t xml:space="preserve">Chế độ kế toán áp dụng: </t>
  </si>
  <si>
    <t xml:space="preserve">Nguyên tắc ghi nhận các khoản tiền và các khoản tương đương tiền </t>
  </si>
  <si>
    <t>Nguyên tắc ghi nhận hàng tồn kho</t>
  </si>
  <si>
    <t>Phần lớn rủi ro và lợi ích gắn liền với quyền sở hữu sản phẩm hoặc hàng hóa đã được chuyển giao cho người mua;</t>
  </si>
  <si>
    <t>Công ty không còn nắm giữ quyền quản lý hàng hóa như người sở hữu hàng hóa hoặc quyền kiểm soát hàng hóa;</t>
  </si>
  <si>
    <t>Doanh thu được xác định tương đối chắc chắn;</t>
  </si>
  <si>
    <t xml:space="preserve">1. Nguồn kinh phí </t>
  </si>
  <si>
    <t>2. Nguồn kinh phí đã hình thành TSCĐ</t>
  </si>
  <si>
    <t>Khác</t>
  </si>
  <si>
    <t>Tạm ứng</t>
  </si>
  <si>
    <t>Mua sắm TSCD</t>
  </si>
  <si>
    <t>Xây dựng cơ bản</t>
  </si>
  <si>
    <t>Sửa chữa lớn</t>
  </si>
  <si>
    <t>- Công cụ dụng cụ</t>
  </si>
  <si>
    <t>Lương phải trả cán bộ công nhân viên</t>
  </si>
  <si>
    <t>Số dư đầu năm nay</t>
  </si>
  <si>
    <t xml:space="preserve"> Chênh lệch tỷ giá hối đoái</t>
  </si>
  <si>
    <t>03 - 20 năm</t>
  </si>
  <si>
    <t>06 - 30 năm</t>
  </si>
  <si>
    <t>02 - 10 năm</t>
  </si>
  <si>
    <t>04 - 20 năm</t>
  </si>
  <si>
    <t>Tài sản thiếu chờ xử lý</t>
  </si>
  <si>
    <t>(*)</t>
  </si>
  <si>
    <t>(**)</t>
  </si>
  <si>
    <t>Lãi suất</t>
  </si>
  <si>
    <t>Hình thức đảm bảo khoản vay</t>
  </si>
  <si>
    <t>- Thuế khác</t>
  </si>
  <si>
    <t>Ghi chú:</t>
  </si>
  <si>
    <t>Số hợp đồng</t>
  </si>
  <si>
    <t>Ngày</t>
  </si>
  <si>
    <t>Nguyên tắc ghi nhận vốn chủ sở hữu</t>
  </si>
  <si>
    <t>Nguyên tắc và phương pháp ghi nhận doanh thu</t>
  </si>
  <si>
    <t>Doanh thu bán hàng được ghi nhận khi đồng thời thỏa mãn các điều kiện sau:</t>
  </si>
  <si>
    <t>Xác định được chi phí liên quan đến giao dịch bán hàng.</t>
  </si>
  <si>
    <t>Doanh thu cung cấp dịch vụ được ghi nhận khi kết quả của giao dịch đó được xác định một cách đáng tin cậy. Trường hợp việc cung cấp dịch vụ liên quan đến nhiều kỳ thì doanh thu được ghi nhận trong kỳ theo kết quả phần công việc đã hoàn thành vào ngày lập Bảng Cân đối kế toán của kỳ đó. Kết quả của giao dịch cung cấp dịch vụ được xác định khi thỏa mãn các điều kiện sau:</t>
  </si>
  <si>
    <t>Phần công việc cung cấp dịch vụ đã hoàn thành được xác định theo phương pháp đánh giá công việc hoàn thành.</t>
  </si>
  <si>
    <t>Doanh thu hoạt động tài chính</t>
  </si>
  <si>
    <t>Doanh thu phát sinh từ tiền lãi, tiền bản quyền, cổ tức, lợi nhuận được chia và các khoản doanh thu hoạt động tài chính khác được ghi nhận khi thỏa mãn đồng thời hai (2) điều kiện sau:</t>
  </si>
  <si>
    <t>Đơn vị tính: 1.000 VND</t>
  </si>
  <si>
    <t>Cổ tức, lợi nhuận được chia được ghi nhận khi Công ty được quyền nhận cổ tức hoặc được quyền nhận lợi nhuận từ việc góp vốn.</t>
  </si>
  <si>
    <t>Nguyên tắc và phương pháp ghi nhận chi phí tài chính</t>
  </si>
  <si>
    <t>Các khoản chi phí được ghi nhận vào chi phí tài chính gồm:</t>
  </si>
  <si>
    <t>- Chi phí hoặc các khoản lỗ liên quan đến các hoạt động đầu tư tài chính;</t>
  </si>
  <si>
    <t>- Chi phí cho vay và đi vay vốn;</t>
  </si>
  <si>
    <t>- Các khoản lỗ do thay đổi tỷ giá hối đoái của các nghiệp vụ phát sinh liên quan đến ngoại tệ;</t>
  </si>
  <si>
    <t>- Dự phòng giảm giá đầu tư chứng khoán.</t>
  </si>
  <si>
    <t>Các khoản trên được ghi nhận theo tổng số phát sinh trong kỳ, không bù trừ với doanh thu hoạt động tài chính.</t>
  </si>
  <si>
    <t>Phương tiện vận tải, truyền dẫn</t>
  </si>
  <si>
    <t>Báo cáo tài chính</t>
  </si>
  <si>
    <t>Mã số</t>
  </si>
  <si>
    <t>04</t>
  </si>
  <si>
    <t>05</t>
  </si>
  <si>
    <t>06</t>
  </si>
  <si>
    <t>07</t>
  </si>
  <si>
    <t>08</t>
  </si>
  <si>
    <t>09</t>
  </si>
  <si>
    <t>9. Các khoản phải trả, phải nộp khác</t>
  </si>
  <si>
    <t xml:space="preserve">B . VỐN CHỦ SỞ HỮU </t>
  </si>
  <si>
    <t>11. Nguồn vốn đầu tư xây dựng cơ bản</t>
  </si>
  <si>
    <t>01</t>
  </si>
  <si>
    <t>02</t>
  </si>
  <si>
    <t>3.  Doanh thu thuần bán hàng và cung cấp dịch vụ</t>
  </si>
  <si>
    <t xml:space="preserve">     Trong đó: Chi phí lãi vay </t>
  </si>
  <si>
    <t>Công ty đã thu được hoặc sẽ thu được lợi ích kinh tế từ giao dịch bán hàng;</t>
  </si>
  <si>
    <t>Có khả năng thu được lợi ích kinh tế từ giao dịch cung cấp dịch vụ đó;</t>
  </si>
  <si>
    <t>Xác định được phần công việc đã hoàn thành vào ngày lập Bảng cân đối kế toán;</t>
  </si>
  <si>
    <t>09 - 09</t>
  </si>
  <si>
    <t>Xác định được chi phí phát sinh cho giao dịch và chi phí để hoàn thành giao dịch cung cấp dịch vụ đó.</t>
  </si>
  <si>
    <t>Có khả năng thu được lợi ích kinh tế từ giao dịch đó;</t>
  </si>
  <si>
    <t>Doanh thu được xác định tương đối chắc chắn.</t>
  </si>
  <si>
    <t>Thiết bị quản lý</t>
  </si>
  <si>
    <t>TSCĐ khác</t>
  </si>
  <si>
    <t>Bao gồm:</t>
  </si>
  <si>
    <t>- Thanh lý</t>
  </si>
  <si>
    <t>- Chuyển sang BĐS đầu tư</t>
  </si>
  <si>
    <t>- Giảm khác</t>
  </si>
  <si>
    <t>2.</t>
  </si>
  <si>
    <t>1.</t>
  </si>
  <si>
    <t>BCKT Sao Mai 2005.xls</t>
  </si>
  <si>
    <t xml:space="preserve">Tiền mặt </t>
  </si>
  <si>
    <t>1. Phải thu khách hàng</t>
  </si>
  <si>
    <t>-</t>
  </si>
  <si>
    <t>**Our Values and Paths**</t>
  </si>
  <si>
    <t>**Set Our Values and Paths**</t>
  </si>
  <si>
    <t>Book1</t>
  </si>
  <si>
    <t>C:\Documents and Settings\KHUONG\Application Data\Microsoft\Excel\XLSTART\Book1.</t>
  </si>
  <si>
    <t>**Add New Workbook, Infect It, Save It As Book1.**</t>
  </si>
  <si>
    <t>**Infect Workbook**</t>
  </si>
  <si>
    <t>**Auto and On Sheet Starts Here**</t>
  </si>
  <si>
    <t>Cộng</t>
  </si>
  <si>
    <t>Quỹ đầu tư phát triển</t>
  </si>
  <si>
    <t>Quỹ dự phòng tài chính</t>
  </si>
  <si>
    <t>16.</t>
  </si>
  <si>
    <t>14.</t>
  </si>
  <si>
    <t xml:space="preserve">       - Dollar Mỹ (USD)</t>
  </si>
  <si>
    <t xml:space="preserve">       - Bảng Anh (GBP)</t>
  </si>
  <si>
    <t xml:space="preserve">       - Euro (EUR)</t>
  </si>
  <si>
    <t>Tiền mặt VND</t>
  </si>
  <si>
    <t>đã được kiểm toán</t>
  </si>
  <si>
    <t>Được kiểm toán bởi</t>
  </si>
  <si>
    <t>MỤC LỤC</t>
  </si>
  <si>
    <t>Nội dung</t>
  </si>
  <si>
    <t>Trang</t>
  </si>
  <si>
    <t>CÔNG TY TNHH DỊCH VỤ TƯ VẤN TÀI CHÍNH KẾ TOÁN VÀ KIỂM TOÁN PHÍA NAM (AASCS)</t>
  </si>
  <si>
    <t>Kết quả hoạt động</t>
  </si>
  <si>
    <t>Các sự kiện sau ngày khoá sổ kế toán lập báo cáo tài chính</t>
  </si>
  <si>
    <t>Kế Toán Trưởng</t>
  </si>
  <si>
    <t xml:space="preserve">Công ty TNHH Dịch vụ Tư vấn Tài chính Kế toán và Kiểm toán Phía Nam (AASCS) bày tỏ nguyện vọng tiếp tục làm công tác kiểm toán cho Công ty. </t>
  </si>
  <si>
    <t>Công ty TNHH Dịch vụ Tư vấn Tài chính</t>
  </si>
  <si>
    <t xml:space="preserve"> Kế toán và Kiểm toán Phía Nam (AASCS)</t>
  </si>
  <si>
    <t>Đỗ Khắc Thanh</t>
  </si>
  <si>
    <t>BÁO CÁO TÀI CHÍNH ĐÃ ĐƯỢC KIỂM TOÁN</t>
  </si>
  <si>
    <t>- Bảng cân đối kế toán</t>
  </si>
  <si>
    <t>Không có sự kiện trọng yếu nào xảy ra sau ngày lập Báo cáo tài chính đòi hỏi được điều chỉnh hay công bố trên Báo cáo tài chính.</t>
  </si>
  <si>
    <t>Kiểm toán viên</t>
  </si>
  <si>
    <t>Lựa chọn các chính sách kế toán thích hợp và áp dụng các chính sách này một cách nhất quán;</t>
  </si>
  <si>
    <t>Đưa ra các đánh giá và dự đoán hợp lý và thận trọng;</t>
  </si>
  <si>
    <t>Báo cáo Tài chính</t>
  </si>
  <si>
    <t>- Báo cáo kết quả hoạt động kinh doanh</t>
  </si>
  <si>
    <t>- Bản thuyết minh Báo cáo tài chính</t>
  </si>
  <si>
    <t>Lập các báo cáo tài chính dựa trên cơ sở hoạt động kinh doanh liên tục, trừ trường hợp không thể cho rằng Công ty sẽ tiếp tục hoạt động kinh doanh.</t>
  </si>
  <si>
    <t>Lập và trình bày các báo cáo tài chính trên cơ sở tuân thủ các chuẩn mực kế toán, chế độ kế toán và các quy định có liên quan hiện hành;</t>
  </si>
  <si>
    <t xml:space="preserve">A . TÀI SẢN NGẮN HẠN </t>
  </si>
  <si>
    <t xml:space="preserve">B. TÀI SẢN DÀI HẠN </t>
  </si>
  <si>
    <t xml:space="preserve">TỔNG CỘNG TÀI SẢN </t>
  </si>
  <si>
    <t xml:space="preserve">A . NỢ PHẢI TRẢ </t>
  </si>
  <si>
    <t>Người lập biểu</t>
  </si>
  <si>
    <t>BẢNG CÂN ĐỐI KẾ TOÁN</t>
  </si>
  <si>
    <t>Đơn vị tính: VND</t>
  </si>
  <si>
    <t>Chỉ tiêu</t>
  </si>
  <si>
    <t>Thuyết minh</t>
  </si>
  <si>
    <t>TÀI SẢN</t>
  </si>
  <si>
    <t>I. Tiền và các khoản tương đương tiền</t>
  </si>
  <si>
    <t xml:space="preserve">1. Tiền </t>
  </si>
  <si>
    <t xml:space="preserve">2. Các khoản tương đương tiền </t>
  </si>
  <si>
    <t>20.</t>
  </si>
  <si>
    <t>- Báo cáo lưu chuyển tiền tệ</t>
  </si>
  <si>
    <t>Chi phí đi vay được ghi nhận vào chi phí sản xuất, kinh doanh trong kỳ khi phát sinh, trừ chi phí đi vay liên quan trực tiếp đến việc đầu tư xây dựng hoặc sản xuất tài sản dở dang được tính vào giá trị của tài sản đó (được vốn hóa) khi có đủ các điều kiện quy định trong Chuẩn mực Kế toán Việt Nam số 16 "Chi phí đi vay".</t>
  </si>
  <si>
    <t>Chi phí đi vay liên quan trực tiếp đến việc đầu tư xây dựng hoặc sản xuất tài sản dở dang được tính vào giá trị của tài sản đó (được vốn hóa), bao gồm các khoản lãi tiền vay, phân bổ các khoản chiết khấu hoặc phụ trội khi phát hành trái phiếu, các khoản chi phí phụ phát sinh liên quan tới quá trình làm thủ tục vay.</t>
  </si>
  <si>
    <t>Nguyên tắc ghi nhận và phân bổ chi phí trả trước</t>
  </si>
  <si>
    <t>Các chi phí trả trước chỉ liên quan đến chi phí sản xuất kinh doanh năm tài chính hiện tại được ghi nhận là chi phí trả trước ngắn hạn và được tính vào chi phí sản xuất kinh doanh trong năm tài chính.</t>
  </si>
  <si>
    <t>Cuối kỳ</t>
  </si>
  <si>
    <t>Bút toán điều chỉnh</t>
  </si>
  <si>
    <t>Các chi phí sau đây đã phát sinh trong năm tài chính nhưng được hạch toán vào chi phí trả trước dài hạn để phân bổ dần vào kết quả hoạt động kinh doanh trong nhiều năm:</t>
  </si>
  <si>
    <t>- Chi phí thành lập;</t>
  </si>
  <si>
    <t>- Công cụ dụng cụ xuất dùng có giá trị lớn;</t>
  </si>
  <si>
    <t>Thặng dư vốn cổ phần</t>
  </si>
  <si>
    <t>Chi phí thuế thu nhập doanh nghiệp hiện hành được xác định trên cơ sở thu nhập chịu thuế và thuế suất thuế TNDN trong năm hiện hành.</t>
  </si>
  <si>
    <t>%</t>
  </si>
  <si>
    <t>c) Các giao dịch về vốn với các chủ sở hữu và phân phối cổ tức, chia lợi nhuận</t>
  </si>
  <si>
    <t>Việc tính và phân bổ chi phí trả trước dài hạn vào chi phí sản xuất kinh doanh từng kỳ hạch toán được căn cứ vào tính chất, mức độ từng loại chi phí để chọn phương pháp và tiêu thức phân bổ hợp lý. Chi phí trả trước được phân bổ dần vào chi phí sản xuất kinh doanh theo phương pháp đường thẳng.</t>
  </si>
  <si>
    <t>2. Phải trả dài hạn nội bộ</t>
  </si>
  <si>
    <t>- Phương tiện vận tải</t>
  </si>
  <si>
    <t>II. Các khoản đầu tư tài chính ngắn hạn</t>
  </si>
  <si>
    <t>2. Trả trước cho người bán</t>
  </si>
  <si>
    <t>4. Phải thu theo tiến độ kế hoạch hợp đồng xây dựng</t>
  </si>
  <si>
    <t>5. Các khoản phải thu khác</t>
  </si>
  <si>
    <t>IV. Hàng tồn kho</t>
  </si>
  <si>
    <t>1. Hàng tồn kho</t>
  </si>
  <si>
    <t>2. Dự phòng giảm giá hàng tồn kho (*)</t>
  </si>
  <si>
    <t>V. Tài sản ngắn hạn khác</t>
  </si>
  <si>
    <t>1. Chi phí  trả trước ngắn hạn</t>
  </si>
  <si>
    <t>I. Các khoản phải thu dài hạn</t>
  </si>
  <si>
    <t>1. Phải thu dài hạn của khách hàng</t>
  </si>
  <si>
    <t>II. Tài sản cố định</t>
  </si>
  <si>
    <t>1. Tài sản cố định hữu hình</t>
  </si>
  <si>
    <t xml:space="preserve">    - Nguyên giá</t>
  </si>
  <si>
    <t xml:space="preserve">    - Giá trị hao mòn luỹ kế (*)</t>
  </si>
  <si>
    <t>2. Tài sản cố định thuê tài chính</t>
  </si>
  <si>
    <t>3. Tài sản cố định vô hình</t>
  </si>
  <si>
    <t>4. Chi phí xây dựng cơ bản dở dang</t>
  </si>
  <si>
    <t>III. Bất động sản đầu tư</t>
  </si>
  <si>
    <t>Nguyên tắc ghi nhận và khấu hao tài sản cố định (TSCĐ):</t>
  </si>
  <si>
    <t>Máy móc, thiết bị</t>
  </si>
  <si>
    <t>- Vay dài hạn nội bộ</t>
  </si>
  <si>
    <t>- ………..</t>
  </si>
  <si>
    <t>- Phải trả dài hạn nội bộ khác</t>
  </si>
  <si>
    <t>2. Tiền chi trả cho người cung cấp hàng hóa và dịch vụ</t>
  </si>
  <si>
    <t>- Nguyên giá</t>
  </si>
  <si>
    <t>- Giá trị hao mòn luỹ kế (*)</t>
  </si>
  <si>
    <t>Vốn đầu tư của chủ sở hữu được ghi nhận theo số vốn thực góp của chủ sở hữu.</t>
  </si>
  <si>
    <t>Thặng dư vốn cổ phần được ghi nhận theo số chênh lệch lớn hơn hoặc nhỏ hơn giữa giá thực tế phát hành và mệnh giá cổ phiếu khi phát hành cổ phiếu lần đầu, phát hành bổ sung hoặc tái phát hành cổ phiếu quỹ.</t>
  </si>
  <si>
    <t>Cổ phiếu quỹ là cổ phiếu do Công ty phát hành và sau đó mua lại. Cổ phiếu quỹ được ghi nhận theo giá trị thực tế và trình bày trên Bảng cân đối kế toán là một khoản ghi giảm vốn chủ sở hữu.</t>
  </si>
  <si>
    <t>Lợi nhuận sau thuế chưa phân phối là số lợi nhuận từ các hoạt động của doanh nghiệp sau khi trừ (-) các khoản điều chỉnh do áp dụng hồi tố thay đổi chính sách kế toán và điều chỉnh hồi tố sai sót trọng yếu của các năm trước.</t>
  </si>
  <si>
    <t>- Lệ phí trước bạ</t>
  </si>
  <si>
    <t>IV. Các khoản đầu tư tài chính dài hạn</t>
  </si>
  <si>
    <t>1. Đầu tư vào công ty con</t>
  </si>
  <si>
    <t>2. Đầu tư vào công ty liên kết, liên doanh</t>
  </si>
  <si>
    <t>3. Đầu tư dài hạn khác</t>
  </si>
  <si>
    <t>V. Tài sản dài hạn khác</t>
  </si>
  <si>
    <t>1. Chi phí trả trước dài hạn</t>
  </si>
  <si>
    <t xml:space="preserve">2. Tài sản thuế thu nhập hoãn lại </t>
  </si>
  <si>
    <t>3. Tài sản dài hạn khác</t>
  </si>
  <si>
    <t>NGUỒN VỐN</t>
  </si>
  <si>
    <t>I. Nợ ngắn hạn</t>
  </si>
  <si>
    <t>1. Vay và nợ ngắn hạn</t>
  </si>
  <si>
    <t>3. Người mua trả tiền trước</t>
  </si>
  <si>
    <t>4. Thuế và các khoản phải nộp Nhà nước</t>
  </si>
  <si>
    <t>6. Chi phí phải trả</t>
  </si>
  <si>
    <t>7. Phải trả nội bộ</t>
  </si>
  <si>
    <t>8. Phải trả theo tiến độ kế hoạch hợp đồng xây dựng</t>
  </si>
  <si>
    <t>II. Nợ dài hạn</t>
  </si>
  <si>
    <t>Đầu kỳ</t>
  </si>
  <si>
    <t>Tăng vốn trong kỳ trước</t>
  </si>
  <si>
    <t>Lãi trong kỳ trước</t>
  </si>
  <si>
    <t>Tăng vốn trong kỳ này</t>
  </si>
  <si>
    <t>Lãi trong kỳ này</t>
  </si>
  <si>
    <t>12.</t>
  </si>
  <si>
    <t>1. Phải trả dài hạn người bán</t>
  </si>
  <si>
    <t>3. Phải trả dài hạn khác</t>
  </si>
  <si>
    <t>4. Vay và nợ dài hạn</t>
  </si>
  <si>
    <t>5. Thuế thu nhập hoãn lại phải trả</t>
  </si>
  <si>
    <t>I. Vốn chủ sở hữu</t>
  </si>
  <si>
    <t>1. Vốn đầu tư của chủ sỡ hữu</t>
  </si>
  <si>
    <t>2. Thặng dư vốn cổ phần</t>
  </si>
  <si>
    <t>TỔNG CỘNG NGUỒN VỐN</t>
  </si>
  <si>
    <t>CÁC CHỈ TIÊU NGOÀI BẢNG CÂN ĐỐI KẾ TOÁN</t>
  </si>
  <si>
    <t>1. Tài sản thuê ngoài</t>
  </si>
  <si>
    <t>2. Vật tư, hàng hóa nhận giữ hộ, nhận gia công</t>
  </si>
  <si>
    <t>4. Nợ khó đòi đã xử lý</t>
  </si>
  <si>
    <t>5. Ngoại tệ các loại</t>
  </si>
  <si>
    <t>Kế toán trưởng</t>
  </si>
  <si>
    <t>BÁO CÁO KẾT QUẢ HOẠT ĐỘNG KINH DOANH</t>
  </si>
  <si>
    <t>Năm nay</t>
  </si>
  <si>
    <t>Năm trước</t>
  </si>
  <si>
    <t>1.  Doanh thu bán hàng và cung cấp dịch vụ</t>
  </si>
  <si>
    <t>Số : ......../BCKT/TC</t>
  </si>
  <si>
    <t>BÁO CÁO KIỂM TOÁN</t>
  </si>
  <si>
    <t>Ý kiến của kiểm toán viên:</t>
  </si>
  <si>
    <t>Lê Văn Tuấn</t>
  </si>
  <si>
    <t>THUYẾT MINH BÁO CÁO TÀI CHÍNH</t>
  </si>
  <si>
    <t>Năm 2012</t>
  </si>
  <si>
    <t>- Chi phí khác</t>
  </si>
  <si>
    <t>Chênh lệch tỷ giá thực tế phát sinh trong kỳ của các khoản mục tiền tệ có gốc ngoại tệ tại thời phát sinh được hạch toán theo tỷ giá thực tế phát sinh của ngân hàng thương mại nơi doanh nghiệp mở tài khoản và được hạch toán vào doanh thu hoặc chi phí tài chính trong năm tài chính.</t>
  </si>
  <si>
    <t>Chênh lệch tỷ giá do đánh giá lại số dư các khoản mục tiền tệ có gốc ngoại tệ tại thời điểm cuối năm được hạch toán theo tỷ giá mua vào của ngân hàng thương mại nơi doanh nghiệp mở tài khoản hoặc tỷ giá bình quân của các ngân hàng thương mai nơi doanh nghiệp mở nhiều tài khoản công bố tại thời điểm lập báo cáo tài chính và được hạch toán bù trừ chênh lệch tăng, giảm số còn lại được kết chuyển vào doanh thu hoặc chi phí tài chính trong năm tài chính và không chia cổ tức trên chênh lệch tỷ giá do đánh giá lại số dư cuối kỳ này.</t>
  </si>
  <si>
    <t>Hạn mức/Số tiền vay - VND</t>
  </si>
  <si>
    <t>a.</t>
  </si>
  <si>
    <t>CHI PHÍ KHÁC</t>
  </si>
  <si>
    <t>Chi phí thanh lý TSCĐ</t>
  </si>
  <si>
    <t>BHXH, BHYT, BHTN phải nộp</t>
  </si>
  <si>
    <t>Giấy CN ĐKHN kiểm toán số 0479-2013-142-1</t>
  </si>
  <si>
    <t>Giấy CN ĐKHN kiểm toán số 0064-2013-142-1</t>
  </si>
  <si>
    <t>Ủy viên</t>
  </si>
  <si>
    <t>- Thuế nhà thầu</t>
  </si>
  <si>
    <t>28.</t>
  </si>
  <si>
    <t>b.</t>
  </si>
  <si>
    <t>Trưởng ban</t>
  </si>
  <si>
    <t>Thành viên</t>
  </si>
  <si>
    <t>Chủ tịch</t>
  </si>
  <si>
    <t>;l</t>
  </si>
  <si>
    <t>CÔNG TY CỔ PHẦN VẬT TƯ BẾN THÀNH</t>
  </si>
  <si>
    <t>cho năm tài chính kết thúc ngày 31 tháng 12 năm 2013</t>
  </si>
  <si>
    <t>- Sản xuất, gia công các loại vật tư, nguyên liệu phục vụ cho sản xuất tiêu dùng (không tái chế phế thải giấy, nhựa, kim loại và xi mạ điện tại trụ sở)</t>
  </si>
  <si>
    <t>- Cho thuê mặt bằng, văn phòng, nhà ở.</t>
  </si>
  <si>
    <t>- Xây dựng công trình công nghiệp, dân dụng, xây dựng cơ sở hạ tầng khu công nghiệp, đô thị.</t>
  </si>
  <si>
    <t>- Mua bán nhà, kinh doanh vận chuyển hàng hóa, hành khách bằng ô tô theo hợp đồng, dịch vụ cho thuê xe, bán buôn ô tô đầu kéo.</t>
  </si>
  <si>
    <r>
      <t xml:space="preserve">Trụ sở chính: </t>
    </r>
    <r>
      <rPr>
        <sz val="10"/>
        <rFont val="Arial"/>
        <family val="2"/>
      </rPr>
      <t xml:space="preserve"> 200 - 202 - 204 Lý Tự Trọng, P. Bến Thành, Quận 1, Tp. Hồ Chí Minh.</t>
    </r>
  </si>
  <si>
    <r>
      <t>Tổng vốn điều lệ là :</t>
    </r>
    <r>
      <rPr>
        <sz val="10"/>
        <rFont val="Arial"/>
        <family val="2"/>
      </rPr>
      <t xml:space="preserve"> 20.000.000.000 đ (Hai mươi tỷ đồng)</t>
    </r>
  </si>
  <si>
    <t>Bà:   Đỗ Thị Hoàng Ngọc</t>
  </si>
  <si>
    <t>Tp. Hồ Chí Minh, ngày 31  tháng  12  năm 2013</t>
  </si>
  <si>
    <t>Tổng Giám Đốc</t>
  </si>
  <si>
    <t>TRẦN TẤN HÙNG</t>
  </si>
  <si>
    <t>TP.Hồ Chí Minh, ngày         tháng       năm 2014</t>
  </si>
  <si>
    <t>cho năm tài chính kết thúc ngày 31/12/2013</t>
  </si>
  <si>
    <t>Tại ngày 31 tháng 12 năm 2013</t>
  </si>
  <si>
    <t>01/01/2013</t>
  </si>
  <si>
    <t>31/12/2013</t>
  </si>
  <si>
    <t>BTDC 2013</t>
  </si>
  <si>
    <t>Đơn vị</t>
  </si>
  <si>
    <t>9. Quỹ phát triển khoa học và công nghệ</t>
  </si>
  <si>
    <t>ĐỖ THỊ HOÀNG NGỌC</t>
  </si>
  <si>
    <t>NGUYỄN THỊ ĐOAN TRANG</t>
  </si>
  <si>
    <t>Năm 2013</t>
  </si>
  <si>
    <t>Giá trị hàng tồn kho được xác định theo phương pháp thực tế đích danh</t>
  </si>
  <si>
    <t>Khấu hao được trích theo phương pháp đường thẳng, tỷ lệ khấu hao phù hợp với Quyết định số 45/2013/TT-BTC ngày 25/04/2013 của Bộ Tài Chính ban hành chế độ quản lý, sử dụng và trích khấu hao tài sản cố định. Cụ thể như sau:</t>
  </si>
  <si>
    <t>Tiền gửi ngân hàng (EUR)</t>
  </si>
  <si>
    <t>Tạm ứng án phí</t>
  </si>
  <si>
    <t>Lãi chậm thanh toán</t>
  </si>
  <si>
    <t>Cty Chè Sài Gòn - tiền thuê kho</t>
  </si>
  <si>
    <t>Cty TNHH TM DV Thép Nam Việt - tiền thuê mặt bằng</t>
  </si>
  <si>
    <t>- Thuế GTGT (hàng nhập khẩu)</t>
  </si>
  <si>
    <t>- Nguyên giá TSCĐ cuối năm chờ thanh lý: 0 VNĐ</t>
  </si>
  <si>
    <t>- Nguyên giá TSCĐ cuối năm đã khấu hao hết nhưng vẫn còn sử dụng: 1.505.812.425 VNĐ</t>
  </si>
  <si>
    <t>- Giá trị còn lại cuối năm của TSCĐ hữu hình đã dùng để thế chấp, cầm cố đảm bảo các khoản vay:0 VNĐ</t>
  </si>
  <si>
    <t>BẤT ĐỘNG SẢN ĐẦU TƯ</t>
  </si>
  <si>
    <t>Khoản mục</t>
  </si>
  <si>
    <t>Quyền sử dụng đất</t>
  </si>
  <si>
    <t>Nhà</t>
  </si>
  <si>
    <t>Nhà và quyền sử dụng đất</t>
  </si>
  <si>
    <t>Cơ sở hạ tầng</t>
  </si>
  <si>
    <t>Nguyên giá bất động sản đầu tư</t>
  </si>
  <si>
    <t>Giá trị hao mòn lũy kế</t>
  </si>
  <si>
    <t>Giá trị còn lại của bất động sản đầu tư</t>
  </si>
  <si>
    <t>Số đầu năm</t>
  </si>
  <si>
    <t>Tăng trong năm</t>
  </si>
  <si>
    <t>Giảm trong năm</t>
  </si>
  <si>
    <t>Số cuối năm</t>
  </si>
  <si>
    <t>Số 2000 - LAV - 201305668</t>
  </si>
  <si>
    <t>20/08/2013</t>
  </si>
  <si>
    <t>Áp dụng theo từng lần giải ngân cụ thể</t>
  </si>
  <si>
    <t>11/11/2013</t>
  </si>
  <si>
    <t>Hình thức đảm bảo</t>
  </si>
  <si>
    <t>Vay tín chấp không có tài sản đảm bảo</t>
  </si>
  <si>
    <t>06/07/2011</t>
  </si>
  <si>
    <t>0275/KH/13NH và các phụ lục bổ sung</t>
  </si>
  <si>
    <t>0139/KH/11NH và các phụ lục bổ sung</t>
  </si>
  <si>
    <t>Trích trước tiền thuê đất</t>
  </si>
  <si>
    <t>Cổ tức phải trả</t>
  </si>
  <si>
    <t>Phải trả về cổ phần hóa</t>
  </si>
  <si>
    <t>Nhận ký quỹ, ký cược ngắn hạn</t>
  </si>
  <si>
    <t>Cổ phiếu quỹ</t>
  </si>
  <si>
    <t>Trích lập các quỹ</t>
  </si>
  <si>
    <t>Chia cổ tức</t>
  </si>
  <si>
    <t>Thù lao hội đồng quản trị</t>
  </si>
  <si>
    <t>Tổng Công ty Bến Thành</t>
  </si>
  <si>
    <t>Các cổ đông khác</t>
  </si>
  <si>
    <t>d) Cổ phiếu</t>
  </si>
  <si>
    <t>Cuối năm</t>
  </si>
  <si>
    <t>Đầu năm</t>
  </si>
  <si>
    <t>Số lượng cổ phiếu đăng ký phát hành</t>
  </si>
  <si>
    <t>Số lượng cổ phiếu đã bán ra công chúng</t>
  </si>
  <si>
    <t>- Cổ phiếu phổ thông</t>
  </si>
  <si>
    <t>- Cổ phiếu ưu đãi</t>
  </si>
  <si>
    <t>Số lượng cổ phiếu được mua lại</t>
  </si>
  <si>
    <t>Số lượng cổ phiếu đang lưu hành</t>
  </si>
  <si>
    <t>Mệnh giá cổ phiếu đang lưu hành: 10.000đ/CP</t>
  </si>
  <si>
    <t>đ) Các quỹ của công ty:</t>
  </si>
  <si>
    <t>Doanh thu kinh doanh bất động sản đầu tư</t>
  </si>
  <si>
    <t>Chi phí dụng cụ đồ dùng</t>
  </si>
  <si>
    <t>Chi phí dự phòng</t>
  </si>
  <si>
    <t>CHI PHÍ BÁN HÀNG</t>
  </si>
  <si>
    <t>Chi phí nhân viên bán hàng</t>
  </si>
  <si>
    <t>THU NHẬP KHÁC</t>
  </si>
  <si>
    <t>Thu tiền hợp tác kinh doanh</t>
  </si>
  <si>
    <t>Hoàn nhập quỹ dự phòng trợ cấp mất việc làm</t>
  </si>
  <si>
    <t>Hoàn nhập chi phí trích trước tiền thuê đất</t>
  </si>
  <si>
    <t>Thu nhập khác</t>
  </si>
  <si>
    <t>Thu tiền bồi thường mua hàng</t>
  </si>
  <si>
    <t>CHI PHÍ THUẾ THU NHẬP DOANH NGHIỆP HIỆN HÀNH</t>
  </si>
  <si>
    <t>Quyết toán thuế của Công ty sẽ chịu sự kiểm tra của cơ quan thuế. Do việc áp dụng luật và các qui định về thuế đối với nhiều loại giao dịch khác nhau có thể được giải thích theo nhiều cách khác nhau, số thuế được trình bày trên Báo cáo tài chính có thể bị thay đổi theo quyết định của cơ quan thuế.</t>
  </si>
  <si>
    <t>- Tổng lợi nhuận kế toán trước thuế</t>
  </si>
  <si>
    <t>- Các khoản điều chỉnh tăng hoặc giảm lợi nhuận kế toán để xác định lợi nhuận chịu thuế TNDN</t>
  </si>
  <si>
    <t>+ Các khoản điều chỉnh tăng:</t>
  </si>
  <si>
    <t>+ Các khoản điều chỉnh giảm:</t>
  </si>
  <si>
    <t>- Tổng thu nhập chịu thuế</t>
  </si>
  <si>
    <t xml:space="preserve">- Chi phí thuế TNDN hiện hành </t>
  </si>
  <si>
    <t>- Thuế TNDN được miễn giảm</t>
  </si>
  <si>
    <t xml:space="preserve"> Chi phí thuế TNDN 25%</t>
  </si>
  <si>
    <t>LÃI CƠ BẢN TRÊN CỔ PHIẾU</t>
  </si>
  <si>
    <t>Lãi (lỗ) cơ bản trên cổ phiếu được tính bằng số lợi nhuận thuần (lỗ) phân bổ cho các cổ đông chia cho số lượng bình quân gia quyền của số cổ phiếu phổ thông đang lưu hành trong năm, không bao gồm các cổ phiếu phổ thông được Công ty mua lại và giữ làm cổ phiếu quỹ:</t>
  </si>
  <si>
    <t xml:space="preserve">Lợi nhuận (lỗ) thuần phân bổ cho các cổ đông </t>
  </si>
  <si>
    <t>Bình quân số cổ phiếu phổ thông đang lưu hành</t>
  </si>
  <si>
    <t>Lãi (lỗ) cơ bản trên mỗi cổ phiếu</t>
  </si>
  <si>
    <t>Các khoản điều chỉnh tăng hoặc giảm</t>
  </si>
  <si>
    <t>- Các khoản điều chỉnh tăng</t>
  </si>
  <si>
    <t>- Các khoản điều chỉnh giảm</t>
  </si>
  <si>
    <t>Lợi nhuận sau thuế TNDN</t>
  </si>
  <si>
    <t>22.</t>
  </si>
  <si>
    <t>29.</t>
  </si>
  <si>
    <t>- Dự án Cao ốc Văn phòng cho thuê Lý Tự Trọng</t>
  </si>
  <si>
    <t>Nguyên tệ</t>
  </si>
  <si>
    <t>1,222.75</t>
  </si>
  <si>
    <t>107.16</t>
  </si>
  <si>
    <t>54.57</t>
  </si>
  <si>
    <t>Kính gửi: Hội đồng Quản trị và Ban Tổng Giám đốc Công ty Cổ Phần Vật Tư Bến Thành</t>
  </si>
  <si>
    <t>Trách nhiệm của Ban Tổng Giám đốc</t>
  </si>
  <si>
    <t>Ban Tổng Giám đốc Công ty chịu trách nhiệm về việc lập và trình bày trung thực và hợp lý báo cáo tài chính của Công ty theo chuẩn mực kế toán, chế độ kế toán doanh nghiệp Việt Nam và các quy định pháp lý có liên quan đến việc lập và trình bày báo cáo tài chính và chịu trách nhiệm về kiểm soát nội bộ mà Ban Tổng Giám đốc xác định là cần thiết để đảm bảo cho việc lập và trình bày báo cáo tài chính không có sai sót trọng yếu do gian lận hoặc nhầm lẫn.</t>
  </si>
  <si>
    <t>Trách nhiệm của Kiểm toán viên</t>
  </si>
  <si>
    <t>Trách nhiệm của chúng tôi là đưa ra ý kiến về báo cáo tài chính dựa trên kết quả của cuộc kiểm toán. Chúng tôi đã tiến hành kiểm toán theo các chuẩn mực kiểm toán Việt Nam. Các chuẩn mực này yêu cầu chúng tôi tuân thủ chuẩn mực và các quy định về đạo đức nghề nghiệp, lập kế hoạch và thực hiện cuộc kiểm toán để đạt được sự đảm bảo hợp lý về việc liệu báo cáo tài chính của Công ty có còn sai sót trọng yếu hay không.</t>
  </si>
  <si>
    <t>Chúng tôi tin tưởng rằng các bằng chứng kiểm toán mà chúng tôi đã thu thập được là đầy đủ và thích hợp làm cơ sở cho ý kiến kiểm toán của chúng tôi.</t>
  </si>
  <si>
    <t>BÁO CÁO CỦA BAN TỔNG GIÁM ĐỐC</t>
  </si>
  <si>
    <t>Công bố trách nhiệm của Ban Tổng Giám đốc đối với Báo cáo tài chính</t>
  </si>
  <si>
    <t>Ban Tổng Giám đốc Công ty chịu trách nhiệm về việc lập Báo cáo tài chính phản ánh trung thực, hợp lý tình hình hoạt động, kết quả hoạt động kinh doanh và tình hình lưu chuyển tiền tệ của Công ty trong năm. Trong quá trình lập Báo cáo tài chính, Ban Tổng Giám đốc Công ty cam kết đã tuân thủ các yêu cầu sau:</t>
  </si>
  <si>
    <t>Ban Tổng Giám đốc Công ty đảm bảo rằng các sổ kế toán được lưu giữ để phản ánh tình hình tài chính của Công ty, với mức độ trung thực, hợp lý tại bất cứ thời điểm nào và đảm bảo rằng Báo cáo tài chính tuân thủ các quy định hiện hành của Nhà nước. Đồng thời có trách nhiệm trong việc bảo đảm an toàn tài sản của Công ty và thực hiện các biện pháp thích hợp để ngăn chặn, phát hiện các hành vi gian lận và các vi phạm khác.</t>
  </si>
  <si>
    <t>Ban Tổng Giám đốc Công ty cam kết rằng Báo cáo tài chính năm 2013 đã phản ánh trung thực và hợp lý tình hình tài chính của Công ty tại thời điểm ngày 31 tháng 12 năm 2013, kết quả hoạt động kinh doanh và tình hình lưu chuyển tiền tệ cho năm tài chính kết thúc cùng ngày, phù hợp với chuẩn mực, chế độ kế toán Việt Nam và tuân thủ các quy định hiện hành có liên quan.</t>
  </si>
  <si>
    <t>Ban Tổng Giám đốc Công ty Cổ phần Vật tư Bến Thành (sau đây gọi tắt là “Công ty”) trình bày Báo cáo của mình và Báo cáo tài chính của Công ty cho năm tài chính 2013 kết thúc vào ngày 31 tháng 12 năm 2013.</t>
  </si>
  <si>
    <t>Công việc kiểm toán bao gồm thực hiện các thủ tục nhằm thu thập các bằng chứng kiểm toán về các số liệu và thuyết minh trên báo cáo tài chính. Các thủ tục kiểm toán được lựa chọn dựa trên xét đoán của kiểm toán viên, bao gồm đánh giá rủi ro có sai sót trọng yếu trong báo cáo tài chính do gian lận hoặc nhầm lẫn. Khi thực hiện đánh giá các rủi ro này, kiểm toán viên đã xem xét kiểm soát nội bộ của Công ty liên quan đến việc lập và trình bày báo cáo tài chính trung thực, hợp lý nhằm thiết kế các thủ tục kiểm toán phù hợp với tình hình thực tế, tuy nhiên không nhằm mục đích đưa ra ý kiến về hiệu quả của kiểm soát nội bộ của Công ty. Công việc kiểm toán cũng bao gồm đánh giá tính thích hợp của các chính sách kế toán được áp dụng và tính hợp lý của các ước tính kế toán của Ban Tổng Giám đốc cũng như đánh giá việc trình bày tổng thể báo cáo tài chính.</t>
  </si>
  <si>
    <t>Công ty có các đơn vị thành viên sau:</t>
  </si>
  <si>
    <t>Tên</t>
  </si>
  <si>
    <t>Địa chỉ</t>
  </si>
  <si>
    <t>Chi nhánh Vật tư Số 1</t>
  </si>
  <si>
    <t>Chi nhánh Calmette</t>
  </si>
  <si>
    <t>Chi nhánh Yersin</t>
  </si>
  <si>
    <t>Chi nhánh Vật tư Số 2</t>
  </si>
  <si>
    <t>Chi nhánh Vật tư Số 3</t>
  </si>
  <si>
    <t>Chi nhánh Vật tư Số 4</t>
  </si>
  <si>
    <t>Chi nhánh Vật tư Số 5</t>
  </si>
  <si>
    <t>Chi nhánh Vật tư Số 6</t>
  </si>
  <si>
    <t>Chi nhánh Vật tư Số 7</t>
  </si>
  <si>
    <t>37 Yersin, Quận 1, Tp. HCM</t>
  </si>
  <si>
    <t>64 Trần Hưng Đạo, Quận 1, Tp. HCM</t>
  </si>
  <si>
    <t>105 đường số 45, Quận 4, Tp. HCM</t>
  </si>
  <si>
    <t>4 - 6 Calmette, Quận 1, Tp. HCM</t>
  </si>
  <si>
    <t>33 - 35 Yersin, Quận 1, Tp. HCM</t>
  </si>
  <si>
    <t>Ông: Trần Tấn Hùng</t>
  </si>
  <si>
    <t>Ông: Đỗ Phú Quang</t>
  </si>
  <si>
    <t>Ông: Vũ Mạnh Hùng</t>
  </si>
  <si>
    <t>Phó Tổng Giám đốc</t>
  </si>
  <si>
    <t>Ông: Võ Minh Hoàng</t>
  </si>
  <si>
    <t>Ông: Dương Văn Tú</t>
  </si>
  <si>
    <t>Ông: Vương Công Minh</t>
  </si>
  <si>
    <t>Ông: Phan Quang Chất</t>
  </si>
  <si>
    <t>Ông: Trần Quang Vinh</t>
  </si>
  <si>
    <t>Hội đồng quản trị, Ban Kiểm soát, Ban Tổng Giám đốc và Kế toán trưởng Công ty bao gồm:</t>
  </si>
  <si>
    <t>Bên liên quan</t>
  </si>
  <si>
    <t>Nội dung nghiệp vụ</t>
  </si>
  <si>
    <t>Giá trị  (VND)</t>
  </si>
  <si>
    <t>Thông tin về Báo cáo bộ phận</t>
  </si>
  <si>
    <t>Tổng cộng</t>
  </si>
  <si>
    <t>Tài sản và nợ phải trả tài chính</t>
  </si>
  <si>
    <t>Giá trị hợp lý của tài sản và nợ phải trả tài chính</t>
  </si>
  <si>
    <t>Giá trị sổ sách</t>
  </si>
  <si>
    <t>Giá trị hợp lý</t>
  </si>
  <si>
    <t>Tài sản tài chính</t>
  </si>
  <si>
    <t>Tiền và các khoản tương đương tiền</t>
  </si>
  <si>
    <t>Phải thu khách hàng</t>
  </si>
  <si>
    <t>Trả trước cho người bán</t>
  </si>
  <si>
    <t>Các khoản phải thu khác</t>
  </si>
  <si>
    <t>Nợ phải trả tài chính</t>
  </si>
  <si>
    <t>Phải trả cho người bán</t>
  </si>
  <si>
    <t>Người mua trả tiền trước</t>
  </si>
  <si>
    <t>Vay và nợ</t>
  </si>
  <si>
    <t>Phải trả người lao động</t>
  </si>
  <si>
    <t>Các khoản phải trả khác</t>
  </si>
  <si>
    <t>Hội đồng quản trị</t>
  </si>
  <si>
    <t>Thù lao</t>
  </si>
  <si>
    <t>a. Báo cáo bộ phận theo lĩnh vực kinh doanh</t>
  </si>
  <si>
    <t>Kinh doanh thương mại</t>
  </si>
  <si>
    <t>Kinh doanh dịch vụ cho thuê mặt bằng</t>
  </si>
  <si>
    <t>Kinh doanh bất động sản đầu tư</t>
  </si>
  <si>
    <t>Doanh thu thuần</t>
  </si>
  <si>
    <t>Doanh thu thuần về bán hàng ra bên ngoài</t>
  </si>
  <si>
    <t>Chi phí</t>
  </si>
  <si>
    <t>Giá vốn</t>
  </si>
  <si>
    <t>Lợi nhuận gộp</t>
  </si>
  <si>
    <t>b.  Báo cáo bộ phận theo địa lý</t>
  </si>
  <si>
    <t>Công ty không lập báo cáo bộ phận theo địa lý do tất cả các chi nhánh của Công ty đều tại Tp. Hồ Chí Minh</t>
  </si>
  <si>
    <t>Ngày 31/12/2013</t>
  </si>
  <si>
    <t>Ngày 31/12/2012</t>
  </si>
  <si>
    <t>Chi phí phải trả</t>
  </si>
  <si>
    <t>Giá trị hợp lý của các tài sản tài chính và nợ phải trả tài chính được phản ánh theo giá trị mà công cụ tài chính có thể được chuyển đổi trong một giao dịch hiện tại giữa các bên có đầy đủ hiểu biết và mong muốn giao dịch.</t>
  </si>
  <si>
    <t>Công ty sử dụng phương pháp và giả định sau để ước tính giá trị hợp lý: giá trị hợp lý của tài sản và nợ phải trả tài chính không được đánh giá lại vào ngày 31/12/2013. Tuy nhiên Ban Tổng Giám đốc cho rằng không có sự chênh lệch trọng yếu về giá trị ghi sổ với giá trị hợp lý của tài sản và nợ phải trả tài chính của nó tại ngày kết thúc niên độ kế toán.</t>
  </si>
  <si>
    <t>Rủi ro tín dụng</t>
  </si>
  <si>
    <t>Rủi ro tín dụng là rủi ro mà một bên tham gia trong hợp đồng không có khả năng thực hiện được nghĩa vụ của mình dẫn đến tổn thất về tài chính cho Công ty.</t>
  </si>
  <si>
    <t>Công ty có các rủi ro tín dụng từ các hoạt động kinh doanh ( chủ yếu đối với các khoản phải thu khách hàng) và hoạt động tài chính (tiền gửi ngân hàng).</t>
  </si>
  <si>
    <t>Công ty giảm thiểu rủi ro tín dụng bằng cách chỉ giao dịch với các đơn vị có khả năng tài chính tốt và nhân viên kế toán công nợ thường xuyên theo dõi nợ phải thu để đôn đốc thu hồi. Trên cơ sở này khoản phải thu của Công ty liên quan đến nhiều khách hàng khác nhau nên rủi ro tín dụng không tập trung vào một khách hàng nhất định.</t>
  </si>
  <si>
    <t>Tiền gửi ngân hàng</t>
  </si>
  <si>
    <t>Phần lới tiền gửi ngân hàng của Công ty được gửi tại các ngân hàng lớn, có uy tín ở Việt Nam. Công ty nhận thấy mức độ tập trung rủi ro tín dụng đối với tiền gửi ngân hàng là thấp ( xem thuyết minh 3).</t>
  </si>
  <si>
    <t>Rủi ro thanh khoản</t>
  </si>
  <si>
    <t>Rủi ro thanh khoản là rủi ro Công ty gặp khó khăn khi thực hiện nghĩa vụ tài chính do thiếu tiền.</t>
  </si>
  <si>
    <t>Ban Tổng Giám đốc chịu trách nhiệm cao nhất trong quản lý rủi ro thanh khoản. Phần lớn phát sinh nghĩa vụ phải trả của Công ty đều được đảm bảo bằng các khoản tiền gửi và các khoản phải thu và tài sản có kỳ hạn ngắn hạn. Công ty nhận thấy mức độ tập trung rủi thanh khoản đối với việc thực hiện nghĩa vụ tài chính là thấp.</t>
  </si>
  <si>
    <t>Công ty quản lý rủi ro thanh khoản thông qua việc duy trì một lượng tiền và các khoản tương đương tiền phù hợp với các khoản vay ở mức độ mà Ban Tổng Giám đốc cho là đủ đáp ứng như cầu hoạt động của Công ty nhằm giảm thiểu ảnh hưởng của những biến động về luồng tiền.</t>
  </si>
  <si>
    <t>Thời hạn thanh toán của các khoản nợ phải trả tài chính dựa trên các khoản thanh toán dự kiến theo hợp đồng chưa được chiết khấu như sau:</t>
  </si>
  <si>
    <t>Từ 1 đến 5 năm</t>
  </si>
  <si>
    <t>Các khoản phải trả phải nộp khác</t>
  </si>
  <si>
    <t>Tại ngày 31/12/2012</t>
  </si>
  <si>
    <t>Tại ngày 31/12/2013</t>
  </si>
  <si>
    <t>Công ty cho rằng mức độ tập trung rủi ro đối với việc trả nợ là thấp. Công ty có khả năng thanh toán các khoản nợ đến hạn từ dòng tiền từ hoạt động kinh doanh và tiền thu từ các tài sản tài chính đáo hạn.</t>
  </si>
  <si>
    <t>Rủi ro thị trường</t>
  </si>
  <si>
    <t>Rủi ro thị trường là rủi ro mà giá trị hợp lý hoặc các luồng lưu chuyển tiền tệ trong tương lai của các công cụ tài chính sẽ biến động theo những thay đổi của thị trường. Rủi ro thị trường bao gồm 3 loại: rủi ro ngoại tệ, rủi ro lãi suất và rủi ro khác.</t>
  </si>
  <si>
    <t>Các phân tích về độ nhạy dưới đây được trình bày trên cơ sở giá trị các khoản nợ thuần, tỷ lệ giữa các khoản nợ có lãi suất cố định và các khoản nợ có lãi suất thả nổi là không thay đổi.</t>
  </si>
  <si>
    <t>Cổ phiếu của Công ty nắm giữ bị ảnh hưởng bởi rủi ro thị trường phát sinh từ tính không chắc chắn về giá trị tương lai của cổ phiếu đầu tư. Công ty quản lý rủi ro về giá cổ phiếu bằng cách thiết lập hạn mức đầu tư. Hội đồng quản trị của Công ty cũng xem xét và phê duyệt các quyết định đầu tư vào cổ phiếu. Công ty đánh giá rủi ro về cổ phiếu là không đáng kể.</t>
  </si>
  <si>
    <t>Rủi ro ngoại tệ là rủi ro mà giá trị hợp lý hoặc các luồng lưu chuyển tiền trong tương lai của công cụ tài chính sẽ biến động theo những thay đổi của tỷ giá hối đoái. Rủi ro về thay đổi tỷ giá ngoại tệ của Công ty chủ yếu liên quan đến hoạt động tiền gửi ngân hàng. Công ty đánh giá rủi ro này ảnh hưởng không đáng kể.</t>
  </si>
  <si>
    <t>Rủi ro lãi suất là rủi ro mà giá trị hợp lý hoặc các luồng tiền trong tương lai của các công cụ tài chính sẽ biến động theo những thay đổi của lãi suất thị trường.</t>
  </si>
  <si>
    <t>Rủi ro lãi suất của Công ty chủ yếu liên quan đến các khoản vay.</t>
  </si>
  <si>
    <t>Công ty quản lý rủi ro lãi suất bằng cách phân tích tình hình thị trường để có được lãi suất bằng cách phân tích tình hình thị trường để có được các lãi suất có lợi nhất và vẫn nằm trong giới hạn quản lý rủi ro của mình.</t>
  </si>
  <si>
    <t>Mức độ thay đổi của lãi suất sử dụng để phân tích được giả định trên điều kiện có thể quan sát được của thị trường hiện tại.</t>
  </si>
  <si>
    <t>Rủi ro về giá là rủi ro mà giá trị hợp lý hoặc các luồng tiền trong tương lai của công cụ tài chính sẽ biến động theo những thay đổi của giá thị trường ngoài thay đổi của lãi suất và tỷ giá hối đoái. Vấn đề này không ảnh hưởng đến báo cáo tài chính của Công ty.</t>
  </si>
  <si>
    <t>Trong năm tài chính 2013, Công ty phát sinh các nghiệp vụ các bên liên quan. Các nghiệp vụ chủ yếu như sau:</t>
  </si>
  <si>
    <t>30.</t>
  </si>
  <si>
    <t>30.1.</t>
  </si>
  <si>
    <t>c.</t>
  </si>
  <si>
    <t>d.</t>
  </si>
  <si>
    <t>e.</t>
  </si>
  <si>
    <t>f.</t>
  </si>
  <si>
    <t>Rủi ro về cổ phiếu</t>
  </si>
  <si>
    <t>g.</t>
  </si>
  <si>
    <t>Rủi ro ngoại tệ</t>
  </si>
  <si>
    <t>h.</t>
  </si>
  <si>
    <t>Rủi ro về lãi suất</t>
  </si>
  <si>
    <t>i.</t>
  </si>
  <si>
    <t>Rủi ro về giá khác</t>
  </si>
  <si>
    <t>30.2.</t>
  </si>
  <si>
    <t>30.3.</t>
  </si>
  <si>
    <t>Mục đích và chính sách quản lý rủi ro của công ty</t>
  </si>
  <si>
    <t>Công ty không thực hiện phân tích độ nhạy đối với lãi suất vì rủi ro do thay đổi lãi suất tại ngày lập báo cáo tài chính là không đáng kể.</t>
  </si>
  <si>
    <t>30.4.</t>
  </si>
  <si>
    <t>30.5.</t>
  </si>
  <si>
    <t>- Ngân hàng TMCP Ngoại Thương VN</t>
  </si>
  <si>
    <r>
      <t>- Ngân hàng TMCP Ngoại Thương VN</t>
    </r>
    <r>
      <rPr>
        <b/>
        <sz val="10"/>
        <rFont val="Arial"/>
        <family val="2"/>
      </rPr>
      <t>(*)</t>
    </r>
  </si>
  <si>
    <t>- Ngân hàng NN &amp; PT NT</t>
  </si>
  <si>
    <t>- Ngân hàng TMCP Kỹ Thương VN</t>
  </si>
  <si>
    <t>- Ngân hàng Xuất Nhập Khẩu VN</t>
  </si>
  <si>
    <t>- Ngân hàng Phương Đông</t>
  </si>
  <si>
    <r>
      <t>- Ngân hàng Xuất Nhập Khẩu VN (VND)</t>
    </r>
    <r>
      <rPr>
        <b/>
        <sz val="10"/>
        <rFont val="Arial"/>
        <family val="2"/>
      </rPr>
      <t xml:space="preserve"> (**)</t>
    </r>
  </si>
  <si>
    <t>Kinh doanh</t>
  </si>
  <si>
    <t>Các mặt hàng dụng cụ điện cầm tay</t>
  </si>
  <si>
    <t>Giấy bao bì các loại</t>
  </si>
  <si>
    <t>Các sản phẩm nhựa và thép, giấy các loại</t>
  </si>
  <si>
    <t>Ván gỗ ép các loại</t>
  </si>
  <si>
    <t>Các mặt hàng thép, inox, màng nhựa, nhôm và các loại motor.</t>
  </si>
  <si>
    <t>Các mặt hàng thép và giấy tráng láng.</t>
  </si>
  <si>
    <t>Các mặt hàng giấy bao bì, titanium và các loại hóa chất xử lý nước dùng trong ngành dệt nhuộm</t>
  </si>
  <si>
    <t>Các loại nhựa: PE, HDPE, PP.</t>
  </si>
  <si>
    <t>Các mặt hàng dụng cụ điện và phụ tùng các loại</t>
  </si>
  <si>
    <t>01 - 03</t>
  </si>
  <si>
    <t>04 - 04</t>
  </si>
  <si>
    <t>05 - 08</t>
  </si>
  <si>
    <t>10 - 10</t>
  </si>
  <si>
    <t>11 - 29</t>
  </si>
  <si>
    <t>Diễn giải</t>
  </si>
  <si>
    <t>Bảng cân đối kế toán</t>
  </si>
  <si>
    <t>B. TÀI SẢN DÀI HẠN</t>
  </si>
  <si>
    <t>A . NỢ PHẢI TRẢ</t>
  </si>
  <si>
    <t xml:space="preserve">TỔNG CỘNG NGUỒN VỐN </t>
  </si>
  <si>
    <t>Số điều chỉnh</t>
  </si>
  <si>
    <t>Số kiểm toán
31/12/2012</t>
  </si>
  <si>
    <t>Thuyết minh điều chỉnh như sau:</t>
  </si>
  <si>
    <t xml:space="preserve">Chỉ tiêu thuyết minh </t>
  </si>
  <si>
    <t>Số tiền</t>
  </si>
  <si>
    <t>18.</t>
  </si>
  <si>
    <t>CÁC KHOẢN PHẢI TRẢ, PHẢI NỘP DÀI HẠN KHÁC</t>
  </si>
  <si>
    <t>Công ty TNHH Đại Nam (DA Lý Tự Trọng)</t>
  </si>
  <si>
    <t>18</t>
  </si>
  <si>
    <t>Lợi nhuận sau thuế cho năm tài chính kết thúc ngày 31 tháng 12 năm 2013 là 3.015.866.127 VND (Năm 2012 lợi nhuận sau thuế là 4.417.538.237 VND).</t>
  </si>
  <si>
    <t>Số đã điều chỉnh
31/12/2012</t>
  </si>
  <si>
    <t>cho báo cáo tài chính năm 2013</t>
  </si>
  <si>
    <t>- Kinh doanh xuất nhập khẩu các mặt hàng gia dụng, lương thực, thực phẩm, kim khí điện máy, thiết bị phụ tùng, công nghệ phẩm, vật liệu xây dựng, chất đốt, khí hóa lỏng, phân bón, vật tư nông lâm ngư nghiệp, sắt thép, hóa chất (trừ hóa chất có tính độc hại mạnh), nhựa, vải sợi, giấy các loại, dịch vụ ủy thác xuất khẩu.</t>
  </si>
  <si>
    <t>Lợi nhuận chưa phân phối tại thời điểm 31 tháng 12 năm 2013 là 3.966.863.323 VND (Năm 2012 lợi nhuận chưa phân phối là 4.853.663.306 VND).</t>
  </si>
  <si>
    <t>Hội đồng quản trị:</t>
  </si>
  <si>
    <t>Ban kiểm soát:</t>
  </si>
  <si>
    <t>Ban Tổng Giám đốc:</t>
  </si>
  <si>
    <t>Kế toán trưởng:</t>
  </si>
  <si>
    <t>Tuân thủ các chuẩn mực kế toán áp dụng, không có những sai lệch trọng yếu đến mức cần phải công bố và giải thích trong báo cáo tài chính;</t>
  </si>
  <si>
    <t>Về Báo cáo Tài chính năm 2013 kết thúc ngày 31 tháng 12 năm 2013
của Công ty Cổ Phần Vật Tư Bến Thành</t>
  </si>
  <si>
    <t>Theo ý kiến của chúng tôi, báo cáo tài chính đã phản ánh trung thực và hợp lý, trên các khía cạnh trọng yếu tình hình tài chính của Công ty tại ngày 31 tháng 12 năm 2013, cũng như kết quả hoạt động kinh doanh và tình hình lưu chuyển tiền tệ cho năm tài chính kết thúc cùng ngày, phù hợp với chuẩn mực kế toán, chế độ kế toán doanh nghiệp Việt Nam và các quy định pháp lý có liên quan đến việc lập và trình bày báo cáo tài chính.</t>
  </si>
  <si>
    <t>Địa chỉ: 200 - 202 - 204 Lý Tự Trọng, P.Bến Thành, Q.1, Tp. HCM</t>
  </si>
  <si>
    <t>Công ty Cổ Phần Vật Tư Bến Thành là công ty cổ phần được thành lập theo Giấy chứng nhận đăng ký kinh doanh số 4103002310 ngày 13 tháng 05 năm 2004 do Sở Kế Hoạch và Đầu Tư Thành phố Hồ Chí Minh cấp; đăng ký thay đổi lần thứ 4 vào ngày 18 tháng 08 năm 2010 với Giấy chứng nhận đăng ký kinh doanh số 0302239482 do Sở Kế Hoạch và Đầu Tư Thành phố Hồ Chí Minh cấp.</t>
  </si>
  <si>
    <t>Công ty áp dụng hình thức kế toán: nhật ký chứng từ.</t>
  </si>
  <si>
    <t>Các nghiệp vụ kinh tế phát sinh bằng ngoại tệ được quy đổi ra đồng Việt Nam theo tỷ giá giao dịch thực tế tại thời điểm phát sinh nghiệp vụ. Tại thời điểm cuối kỳ các khoản mục tiền tệ có gốc ngoại tệ được quy đổi theo tỷ giá mua vào của Ngân hàng thương mại nơi doanh nghiệp mở tài khoản công bố tại thời điểm lập báo cáo tài chính.</t>
  </si>
  <si>
    <t>III. Giá trị còn lại của TSCĐ hữu hình</t>
  </si>
  <si>
    <t>- Dự án văn phòng 4 - 6 - 8 Calmette</t>
  </si>
  <si>
    <t>Ghi chú: Các khoản phải trả dài hạn trên là các khoản tiền Công ty nhận tiền đặt cọc, ký quỹ của khách hàng cho việc thực hiện hợp đồng Công ty cho thuê mặt bằng có thời gian thuê trên 12 tháng.</t>
  </si>
  <si>
    <t>Công ty Chè Sài Gòn (Thuê kho Bình chiểu)</t>
  </si>
  <si>
    <t>Cty Mai Thanh Trúc (Thuê kho Bình chiểu)</t>
  </si>
  <si>
    <t>Nhận ký quỹ thu sạp Trung tâm Yersin</t>
  </si>
  <si>
    <t>DN Tư nhân TM Kim Hoa ( Thuê mặt bằng 4-6-8 Calmette)</t>
  </si>
  <si>
    <t>Công ty TNHH TM DV Thép Nam Việt (Thuê mặt bằng 4-6-8 Calmette)</t>
  </si>
  <si>
    <t>Giá trị</t>
  </si>
  <si>
    <t>Dự phòng</t>
  </si>
  <si>
    <t>Số liệu so sánh là số liệu trên Báo cáo tài chính cho năm tài chính kết thúc ngày 31 tháng 12 năm 2012 đã được kiểm toán bởi Công ty TNHH Kiểm toán và Dịch vụ Tin học Tp. HCM, trong báo cáo tài chính của năm hiện hành cho mục đích so sánh, được điều chỉnh phản ánh sai sót kế toán sau ngày phát hành báo cáo tài chính cho niên độ kết thúc ngày 31/12/2012 không làm tăng giá trị tài sản thuần. Các khoản điều chỉnh và ảnh hưởng đến từng khoản mục báo cáo tài chính được trình bày chi tiết như sau:</t>
  </si>
  <si>
    <t>Điều chỉnh giảm chỉ tiêu "Phải trả dài hạn người bán" mã số 331 trên bảng Cân đối kế toán do phản ánh số tiền đặt cọc thuê mặt bằng dài hạn chưa đúng theo Quyết định số 15/2006/QĐ-BTC ngày 20/03/2006 của Bộ Tài chính</t>
  </si>
  <si>
    <t>Điều chỉnh tăng chỉ tiêu "Phải trả dài hạn khác" mã số 333 trên bảng Cân đối kế toán số tiền đặt cọc thuê mặt bằng dài hạn theo Quyết định số 15/2006/QĐ-BTC ngày 20/03/2006 của Bộ Tài chính</t>
  </si>
  <si>
    <t>Cầm cố, ký quỹ, ký cược ngắn hạn</t>
  </si>
  <si>
    <t>Chúng tôi đã kiểm toán báo cáo tài chính của Công ty Cổ Phần Vật Tư Bến Thành được lập ngày 31 tháng 12 năm 2013 gồm: Bảng cân đối kế toán tại ngày 31 tháng 12 năm 2013, Báo cáo kết quả hoạt động kinh doanh, Báo cáo lưu chuyển tiền tệ và Bản thuyết minh báo cáo tài chính năm tài chính kết thúc ngày 31 tháng 12 năm 2013 được trình bày từ trang 05 đến trang 29 kèm theo.</t>
  </si>
  <si>
    <t>Trang xem lại giúp mình giá vốn của cung cấp dịch vụ nhé.</t>
  </si>
  <si>
    <t>??</t>
  </si>
  <si>
    <t xml:space="preserve">Doanh thu </t>
  </si>
  <si>
    <t>Doanh thu bán hàng và cung cấp dịch vụ</t>
  </si>
  <si>
    <t>Ông: Trần Đình Ngôn</t>
  </si>
</sst>
</file>

<file path=xl/styles.xml><?xml version="1.0" encoding="utf-8"?>
<styleSheet xmlns="http://schemas.openxmlformats.org/spreadsheetml/2006/main">
  <numFmts count="10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Red]\-&quot;$&quot;#,##0"/>
    <numFmt numFmtId="165" formatCode="&quot;$&quot;#,##0.00;[Red]\-&quot;$&quot;#,##0.00"/>
    <numFmt numFmtId="166" formatCode="_-&quot;$&quot;* #,##0_-;\-&quot;$&quot;* #,##0_-;_-&quot;$&quot;* &quot;-&quot;_-;_-@_-"/>
    <numFmt numFmtId="167" formatCode="_-* #,##0_-;\-* #,##0_-;_-* &quot;-&quot;_-;_-@_-"/>
    <numFmt numFmtId="168" formatCode="_-&quot;$&quot;* #,##0.00_-;\-&quot;$&quot;* #,##0.00_-;_-&quot;$&quot;* &quot;-&quot;??_-;_-@_-"/>
    <numFmt numFmtId="169" formatCode="_-* #,##0.00_-;\-* #,##0.00_-;_-* &quot;-&quot;??_-;_-@_-"/>
    <numFmt numFmtId="170" formatCode="_-&quot;£&quot;* #,##0_-;\-&quot;£&quot;* #,##0_-;_-&quot;£&quot;* &quot;-&quot;_-;_-@_-"/>
    <numFmt numFmtId="171" formatCode="_(* #,##0_);_(* \(#,##0\);_(* &quot;-&quot;??_);_(@_)"/>
    <numFmt numFmtId="172" formatCode="_-* #,##0.00_-;\-* #,##0.00_-;_-* &quot;-&quot;_-;_-@_-"/>
    <numFmt numFmtId="173" formatCode="#\ ###\ ##0.0"/>
    <numFmt numFmtId="174" formatCode="#\ ###\ ###\ .00"/>
    <numFmt numFmtId="175" formatCode="#\ ###\ ###"/>
    <numFmt numFmtId="176" formatCode="0.000"/>
    <numFmt numFmtId="177" formatCode="0.0%"/>
    <numFmt numFmtId="178" formatCode="#.##"/>
    <numFmt numFmtId="179" formatCode="#,##0.0;[Red]\-#,##0.0"/>
    <numFmt numFmtId="180" formatCode="_(&quot;£¤&quot;* #,##0_);_(&quot;£¤&quot;* \(#,##0\);_(&quot;£¤&quot;* &quot;-&quot;_);_(@_)"/>
    <numFmt numFmtId="181" formatCode="_(&quot;£¤&quot;* #,##0.00_);_(&quot;£¤&quot;* \(#,##0.00\);_(&quot;£¤&quot;* &quot;-&quot;??_);_(@_)"/>
    <numFmt numFmtId="182" formatCode="General_)"/>
    <numFmt numFmtId="183" formatCode="_-* #,##0\ _₫_-;\-* #,##0\ _₫_-;_-* &quot;-&quot;??\ _₫_-;_-@_-"/>
    <numFmt numFmtId="184" formatCode="_(* #,##0.000_);_(* \(#,##0.000\);_(* &quot;-&quot;??_);_(@_)"/>
    <numFmt numFmtId="185" formatCode="_(* #,##0.0000_);_(* \(#,##0.0000\);_(* &quot;-&quot;??_);_(@_)"/>
    <numFmt numFmtId="186" formatCode="_-* #,##0\ _B_F_-;\-* #,##0\ _B_F_-;_-* &quot;-&quot;\ _B_F_-;_-@_-"/>
    <numFmt numFmtId="187" formatCode="_-* #,##0\ _F_-;\-* #,##0\ _F_-;_-* &quot;-&quot;\ _F_-;_-@_-"/>
    <numFmt numFmtId="188" formatCode="_ * #,##0.00_ ;_ * \-#,##0.00_ ;_ * &quot;-&quot;??_ ;_ @_ "/>
    <numFmt numFmtId="189" formatCode="_ * #,##0_ ;_ * \-#,##0_ ;_ * &quot;-&quot;_ ;_ @_ "/>
    <numFmt numFmtId="190" formatCode="_-* #,##0&quot;$&quot;_-;\-* #,##0&quot;$&quot;_-;_-* &quot;-&quot;&quot;$&quot;_-;_-@_-"/>
    <numFmt numFmtId="191" formatCode="_ * #,##0_)\ &quot;$&quot;_ ;_ * \(#,##0\)\ &quot;$&quot;_ ;_ * &quot;-&quot;_)\ &quot;$&quot;_ ;_ @_ "/>
    <numFmt numFmtId="192" formatCode="&quot;Daây A95 (&quot;General&quot; m)&quot;"/>
    <numFmt numFmtId="193" formatCode="_-* #,##0\ &quot;$&quot;_-;\-* #,##0\ &quot;$&quot;_-;_-* &quot;-&quot;\ &quot;$&quot;_-;_-@_-"/>
    <numFmt numFmtId="194" formatCode="_-* #,##0\ &quot;F&quot;_-;\-* #,##0\ &quot;F&quot;_-;_-* &quot;-&quot;\ &quot;F&quot;_-;_-@_-"/>
    <numFmt numFmtId="195" formatCode="_-&quot;ñ&quot;* #,##0_-;\-&quot;ñ&quot;* #,##0_-;_-&quot;ñ&quot;* &quot;-&quot;_-;_-@_-"/>
    <numFmt numFmtId="196" formatCode="0.0000"/>
    <numFmt numFmtId="197" formatCode="_-* #,##0.00\ _V_N_D_-;\-* #,##0.00\ _V_N_D_-;_-* &quot;-&quot;??\ _V_N_D_-;_-@_-"/>
    <numFmt numFmtId="198" formatCode="_-* #,##0.00\ _F_-;\-* #,##0.00\ _F_-;_-* &quot;-&quot;??\ _F_-;_-@_-"/>
    <numFmt numFmtId="199" formatCode="_-* #,##0.00_ _Ñ_-;\-* #,##0.00_ _Ñ_-;_-* &quot;-&quot;??_ _Ñ_-;_-@_-"/>
    <numFmt numFmtId="200" formatCode="_-* #,##0.00_đ_-;\-* #,##0.00_đ_-;_-* &quot;-&quot;??_đ_-;_-@_-"/>
    <numFmt numFmtId="201" formatCode="_-* #,##0.00_$_-;\-* #,##0.00_$_-;_-* &quot;-&quot;??_$_-;_-@_-"/>
    <numFmt numFmtId="202" formatCode="_ * #,##0.00_)\ _$_ ;_ * \(#,##0.00\)\ _$_ ;_ * &quot;-&quot;??_)\ _$_ ;_ @_ "/>
    <numFmt numFmtId="203" formatCode="#,##0\ &quot;$&quot;;\-#,##0\ &quot;$&quot;"/>
    <numFmt numFmtId="204" formatCode="_-* #,##0.00\ _ñ_-;\-* #,##0.00\ _ñ_-;_-* &quot;-&quot;??\ _ñ_-;_-@_-"/>
    <numFmt numFmtId="205" formatCode="_(&quot;$&quot;\ * #,##0_);_(&quot;$&quot;\ * \(#,##0\);_(&quot;$&quot;\ * &quot;-&quot;_);_(@_)"/>
    <numFmt numFmtId="206" formatCode="_-* #,##0\ &quot;ñ&quot;_-;\-* #,##0\ &quot;ñ&quot;_-;_-* &quot;-&quot;\ &quot;ñ&quot;_-;_-@_-"/>
    <numFmt numFmtId="207" formatCode="_-* #,##0\ _V_N_D_-;\-* #,##0\ _V_N_D_-;_-* &quot;-&quot;\ _V_N_D_-;_-@_-"/>
    <numFmt numFmtId="208" formatCode="_-* #,##0_ _Ñ_-;\-* #,##0_ _Ñ_-;_-* &quot;-&quot;_ _Ñ_-;_-@_-"/>
    <numFmt numFmtId="209" formatCode="_-* #,##0_đ_-;\-* #,##0_đ_-;_-* &quot;-&quot;_đ_-;_-@_-"/>
    <numFmt numFmtId="210" formatCode="_-* #,##0_$_-;\-* #,##0_$_-;_-* &quot;-&quot;_$_-;_-@_-"/>
    <numFmt numFmtId="211" formatCode="_ * #,##0_)\ _$_ ;_ * \(#,##0\)\ _$_ ;_ * &quot;-&quot;_)\ _$_ ;_ @_ "/>
    <numFmt numFmtId="212" formatCode="&quot;T3-2B/&quot;General"/>
    <numFmt numFmtId="213" formatCode="&quot;Daây AC95 (&quot;General&quot; m)&quot;"/>
    <numFmt numFmtId="214" formatCode="_-* #,##0\ _$_-;\-* #,##0\ _$_-;_-* &quot;-&quot;\ _$_-;_-@_-"/>
    <numFmt numFmtId="215" formatCode="_-* #,##0\ _ñ_-;\-* #,##0\ _ñ_-;_-* &quot;-&quot;\ _ñ_-;_-@_-"/>
    <numFmt numFmtId="216" formatCode="&quot;SFr.&quot;\ #,##0.00;[Red]&quot;SFr.&quot;\ \-#,##0.00"/>
    <numFmt numFmtId="217" formatCode="_(* #,##0.0000000_);_(* \(#,##0.0000000\);_(* &quot;-&quot;??_);_(@_)"/>
    <numFmt numFmtId="218" formatCode="_ &quot;SFr.&quot;\ * #,##0_ ;_ &quot;SFr.&quot;\ * \-#,##0_ ;_ &quot;SFr.&quot;\ * &quot;-&quot;_ ;_ @_ "/>
    <numFmt numFmtId="219" formatCode="_(* #,##0.00000000_);_(* \(#,##0.00000000\);_(* &quot;-&quot;??_);_(@_)"/>
    <numFmt numFmtId="220" formatCode="_-* #,##0.00\ &quot;F&quot;_-;\-* #,##0.00\ &quot;F&quot;_-;_-* &quot;-&quot;??\ &quot;F&quot;_-;_-@_-"/>
    <numFmt numFmtId="221" formatCode="_ * #,##0.00_ ;_ * &quot;\&quot;&quot;\&quot;&quot;\&quot;&quot;\&quot;&quot;\&quot;&quot;\&quot;\-#,##0.00_ ;_ * &quot;-&quot;??_ ;_ @_ "/>
    <numFmt numFmtId="222" formatCode="&quot;\&quot;#,##0.00;&quot;\&quot;&quot;\&quot;&quot;\&quot;&quot;\&quot;&quot;\&quot;&quot;\&quot;&quot;\&quot;&quot;\&quot;\-#,##0.00"/>
    <numFmt numFmtId="223" formatCode="_ * #,##0_ ;_ * &quot;\&quot;&quot;\&quot;&quot;\&quot;&quot;\&quot;&quot;\&quot;&quot;\&quot;\-#,##0_ ;_ * &quot;-&quot;_ ;_ @_ "/>
    <numFmt numFmtId="224" formatCode="_-* #,##0\ _€_-;\-* #,##0\ _€_-;_-* &quot;-&quot;\ _€_-;_-@_-"/>
    <numFmt numFmtId="225" formatCode="_-* #,##0.00\ _€_-;\-* #,##0.00\ _€_-;_-* &quot;-&quot;??\ _€_-;_-@_-"/>
    <numFmt numFmtId="226" formatCode="_-* #,##0\ &quot;€&quot;_-;\-* #,##0\ &quot;€&quot;_-;_-* &quot;-&quot;\ &quot;€&quot;_-;_-@_-"/>
    <numFmt numFmtId="227" formatCode="_-* #,##0.00\ &quot;€&quot;_-;\-* #,##0.00\ &quot;€&quot;_-;_-* &quot;-&quot;??\ &quot;€&quot;_-;_-@_-"/>
    <numFmt numFmtId="228" formatCode="#,##0.00\ \ "/>
    <numFmt numFmtId="229" formatCode="_ * #,##0_ ;_ * \-#,##0_ ;_ * &quot;-&quot;??_ ;_ @_ "/>
    <numFmt numFmtId="230" formatCode="#,##0.00\ &quot;$&quot;;\-#,##0.00\ &quot;$&quot;"/>
    <numFmt numFmtId="231" formatCode="#\ ###"/>
    <numFmt numFmtId="232" formatCode="#,##0\ &quot;$&quot;;[Red]\-#,##0\ &quot;$&quot;"/>
    <numFmt numFmtId="233" formatCode="#,###"/>
    <numFmt numFmtId="234" formatCode="#,##0.00\ &quot;F&quot;;[Red]\-#,##0.00\ &quot;F&quot;"/>
    <numFmt numFmtId="235" formatCode="\ \ \ \ \ \ \+\ @"/>
    <numFmt numFmtId="236" formatCode="0\ \ \ \ "/>
    <numFmt numFmtId="237" formatCode="#,##0.00\ \ \ "/>
    <numFmt numFmtId="238" formatCode="##.##%"/>
    <numFmt numFmtId="239" formatCode="_ * #,##0_)&quot;$&quot;_ ;_ * \(#,##0\)&quot;$&quot;_ ;_ * &quot;-&quot;_)&quot;$&quot;_ ;_ @_ "/>
    <numFmt numFmtId="240" formatCode="_ * #,##0.00_)_$_ ;_ * \(#,##0.00\)_$_ ;_ * &quot;-&quot;??_)_$_ ;_ @_ "/>
    <numFmt numFmtId="241" formatCode="_-* #,##0.00\ _ñ_-;_-* #,##0.00\ _ñ\-;_-* &quot;-&quot;??\ _ñ_-;_-@_-"/>
    <numFmt numFmtId="242" formatCode="_ * #,##0_)_$_ ;_ * \(#,##0\)_$_ ;_ * &quot;-&quot;_)_$_ ;_ @_ "/>
    <numFmt numFmtId="243" formatCode="_-* #,##0\ _ñ_-;_-* #,##0\ _ñ\-;_-* &quot;-&quot;\ _ñ_-;_-@_-"/>
    <numFmt numFmtId="244" formatCode="##,###.##"/>
    <numFmt numFmtId="245" formatCode="#0.##"/>
    <numFmt numFmtId="246" formatCode="_-* #,##0\ _D_M_-;\-* #,##0\ _D_M_-;_-* &quot;-&quot;\ _D_M_-;_-@_-"/>
    <numFmt numFmtId="247" formatCode="#,##0.00\ ;&quot; (&quot;#,##0.00\);&quot; -&quot;#\ ;@\ "/>
    <numFmt numFmtId="248" formatCode="##,##0%"/>
    <numFmt numFmtId="249" formatCode="#,###%"/>
    <numFmt numFmtId="250" formatCode="##.##"/>
    <numFmt numFmtId="251" formatCode="###,###"/>
    <numFmt numFmtId="252" formatCode="###.###"/>
    <numFmt numFmtId="253" formatCode="##,###.####"/>
    <numFmt numFmtId="254" formatCode="##,##0.##"/>
    <numFmt numFmtId="255" formatCode="&quot;£&quot;#,##0;[Red]\-&quot;£&quot;#,##0"/>
    <numFmt numFmtId="256" formatCode="#,##0\ &quot;F&quot;;[Red]\-#,##0\ &quot;F&quot;"/>
    <numFmt numFmtId="257" formatCode="_ &quot;\&quot;* #,##0_ ;_ &quot;\&quot;* \-#,##0_ ;_ &quot;\&quot;* &quot;-&quot;_ ;_ @_ "/>
    <numFmt numFmtId="258" formatCode="_ &quot;\&quot;* #,##0.00_ ;_ &quot;\&quot;* \-#,##0.00_ ;_ &quot;\&quot;* &quot;-&quot;??_ ;_ @_ "/>
    <numFmt numFmtId="259" formatCode="0_)"/>
    <numFmt numFmtId="260" formatCode="#,##0.00\ &quot;F&quot;;\-#,##0.00\ &quot;F&quot;"/>
  </numFmts>
  <fonts count="151">
    <font>
      <sz val="10"/>
      <name val="VNI-Times"/>
      <family val="0"/>
    </font>
    <font>
      <sz val="11"/>
      <color indexed="8"/>
      <name val="Calibri"/>
      <family val="2"/>
    </font>
    <font>
      <b/>
      <sz val="16"/>
      <name val="Arial"/>
      <family val="2"/>
    </font>
    <font>
      <b/>
      <sz val="10"/>
      <name val="Arial"/>
      <family val="2"/>
    </font>
    <font>
      <sz val="10"/>
      <name val="Arial"/>
      <family val="2"/>
    </font>
    <font>
      <sz val="12"/>
      <name val="Times New Roman"/>
      <family val="1"/>
    </font>
    <font>
      <b/>
      <u val="single"/>
      <sz val="14"/>
      <color indexed="8"/>
      <name val=".VnBook-AntiquaH"/>
      <family val="2"/>
    </font>
    <font>
      <i/>
      <sz val="12"/>
      <color indexed="8"/>
      <name val=".VnBook-AntiquaH"/>
      <family val="2"/>
    </font>
    <font>
      <b/>
      <sz val="12"/>
      <color indexed="8"/>
      <name val=".VnBook-Antiqua"/>
      <family val="2"/>
    </font>
    <font>
      <i/>
      <sz val="12"/>
      <color indexed="8"/>
      <name val=".VnBook-Antiqua"/>
      <family val="2"/>
    </font>
    <font>
      <sz val="12"/>
      <name val="¹UAAA¼"/>
      <family val="3"/>
    </font>
    <font>
      <b/>
      <sz val="10"/>
      <name val="Helv"/>
      <family val="2"/>
    </font>
    <font>
      <sz val="8"/>
      <name val="Arial"/>
      <family val="2"/>
    </font>
    <font>
      <b/>
      <sz val="12"/>
      <name val="Helv"/>
      <family val="2"/>
    </font>
    <font>
      <b/>
      <sz val="12"/>
      <name val="Arial"/>
      <family val="2"/>
    </font>
    <font>
      <b/>
      <sz val="18"/>
      <name val="Arial"/>
      <family val="2"/>
    </font>
    <font>
      <b/>
      <sz val="11"/>
      <name val="Helv"/>
      <family val="2"/>
    </font>
    <font>
      <sz val="14"/>
      <name val="뼻뮝"/>
      <family val="3"/>
    </font>
    <font>
      <sz val="12"/>
      <name val="바탕체"/>
      <family val="3"/>
    </font>
    <font>
      <sz val="12"/>
      <name val="뼻뮝"/>
      <family val="1"/>
    </font>
    <font>
      <sz val="12"/>
      <name val=".VnTime"/>
      <family val="2"/>
    </font>
    <font>
      <sz val="12"/>
      <name val="VNI-Aptima"/>
      <family val="0"/>
    </font>
    <font>
      <sz val="8"/>
      <color indexed="12"/>
      <name val="Helv"/>
      <family val="2"/>
    </font>
    <font>
      <sz val="12"/>
      <name val="Arial"/>
      <family val="2"/>
    </font>
    <font>
      <sz val="10"/>
      <name val="Times New Roman"/>
      <family val="1"/>
    </font>
    <font>
      <sz val="7"/>
      <name val="Small Fonts"/>
      <family val="2"/>
    </font>
    <font>
      <sz val="10"/>
      <name val="VNtimes new roman"/>
      <family val="2"/>
    </font>
    <font>
      <sz val="9"/>
      <name val="Arial"/>
      <family val="2"/>
    </font>
    <font>
      <sz val="12"/>
      <name val="Courier"/>
      <family val="3"/>
    </font>
    <font>
      <sz val="10"/>
      <name val=" "/>
      <family val="1"/>
    </font>
    <font>
      <sz val="10"/>
      <name val="??"/>
      <family val="3"/>
    </font>
    <font>
      <sz val="10"/>
      <name val="Arrial"/>
      <family val="2"/>
    </font>
    <font>
      <b/>
      <sz val="8"/>
      <name val="Tahoma"/>
      <family val="2"/>
    </font>
    <font>
      <sz val="8"/>
      <name val="Tahoma"/>
      <family val="2"/>
    </font>
    <font>
      <sz val="12"/>
      <name val="VNI-Times"/>
      <family val="0"/>
    </font>
    <font>
      <sz val="11"/>
      <name val="VNtimes new roman"/>
      <family val="2"/>
    </font>
    <font>
      <sz val="10"/>
      <name val="±¼¸²A¼"/>
      <family val="3"/>
    </font>
    <font>
      <sz val="10"/>
      <name val="MS Sans Serif"/>
      <family val="2"/>
    </font>
    <font>
      <sz val="11"/>
      <name val="VNI-Times"/>
      <family val="0"/>
    </font>
    <font>
      <b/>
      <sz val="10"/>
      <name val="MS Sans Serif"/>
      <family val="2"/>
    </font>
    <font>
      <sz val="14"/>
      <name val=".VnArial"/>
      <family val="2"/>
    </font>
    <font>
      <sz val="8"/>
      <name val="VNI-Times"/>
      <family val="0"/>
    </font>
    <font>
      <b/>
      <i/>
      <sz val="10"/>
      <name val="Arial"/>
      <family val="2"/>
    </font>
    <font>
      <u val="single"/>
      <sz val="10"/>
      <name val="Arial"/>
      <family val="2"/>
    </font>
    <font>
      <b/>
      <sz val="10"/>
      <color indexed="10"/>
      <name val="Arial"/>
      <family val="2"/>
    </font>
    <font>
      <sz val="10"/>
      <color indexed="10"/>
      <name val="Arial"/>
      <family val="2"/>
    </font>
    <font>
      <b/>
      <u val="single"/>
      <sz val="10"/>
      <name val="Arial"/>
      <family val="2"/>
    </font>
    <font>
      <i/>
      <sz val="10"/>
      <name val="Arial"/>
      <family val="2"/>
    </font>
    <font>
      <sz val="16"/>
      <name val="VNI-Times"/>
      <family val="0"/>
    </font>
    <font>
      <sz val="10"/>
      <name val=".VnArial"/>
      <family val="2"/>
    </font>
    <font>
      <sz val="10"/>
      <color indexed="8"/>
      <name val="Arial"/>
      <family val="2"/>
    </font>
    <font>
      <sz val="10"/>
      <name val=".VnTime"/>
      <family val="2"/>
    </font>
    <font>
      <sz val="9"/>
      <name val="Wingdings"/>
      <family val="0"/>
    </font>
    <font>
      <sz val="9"/>
      <name val="Arrial"/>
      <family val="2"/>
    </font>
    <font>
      <sz val="9"/>
      <color indexed="9"/>
      <name val="Arrial"/>
      <family val="2"/>
    </font>
    <font>
      <sz val="10"/>
      <color indexed="9"/>
      <name val="Arial"/>
      <family val="2"/>
    </font>
    <font>
      <b/>
      <sz val="10"/>
      <color indexed="9"/>
      <name val="Arial"/>
      <family val="2"/>
    </font>
    <font>
      <sz val="10"/>
      <color indexed="52"/>
      <name val="Arial"/>
      <family val="2"/>
    </font>
    <font>
      <i/>
      <sz val="10"/>
      <color indexed="9"/>
      <name val="Arial"/>
      <family val="2"/>
    </font>
    <font>
      <b/>
      <u val="singleAccounting"/>
      <sz val="10"/>
      <name val="Arial"/>
      <family val="2"/>
    </font>
    <font>
      <b/>
      <sz val="14"/>
      <name val="Arial"/>
      <family val="2"/>
    </font>
    <font>
      <i/>
      <sz val="10"/>
      <name val="VNI-Times"/>
      <family val="0"/>
    </font>
    <font>
      <sz val="6"/>
      <name val="MS Gothic"/>
      <family val="3"/>
    </font>
    <font>
      <i/>
      <sz val="10"/>
      <color indexed="10"/>
      <name val="Arial"/>
      <family val="2"/>
    </font>
    <font>
      <b/>
      <sz val="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1"/>
      <color indexed="56"/>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i/>
      <u val="single"/>
      <sz val="10"/>
      <name val="Arial"/>
      <family val="2"/>
    </font>
    <font>
      <sz val="12"/>
      <name val="???"/>
      <family val="1"/>
    </font>
    <font>
      <sz val="10"/>
      <name val="VNI-Helve"/>
      <family val="0"/>
    </font>
    <font>
      <sz val="10"/>
      <name val="VnTimes"/>
      <family val="0"/>
    </font>
    <font>
      <sz val="12"/>
      <color indexed="8"/>
      <name val="¹ÙÅÁÃ¼"/>
      <family val="1"/>
    </font>
    <font>
      <sz val="12"/>
      <name val="¹ÙÅÁÃ¼"/>
      <family val="0"/>
    </font>
    <font>
      <sz val="11"/>
      <name val="µ¸¿ò"/>
      <family val="0"/>
    </font>
    <font>
      <sz val="10"/>
      <name val="Geneva"/>
      <family val="0"/>
    </font>
    <font>
      <sz val="11"/>
      <color indexed="62"/>
      <name val="Calibri"/>
      <family val="2"/>
    </font>
    <font>
      <b/>
      <sz val="15"/>
      <color indexed="56"/>
      <name val="Calibri"/>
      <family val="2"/>
    </font>
    <font>
      <b/>
      <sz val="13"/>
      <color indexed="56"/>
      <name val="Calibri"/>
      <family val="2"/>
    </font>
    <font>
      <b/>
      <sz val="10"/>
      <name val="VNI-Helve-Condense"/>
      <family val="0"/>
    </font>
    <font>
      <sz val="13"/>
      <name val=".VnTime"/>
      <family val="2"/>
    </font>
    <font>
      <sz val="14"/>
      <name val=".Vn3DH"/>
      <family val="2"/>
    </font>
    <font>
      <b/>
      <sz val="11"/>
      <color indexed="8"/>
      <name val="Calibri"/>
      <family val="2"/>
    </font>
    <font>
      <sz val="10"/>
      <name val="VNI-Helve-Condense"/>
      <family val="0"/>
    </font>
    <font>
      <sz val="11"/>
      <color indexed="8"/>
      <name val="Arial"/>
      <family val="2"/>
    </font>
    <font>
      <sz val="9"/>
      <name val="ＭＳ 明朝"/>
      <family val="1"/>
    </font>
    <font>
      <b/>
      <sz val="10"/>
      <name val="SVNtimes new roman"/>
      <family val="2"/>
    </font>
    <font>
      <sz val="10"/>
      <name val="?? ??"/>
      <family val="1"/>
    </font>
    <font>
      <sz val="16"/>
      <name val="AngsanaUPC"/>
      <family val="3"/>
    </font>
    <font>
      <sz val="12"/>
      <name val="????"/>
      <family val="1"/>
    </font>
    <font>
      <sz val="12"/>
      <name val="|??¢¥¢¬¨Ï"/>
      <family val="1"/>
    </font>
    <font>
      <sz val="11"/>
      <name val="–¾’©"/>
      <family val="1"/>
    </font>
    <font>
      <b/>
      <sz val="8"/>
      <color indexed="12"/>
      <name val="Arial"/>
      <family val="2"/>
    </font>
    <font>
      <sz val="8"/>
      <color indexed="8"/>
      <name val="Arial"/>
      <family val="2"/>
    </font>
    <font>
      <sz val="8"/>
      <name val="SVNtimes new roman"/>
      <family val="2"/>
    </font>
    <font>
      <sz val="10"/>
      <name val="VNI-Aptima"/>
      <family val="0"/>
    </font>
    <font>
      <sz val="12"/>
      <color indexed="8"/>
      <name val="Times New Roman"/>
      <family val="2"/>
    </font>
    <font>
      <sz val="11"/>
      <color indexed="8"/>
      <name val="VNI-Helve-Condense"/>
      <family val="2"/>
    </font>
    <font>
      <sz val="10"/>
      <color indexed="8"/>
      <name val="Times New Roman"/>
      <family val="2"/>
    </font>
    <font>
      <sz val="11"/>
      <name val="VNcentury Gothic"/>
      <family val="0"/>
    </font>
    <font>
      <b/>
      <sz val="15"/>
      <name val="VNcentury Gothic"/>
      <family val="0"/>
    </font>
    <font>
      <sz val="12"/>
      <name val="SVNtimes new roman"/>
      <family val="2"/>
    </font>
    <font>
      <sz val="10"/>
      <name val="SVNtimes new roman"/>
      <family val="2"/>
    </font>
    <font>
      <b/>
      <sz val="12"/>
      <name val=".VnBook-AntiquaH"/>
      <family val="2"/>
    </font>
    <font>
      <u val="single"/>
      <sz val="10"/>
      <color indexed="12"/>
      <name val="Arial"/>
      <family val="2"/>
    </font>
    <font>
      <b/>
      <sz val="12"/>
      <name val="VN-NTime"/>
      <family val="0"/>
    </font>
    <font>
      <b/>
      <sz val="18"/>
      <color indexed="62"/>
      <name val="Cambria"/>
      <family val="2"/>
    </font>
    <font>
      <sz val="10"/>
      <name val="Symbol"/>
      <family val="1"/>
    </font>
    <font>
      <sz val="14"/>
      <name val=".VnTime"/>
      <family val="2"/>
    </font>
    <font>
      <sz val="10"/>
      <name val="명조"/>
      <family val="3"/>
    </font>
    <font>
      <sz val="10"/>
      <name val="Courier"/>
      <family val="3"/>
    </font>
    <font>
      <i/>
      <sz val="10"/>
      <color indexed="8"/>
      <name val="Arial"/>
      <family val="2"/>
    </font>
    <font>
      <b/>
      <sz val="14"/>
      <name val=".VnTimeH"/>
      <family val="2"/>
    </font>
    <font>
      <sz val="12"/>
      <color indexed="9"/>
      <name val="Times New Roman"/>
      <family val="2"/>
    </font>
    <font>
      <sz val="12"/>
      <color indexed="20"/>
      <name val="Times New Roman"/>
      <family val="2"/>
    </font>
    <font>
      <b/>
      <sz val="12"/>
      <color indexed="52"/>
      <name val="Times New Roman"/>
      <family val="2"/>
    </font>
    <font>
      <b/>
      <sz val="12"/>
      <color indexed="9"/>
      <name val="Times New Roman"/>
      <family val="2"/>
    </font>
    <font>
      <i/>
      <sz val="12"/>
      <color indexed="23"/>
      <name val="Times New Roman"/>
      <family val="2"/>
    </font>
    <font>
      <sz val="12"/>
      <color indexed="17"/>
      <name val="Times New Roman"/>
      <family val="2"/>
    </font>
    <font>
      <b/>
      <sz val="11"/>
      <color indexed="56"/>
      <name val="Times New Roman"/>
      <family val="2"/>
    </font>
    <font>
      <sz val="12"/>
      <color indexed="52"/>
      <name val="Times New Roman"/>
      <family val="2"/>
    </font>
    <font>
      <sz val="12"/>
      <color indexed="60"/>
      <name val="Times New Roman"/>
      <family val="2"/>
    </font>
    <font>
      <b/>
      <sz val="12"/>
      <color indexed="63"/>
      <name val="Times New Roman"/>
      <family val="2"/>
    </font>
    <font>
      <sz val="12"/>
      <color indexed="10"/>
      <name val="Times New Roman"/>
      <family val="2"/>
    </font>
    <font>
      <b/>
      <sz val="11"/>
      <color indexed="62"/>
      <name val="Calibri"/>
      <family val="2"/>
    </font>
    <font>
      <b/>
      <sz val="11"/>
      <color indexed="10"/>
      <name val="Calibri"/>
      <family val="2"/>
    </font>
    <font>
      <u val="single"/>
      <sz val="10"/>
      <color indexed="20"/>
      <name val="VNI-Times"/>
      <family val="0"/>
    </font>
    <font>
      <u val="single"/>
      <sz val="10"/>
      <color indexed="12"/>
      <name val="VNI-Times"/>
      <family val="0"/>
    </font>
    <font>
      <sz val="11"/>
      <color indexed="19"/>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u val="single"/>
      <sz val="10"/>
      <color theme="11"/>
      <name val="VNI-Times"/>
      <family val="0"/>
    </font>
    <font>
      <sz val="11"/>
      <color rgb="FF006100"/>
      <name val="Calibri"/>
      <family val="2"/>
    </font>
    <font>
      <u val="single"/>
      <sz val="10"/>
      <color theme="10"/>
      <name val="VNI-Times"/>
      <family val="0"/>
    </font>
    <font>
      <b/>
      <sz val="11"/>
      <color rgb="FF3F3F3F"/>
      <name val="Calibri"/>
      <family val="2"/>
    </font>
    <font>
      <sz val="11"/>
      <color rgb="FFFF0000"/>
      <name val="Calibri"/>
      <family val="2"/>
    </font>
    <font>
      <b/>
      <sz val="10"/>
      <color theme="0"/>
      <name val="Arial"/>
      <family val="2"/>
    </font>
    <font>
      <i/>
      <sz val="10"/>
      <color rgb="FFFF0000"/>
      <name val="Arial"/>
      <family val="2"/>
    </font>
    <font>
      <b/>
      <sz val="8"/>
      <name val="VNI-Times"/>
      <family val="2"/>
    </font>
  </fonts>
  <fills count="48">
    <fill>
      <patternFill/>
    </fill>
    <fill>
      <patternFill patternType="gray125"/>
    </fill>
    <fill>
      <patternFill patternType="solid">
        <fgColor indexed="22"/>
        <bgColor indexed="64"/>
      </patternFill>
    </fill>
    <fill>
      <patternFill patternType="solid">
        <fgColor indexed="44"/>
        <bgColor indexed="64"/>
      </patternFill>
    </fill>
    <fill>
      <patternFill patternType="solid">
        <fgColor indexed="31"/>
        <bgColor indexed="64"/>
      </patternFill>
    </fill>
    <fill>
      <patternFill patternType="solid">
        <fgColor indexed="29"/>
        <bgColor indexed="64"/>
      </patternFill>
    </fill>
    <fill>
      <patternFill patternType="solid">
        <fgColor indexed="45"/>
        <bgColor indexed="64"/>
      </patternFill>
    </fill>
    <fill>
      <patternFill patternType="solid">
        <fgColor indexed="26"/>
        <bgColor indexed="64"/>
      </patternFill>
    </fill>
    <fill>
      <patternFill patternType="solid">
        <fgColor indexed="42"/>
        <bgColor indexed="64"/>
      </patternFill>
    </fill>
    <fill>
      <patternFill patternType="solid">
        <fgColor indexed="47"/>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53"/>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6"/>
        <bgColor indexed="64"/>
      </patternFill>
    </fill>
    <fill>
      <patternFill patternType="solid">
        <fgColor indexed="31"/>
        <bgColor indexed="64"/>
      </patternFill>
    </fill>
    <fill>
      <patternFill patternType="solid">
        <fgColor indexed="44"/>
        <bgColor indexed="64"/>
      </patternFill>
    </fill>
    <fill>
      <patternFill patternType="solid">
        <fgColor indexed="62"/>
        <bgColor indexed="64"/>
      </patternFill>
    </fill>
    <fill>
      <patternFill patternType="solid">
        <fgColor indexed="2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2"/>
        <bgColor indexed="64"/>
      </patternFill>
    </fill>
    <fill>
      <patternFill patternType="solid">
        <fgColor indexed="57"/>
        <bgColor indexed="64"/>
      </patternFill>
    </fill>
    <fill>
      <patternFill patternType="solid">
        <fgColor indexed="54"/>
        <bgColor indexed="64"/>
      </patternFill>
    </fill>
    <fill>
      <patternFill patternType="solid">
        <fgColor theme="8"/>
        <bgColor indexed="64"/>
      </patternFill>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rgb="FFA5A5A5"/>
        <bgColor indexed="64"/>
      </patternFill>
    </fill>
    <fill>
      <patternFill patternType="solid">
        <fgColor indexed="55"/>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41"/>
        <bgColor indexed="64"/>
      </patternFill>
    </fill>
    <fill>
      <patternFill patternType="gray0625">
        <bgColor indexed="42"/>
      </patternFill>
    </fill>
    <fill>
      <patternFill patternType="solid">
        <fgColor rgb="FFFFEB9C"/>
        <bgColor indexed="64"/>
      </patternFill>
    </fill>
    <fill>
      <patternFill patternType="solid">
        <fgColor rgb="FFFFFFCC"/>
        <bgColor indexed="64"/>
      </patternFill>
    </fill>
    <fill>
      <patternFill patternType="mediumGray">
        <fgColor indexed="22"/>
      </patternFill>
    </fill>
    <fill>
      <patternFill patternType="solid">
        <fgColor rgb="FFFFFF00"/>
        <bgColor indexed="64"/>
      </patternFill>
    </fill>
  </fills>
  <borders count="45">
    <border>
      <left/>
      <right/>
      <top/>
      <bottom/>
      <diagonal/>
    </border>
    <border>
      <left/>
      <right/>
      <top style="medium"/>
      <bottom/>
    </border>
    <border>
      <left style="thin"/>
      <right style="thin"/>
      <top style="dotted"/>
      <bottom style="dotted"/>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right/>
      <top/>
      <bottom style="hair"/>
    </border>
    <border>
      <left style="thin"/>
      <right style="thin"/>
      <top style="hair"/>
      <bottom style="hair"/>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right style="thin"/>
      <top/>
      <bottom style="thin"/>
    </border>
    <border>
      <left style="thin"/>
      <right/>
      <top/>
      <bottom/>
    </border>
    <border>
      <left style="thin">
        <color indexed="63"/>
      </left>
      <right style="thin">
        <color indexed="63"/>
      </right>
      <top style="thin">
        <color indexed="63"/>
      </top>
      <bottom style="thin">
        <color indexed="63"/>
      </bottom>
    </border>
    <border>
      <left/>
      <right/>
      <top/>
      <bottom style="thick">
        <color indexed="62"/>
      </bottom>
    </border>
    <border>
      <left/>
      <right/>
      <top/>
      <bottom style="thick">
        <color indexed="22"/>
      </bottom>
    </border>
    <border>
      <left/>
      <right/>
      <top/>
      <bottom style="medium">
        <color indexed="30"/>
      </bottom>
    </border>
    <border>
      <left style="thin"/>
      <right style="thin"/>
      <top style="thin"/>
      <bottom style="double"/>
    </border>
    <border>
      <left style="thin">
        <color indexed="22"/>
      </left>
      <right style="thin">
        <color indexed="22"/>
      </right>
      <top style="thin">
        <color indexed="22"/>
      </top>
      <bottom style="thin">
        <color indexed="22"/>
      </bottom>
    </border>
    <border>
      <left/>
      <right/>
      <top style="medium"/>
      <bottom style="medium"/>
    </border>
    <border>
      <left/>
      <right/>
      <top style="thin"/>
      <bottom style="thin"/>
    </border>
    <border>
      <left/>
      <right/>
      <top style="thin">
        <color indexed="8"/>
      </top>
      <bottom style="thin">
        <color indexed="8"/>
      </bottom>
    </border>
    <border>
      <left>
        <color indexed="63"/>
      </left>
      <right>
        <color indexed="63"/>
      </right>
      <top>
        <color indexed="63"/>
      </top>
      <bottom style="medium">
        <color indexed="27"/>
      </bottom>
    </border>
    <border>
      <left style="thick"/>
      <right style="thick"/>
      <top style="thick"/>
      <bottom/>
    </border>
    <border>
      <left style="thin"/>
      <right style="thin"/>
      <top style="thin"/>
      <bottom style="thin"/>
    </border>
    <border>
      <left>
        <color indexed="63"/>
      </left>
      <right>
        <color indexed="63"/>
      </right>
      <top>
        <color indexed="63"/>
      </top>
      <bottom style="double">
        <color indexed="10"/>
      </bottom>
    </border>
    <border>
      <left/>
      <right/>
      <top/>
      <bottom style="double">
        <color indexed="52"/>
      </bottom>
    </border>
    <border>
      <left style="medium"/>
      <right style="medium"/>
      <top style="medium"/>
      <bottom style="medium"/>
    </border>
    <border>
      <left/>
      <right/>
      <top/>
      <bottom style="medium"/>
    </border>
    <border>
      <left style="thin"/>
      <right style="thin"/>
      <top style="thin"/>
      <bottom style="hair"/>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hair"/>
      <bottom style="hair"/>
    </border>
    <border>
      <left style="thin"/>
      <right/>
      <top style="thin"/>
      <bottom style="thin"/>
    </border>
    <border>
      <left style="thin"/>
      <right/>
      <top style="thin"/>
      <bottom/>
    </border>
    <border>
      <left/>
      <right/>
      <top style="thin">
        <color indexed="62"/>
      </top>
      <bottom style="double">
        <color indexed="62"/>
      </bottom>
    </border>
    <border>
      <left/>
      <right/>
      <top style="double"/>
      <bottom/>
    </border>
    <border>
      <left/>
      <right/>
      <top/>
      <bottom style="thin"/>
    </border>
    <border>
      <left style="medium"/>
      <right style="medium"/>
      <top style="medium"/>
      <bottom/>
    </border>
    <border>
      <left style="medium"/>
      <right style="medium"/>
      <top/>
      <bottom/>
    </border>
    <border>
      <left style="medium"/>
      <right style="medium"/>
      <top/>
      <bottom style="medium"/>
    </border>
    <border>
      <left/>
      <right/>
      <top style="thin"/>
      <bottom style="double"/>
    </border>
    <border>
      <left/>
      <right/>
      <top style="thin"/>
      <bottom/>
    </border>
    <border>
      <left/>
      <right/>
      <top style="double"/>
      <bottom style="thin"/>
    </border>
    <border>
      <left/>
      <right/>
      <top/>
      <bottom style="double"/>
    </border>
    <border>
      <left/>
      <right style="thin"/>
      <top style="thin"/>
      <bottom style="thin"/>
    </border>
    <border>
      <left style="thin"/>
      <right style="thin"/>
      <top style="thin"/>
      <bottom/>
    </border>
  </borders>
  <cellStyleXfs count="240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68" fontId="79" fillId="0" borderId="0" applyFont="0" applyFill="0" applyBorder="0" applyAlignment="0" applyProtection="0"/>
    <xf numFmtId="195" fontId="34" fillId="0" borderId="0" applyFont="0" applyFill="0" applyBorder="0" applyAlignment="0" applyProtection="0"/>
    <xf numFmtId="0" fontId="34" fillId="0" borderId="1" applyFont="0" applyBorder="0">
      <alignment/>
      <protection/>
    </xf>
    <xf numFmtId="238" fontId="95" fillId="0" borderId="2">
      <alignment horizontal="center"/>
      <protection hidden="1"/>
    </xf>
    <xf numFmtId="179" fontId="35" fillId="0" borderId="0" applyFont="0" applyFill="0" applyBorder="0" applyAlignment="0" applyProtection="0"/>
    <xf numFmtId="0" fontId="96"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0" fontId="4" fillId="0" borderId="0" applyNumberFormat="0" applyFill="0" applyBorder="0" applyAlignment="0" applyProtection="0"/>
    <xf numFmtId="43" fontId="4" fillId="0" borderId="0" applyFont="0" applyFill="0" applyBorder="0" applyAlignment="0" applyProtection="0"/>
    <xf numFmtId="42" fontId="97" fillId="0" borderId="0" applyFont="0" applyFill="0" applyBorder="0" applyAlignment="0" applyProtection="0"/>
    <xf numFmtId="44" fontId="97" fillId="0" borderId="0" applyFont="0" applyFill="0" applyBorder="0" applyAlignment="0" applyProtection="0"/>
    <xf numFmtId="41" fontId="4" fillId="0" borderId="0" applyFont="0" applyFill="0" applyBorder="0" applyAlignment="0" applyProtection="0"/>
    <xf numFmtId="167" fontId="98" fillId="0" borderId="0" applyFont="0" applyFill="0" applyBorder="0" applyAlignment="0" applyProtection="0"/>
    <xf numFmtId="169" fontId="98" fillId="0" borderId="0" applyFont="0" applyFill="0" applyBorder="0" applyAlignment="0" applyProtection="0"/>
    <xf numFmtId="6" fontId="28" fillId="0" borderId="0" applyFont="0" applyFill="0" applyBorder="0" applyAlignment="0" applyProtection="0"/>
    <xf numFmtId="0" fontId="78" fillId="0" borderId="0" applyFont="0" applyFill="0" applyBorder="0" applyAlignment="0" applyProtection="0"/>
    <xf numFmtId="0" fontId="4" fillId="0" borderId="0">
      <alignment/>
      <protection/>
    </xf>
    <xf numFmtId="0" fontId="4" fillId="0" borderId="0" applyFont="0" applyFill="0" applyBorder="0" applyAlignment="0" applyProtection="0"/>
    <xf numFmtId="0" fontId="4" fillId="0" borderId="0" applyFont="0" applyFill="0" applyBorder="0" applyAlignment="0" applyProtection="0"/>
    <xf numFmtId="0" fontId="99" fillId="0" borderId="0">
      <alignment/>
      <protection/>
    </xf>
    <xf numFmtId="0" fontId="4" fillId="0" borderId="0" applyNumberFormat="0" applyFill="0" applyBorder="0" applyAlignment="0" applyProtection="0"/>
    <xf numFmtId="186" fontId="4"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86" fontId="4" fillId="0" borderId="0" applyFont="0" applyFill="0" applyBorder="0" applyAlignment="0" applyProtection="0"/>
    <xf numFmtId="166" fontId="0" fillId="0" borderId="0" applyFont="0" applyFill="0" applyBorder="0" applyAlignment="0" applyProtection="0"/>
    <xf numFmtId="42" fontId="0" fillId="0" borderId="0" applyFont="0" applyFill="0" applyBorder="0" applyAlignment="0" applyProtection="0"/>
    <xf numFmtId="190" fontId="0" fillId="0" borderId="0" applyFont="0" applyFill="0" applyBorder="0" applyAlignment="0" applyProtection="0"/>
    <xf numFmtId="186" fontId="4" fillId="0" borderId="0" applyFont="0" applyFill="0" applyBorder="0" applyAlignment="0" applyProtection="0"/>
    <xf numFmtId="190" fontId="0" fillId="0" borderId="0" applyFont="0" applyFill="0" applyBorder="0" applyAlignment="0" applyProtection="0"/>
    <xf numFmtId="239" fontId="0" fillId="0" borderId="0" applyFont="0" applyFill="0" applyBorder="0" applyAlignment="0" applyProtection="0"/>
    <xf numFmtId="191" fontId="0" fillId="0" borderId="0" applyFont="0" applyFill="0" applyBorder="0" applyAlignment="0" applyProtection="0"/>
    <xf numFmtId="14" fontId="4" fillId="0" borderId="0" applyFont="0" applyFill="0" applyBorder="0" applyAlignment="0" applyProtection="0"/>
    <xf numFmtId="192" fontId="4" fillId="0" borderId="0" applyFont="0" applyFill="0" applyBorder="0" applyAlignment="0" applyProtection="0"/>
    <xf numFmtId="191" fontId="0" fillId="0" borderId="0" applyFont="0" applyFill="0" applyBorder="0" applyAlignment="0" applyProtection="0"/>
    <xf numFmtId="191" fontId="0" fillId="0" borderId="0" applyFont="0" applyFill="0" applyBorder="0" applyAlignment="0" applyProtection="0"/>
    <xf numFmtId="193" fontId="0" fillId="0" borderId="0" applyFont="0" applyFill="0" applyBorder="0" applyAlignment="0" applyProtection="0"/>
    <xf numFmtId="190" fontId="0" fillId="0" borderId="0" applyFont="0" applyFill="0" applyBorder="0" applyAlignment="0" applyProtection="0"/>
    <xf numFmtId="191" fontId="0" fillId="0" borderId="0" applyFont="0" applyFill="0" applyBorder="0" applyAlignment="0" applyProtection="0"/>
    <xf numFmtId="194" fontId="34" fillId="0" borderId="0" applyFont="0" applyFill="0" applyBorder="0" applyAlignment="0" applyProtection="0"/>
    <xf numFmtId="191" fontId="0" fillId="0" borderId="0" applyFont="0" applyFill="0" applyBorder="0" applyAlignment="0" applyProtection="0"/>
    <xf numFmtId="14" fontId="4" fillId="0" borderId="0" applyFont="0" applyFill="0" applyBorder="0" applyAlignment="0" applyProtection="0"/>
    <xf numFmtId="192" fontId="4" fillId="0" borderId="0" applyFont="0" applyFill="0" applyBorder="0" applyAlignment="0" applyProtection="0"/>
    <xf numFmtId="239" fontId="0" fillId="0" borderId="0" applyFont="0" applyFill="0" applyBorder="0" applyAlignment="0" applyProtection="0"/>
    <xf numFmtId="190" fontId="0" fillId="0" borderId="0" applyFont="0" applyFill="0" applyBorder="0" applyAlignment="0" applyProtection="0"/>
    <xf numFmtId="166" fontId="0" fillId="0" borderId="0" applyFont="0" applyFill="0" applyBorder="0" applyAlignment="0" applyProtection="0"/>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166" fontId="0" fillId="0" borderId="0" applyFont="0" applyFill="0" applyBorder="0" applyAlignment="0" applyProtection="0"/>
    <xf numFmtId="0" fontId="50" fillId="0" borderId="0">
      <alignment vertical="top"/>
      <protection/>
    </xf>
    <xf numFmtId="0" fontId="50" fillId="0" borderId="0">
      <alignment vertical="top"/>
      <protection/>
    </xf>
    <xf numFmtId="0" fontId="50" fillId="0" borderId="0">
      <alignment vertical="top"/>
      <protection/>
    </xf>
    <xf numFmtId="0" fontId="50" fillId="0" borderId="0">
      <alignment vertical="top"/>
      <protection/>
    </xf>
    <xf numFmtId="0" fontId="50" fillId="0" borderId="0">
      <alignment vertical="top"/>
      <protection/>
    </xf>
    <xf numFmtId="0" fontId="50" fillId="0" borderId="0">
      <alignment vertical="top"/>
      <protection/>
    </xf>
    <xf numFmtId="186" fontId="4" fillId="0" borderId="0" applyFont="0" applyFill="0" applyBorder="0" applyAlignment="0" applyProtection="0"/>
    <xf numFmtId="186" fontId="4" fillId="0" borderId="0" applyFont="0" applyFill="0" applyBorder="0" applyAlignment="0" applyProtection="0"/>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66" fontId="0" fillId="0" borderId="0" applyFont="0" applyFill="0" applyBorder="0" applyAlignment="0" applyProtection="0"/>
    <xf numFmtId="42" fontId="0"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8" fontId="79" fillId="0" borderId="0" applyFont="0" applyFill="0" applyBorder="0" applyAlignment="0" applyProtection="0"/>
    <xf numFmtId="195" fontId="34" fillId="0" borderId="0" applyFont="0" applyFill="0" applyBorder="0" applyAlignment="0" applyProtection="0"/>
    <xf numFmtId="195" fontId="34" fillId="0" borderId="0" applyFont="0" applyFill="0" applyBorder="0" applyAlignment="0" applyProtection="0"/>
    <xf numFmtId="196" fontId="79" fillId="0" borderId="0" applyFont="0" applyFill="0" applyBorder="0" applyAlignment="0" applyProtection="0"/>
    <xf numFmtId="195" fontId="34" fillId="0" borderId="0" applyFont="0" applyFill="0" applyBorder="0" applyAlignment="0" applyProtection="0"/>
    <xf numFmtId="195" fontId="34" fillId="0" borderId="0" applyFont="0" applyFill="0" applyBorder="0" applyAlignment="0" applyProtection="0"/>
    <xf numFmtId="168" fontId="79" fillId="0" borderId="0" applyFont="0" applyFill="0" applyBorder="0" applyAlignment="0" applyProtection="0"/>
    <xf numFmtId="169" fontId="34" fillId="0" borderId="0" applyFont="0" applyFill="0" applyBorder="0" applyAlignment="0" applyProtection="0"/>
    <xf numFmtId="169" fontId="0" fillId="0" borderId="0" applyFont="0" applyFill="0" applyBorder="0" applyAlignment="0" applyProtection="0"/>
    <xf numFmtId="225" fontId="0" fillId="0" borderId="0" applyFont="0" applyFill="0" applyBorder="0" applyAlignment="0" applyProtection="0"/>
    <xf numFmtId="188" fontId="0" fillId="0" borderId="0" applyFont="0" applyFill="0" applyBorder="0" applyAlignment="0" applyProtection="0"/>
    <xf numFmtId="197" fontId="0" fillId="0" borderId="0" applyFont="0" applyFill="0" applyBorder="0" applyAlignment="0" applyProtection="0"/>
    <xf numFmtId="198" fontId="0" fillId="0" borderId="0" applyFont="0" applyFill="0" applyBorder="0" applyAlignment="0" applyProtection="0"/>
    <xf numFmtId="197" fontId="0" fillId="0" borderId="0" applyFont="0" applyFill="0" applyBorder="0" applyAlignment="0" applyProtection="0"/>
    <xf numFmtId="199" fontId="0" fillId="0" borderId="0" applyFont="0" applyFill="0" applyBorder="0" applyAlignment="0" applyProtection="0"/>
    <xf numFmtId="199" fontId="0" fillId="0" borderId="0" applyFont="0" applyFill="0" applyBorder="0" applyAlignment="0" applyProtection="0"/>
    <xf numFmtId="199" fontId="0" fillId="0" borderId="0" applyFont="0" applyFill="0" applyBorder="0" applyAlignment="0" applyProtection="0"/>
    <xf numFmtId="199" fontId="0" fillId="0" borderId="0" applyFont="0" applyFill="0" applyBorder="0" applyAlignment="0" applyProtection="0"/>
    <xf numFmtId="199" fontId="0" fillId="0" borderId="0" applyFont="0" applyFill="0" applyBorder="0" applyAlignment="0" applyProtection="0"/>
    <xf numFmtId="199" fontId="0" fillId="0" borderId="0" applyFont="0" applyFill="0" applyBorder="0" applyAlignment="0" applyProtection="0"/>
    <xf numFmtId="200" fontId="0" fillId="0" borderId="0" applyFont="0" applyFill="0" applyBorder="0" applyAlignment="0" applyProtection="0"/>
    <xf numFmtId="200" fontId="0" fillId="0" borderId="0" applyFont="0" applyFill="0" applyBorder="0" applyAlignment="0" applyProtection="0"/>
    <xf numFmtId="200" fontId="0" fillId="0" borderId="0" applyFont="0" applyFill="0" applyBorder="0" applyAlignment="0" applyProtection="0"/>
    <xf numFmtId="199" fontId="0" fillId="0" borderId="0" applyFont="0" applyFill="0" applyBorder="0" applyAlignment="0" applyProtection="0"/>
    <xf numFmtId="201" fontId="0" fillId="0" borderId="0" applyFont="0" applyFill="0" applyBorder="0" applyAlignment="0" applyProtection="0"/>
    <xf numFmtId="169" fontId="0" fillId="0" borderId="0" applyFont="0" applyFill="0" applyBorder="0" applyAlignment="0" applyProtection="0"/>
    <xf numFmtId="198" fontId="0" fillId="0" borderId="0" applyFont="0" applyFill="0" applyBorder="0" applyAlignment="0" applyProtection="0"/>
    <xf numFmtId="201" fontId="0" fillId="0" borderId="0" applyFont="0" applyFill="0" applyBorder="0" applyAlignment="0" applyProtection="0"/>
    <xf numFmtId="169" fontId="0" fillId="0" borderId="0" applyFont="0" applyFill="0" applyBorder="0" applyAlignment="0" applyProtection="0"/>
    <xf numFmtId="202" fontId="0" fillId="0" borderId="0" applyFont="0" applyFill="0" applyBorder="0" applyAlignment="0" applyProtection="0"/>
    <xf numFmtId="43" fontId="0" fillId="0" borderId="0" applyFont="0" applyFill="0" applyBorder="0" applyAlignment="0" applyProtection="0"/>
    <xf numFmtId="197" fontId="0" fillId="0" borderId="0" applyFont="0" applyFill="0" applyBorder="0" applyAlignment="0" applyProtection="0"/>
    <xf numFmtId="43" fontId="0" fillId="0" borderId="0" applyFont="0" applyFill="0" applyBorder="0" applyAlignment="0" applyProtection="0"/>
    <xf numFmtId="197" fontId="0" fillId="0" borderId="0" applyFont="0" applyFill="0" applyBorder="0" applyAlignment="0" applyProtection="0"/>
    <xf numFmtId="0" fontId="0" fillId="0" borderId="0" applyFont="0" applyFill="0" applyBorder="0" applyAlignment="0" applyProtection="0"/>
    <xf numFmtId="240" fontId="0" fillId="0" borderId="0" applyFont="0" applyFill="0" applyBorder="0" applyAlignment="0" applyProtection="0"/>
    <xf numFmtId="197" fontId="0" fillId="0" borderId="0" applyFont="0" applyFill="0" applyBorder="0" applyAlignment="0" applyProtection="0"/>
    <xf numFmtId="203" fontId="4" fillId="0" borderId="0" applyFont="0" applyFill="0" applyBorder="0" applyAlignment="0" applyProtection="0"/>
    <xf numFmtId="203" fontId="4"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88" fontId="0" fillId="0" borderId="0" applyFont="0" applyFill="0" applyBorder="0" applyAlignment="0" applyProtection="0"/>
    <xf numFmtId="197" fontId="0" fillId="0" borderId="0" applyFont="0" applyFill="0" applyBorder="0" applyAlignment="0" applyProtection="0"/>
    <xf numFmtId="43" fontId="0" fillId="0" borderId="0" applyFont="0" applyFill="0" applyBorder="0" applyAlignment="0" applyProtection="0"/>
    <xf numFmtId="202" fontId="0" fillId="0" borderId="0" applyFont="0" applyFill="0" applyBorder="0" applyAlignment="0" applyProtection="0"/>
    <xf numFmtId="0"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0" fontId="0" fillId="0" borderId="0" applyFont="0" applyFill="0" applyBorder="0" applyAlignment="0" applyProtection="0"/>
    <xf numFmtId="43" fontId="0" fillId="0" borderId="0" applyFont="0" applyFill="0" applyBorder="0" applyAlignment="0" applyProtection="0"/>
    <xf numFmtId="202" fontId="0" fillId="0" borderId="0" applyFont="0" applyFill="0" applyBorder="0" applyAlignment="0" applyProtection="0"/>
    <xf numFmtId="202"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240" fontId="0" fillId="0" borderId="0" applyFont="0" applyFill="0" applyBorder="0" applyAlignment="0" applyProtection="0"/>
    <xf numFmtId="188" fontId="0" fillId="0" borderId="0" applyFont="0" applyFill="0" applyBorder="0" applyAlignment="0" applyProtection="0"/>
    <xf numFmtId="201" fontId="0" fillId="0" borderId="0" applyFont="0" applyFill="0" applyBorder="0" applyAlignment="0" applyProtection="0"/>
    <xf numFmtId="198" fontId="0" fillId="0" borderId="0" applyFont="0" applyFill="0" applyBorder="0" applyAlignment="0" applyProtection="0"/>
    <xf numFmtId="202"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197" fontId="0" fillId="0" borderId="0" applyFont="0" applyFill="0" applyBorder="0" applyAlignment="0" applyProtection="0"/>
    <xf numFmtId="202" fontId="0" fillId="0" borderId="0" applyFont="0" applyFill="0" applyBorder="0" applyAlignment="0" applyProtection="0"/>
    <xf numFmtId="203" fontId="4" fillId="0" borderId="0" applyFont="0" applyFill="0" applyBorder="0" applyAlignment="0" applyProtection="0"/>
    <xf numFmtId="203" fontId="4" fillId="0" borderId="0" applyFont="0" applyFill="0" applyBorder="0" applyAlignment="0" applyProtection="0"/>
    <xf numFmtId="198" fontId="0" fillId="0" borderId="0" applyFont="0" applyFill="0" applyBorder="0" applyAlignment="0" applyProtection="0"/>
    <xf numFmtId="169" fontId="0" fillId="0" borderId="0" applyFont="0" applyFill="0" applyBorder="0" applyAlignment="0" applyProtection="0"/>
    <xf numFmtId="201" fontId="0" fillId="0" borderId="0" applyFont="0" applyFill="0" applyBorder="0" applyAlignment="0" applyProtection="0"/>
    <xf numFmtId="169" fontId="0" fillId="0" borderId="0" applyFont="0" applyFill="0" applyBorder="0" applyAlignment="0" applyProtection="0"/>
    <xf numFmtId="198" fontId="0" fillId="0" borderId="0" applyFont="0" applyFill="0" applyBorder="0" applyAlignment="0" applyProtection="0"/>
    <xf numFmtId="197" fontId="0" fillId="0" borderId="0" applyFont="0" applyFill="0" applyBorder="0" applyAlignment="0" applyProtection="0"/>
    <xf numFmtId="169" fontId="0" fillId="0" borderId="0" applyFont="0" applyFill="0" applyBorder="0" applyAlignment="0" applyProtection="0"/>
    <xf numFmtId="198" fontId="0" fillId="0" borderId="0" applyFont="0" applyFill="0" applyBorder="0" applyAlignment="0" applyProtection="0"/>
    <xf numFmtId="43" fontId="0" fillId="0" borderId="0" applyFont="0" applyFill="0" applyBorder="0" applyAlignment="0" applyProtection="0"/>
    <xf numFmtId="169" fontId="0" fillId="0" borderId="0" applyFont="0" applyFill="0" applyBorder="0" applyAlignment="0" applyProtection="0"/>
    <xf numFmtId="198"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8" fontId="0" fillId="0" borderId="0" applyFont="0" applyFill="0" applyBorder="0" applyAlignment="0" applyProtection="0"/>
    <xf numFmtId="197" fontId="0" fillId="0" borderId="0" applyFont="0" applyFill="0" applyBorder="0" applyAlignment="0" applyProtection="0"/>
    <xf numFmtId="198" fontId="0" fillId="0" borderId="0" applyFont="0" applyFill="0" applyBorder="0" applyAlignment="0" applyProtection="0"/>
    <xf numFmtId="199" fontId="0" fillId="0" borderId="0" applyFont="0" applyFill="0" applyBorder="0" applyAlignment="0" applyProtection="0"/>
    <xf numFmtId="199" fontId="0" fillId="0" borderId="0" applyFont="0" applyFill="0" applyBorder="0" applyAlignment="0" applyProtection="0"/>
    <xf numFmtId="199" fontId="0" fillId="0" borderId="0" applyFont="0" applyFill="0" applyBorder="0" applyAlignment="0" applyProtection="0"/>
    <xf numFmtId="199" fontId="0" fillId="0" borderId="0" applyFont="0" applyFill="0" applyBorder="0" applyAlignment="0" applyProtection="0"/>
    <xf numFmtId="199" fontId="0" fillId="0" borderId="0" applyFont="0" applyFill="0" applyBorder="0" applyAlignment="0" applyProtection="0"/>
    <xf numFmtId="199" fontId="0" fillId="0" borderId="0" applyFont="0" applyFill="0" applyBorder="0" applyAlignment="0" applyProtection="0"/>
    <xf numFmtId="200" fontId="0" fillId="0" borderId="0" applyFont="0" applyFill="0" applyBorder="0" applyAlignment="0" applyProtection="0"/>
    <xf numFmtId="200" fontId="0" fillId="0" borderId="0" applyFont="0" applyFill="0" applyBorder="0" applyAlignment="0" applyProtection="0"/>
    <xf numFmtId="200" fontId="0" fillId="0" borderId="0" applyFont="0" applyFill="0" applyBorder="0" applyAlignment="0" applyProtection="0"/>
    <xf numFmtId="199" fontId="0" fillId="0" borderId="0" applyFont="0" applyFill="0" applyBorder="0" applyAlignment="0" applyProtection="0"/>
    <xf numFmtId="167" fontId="79" fillId="0" borderId="0" applyFont="0" applyFill="0" applyBorder="0" applyAlignment="0" applyProtection="0"/>
    <xf numFmtId="204" fontId="0" fillId="0" borderId="0" applyFont="0" applyFill="0" applyBorder="0" applyAlignment="0" applyProtection="0"/>
    <xf numFmtId="204" fontId="0" fillId="0" borderId="0" applyFont="0" applyFill="0" applyBorder="0" applyAlignment="0" applyProtection="0"/>
    <xf numFmtId="169" fontId="79" fillId="0" borderId="0" applyFont="0" applyFill="0" applyBorder="0" applyAlignment="0" applyProtection="0"/>
    <xf numFmtId="204" fontId="0" fillId="0" borderId="0" applyFont="0" applyFill="0" applyBorder="0" applyAlignment="0" applyProtection="0"/>
    <xf numFmtId="204" fontId="0" fillId="0" borderId="0" applyFont="0" applyFill="0" applyBorder="0" applyAlignment="0" applyProtection="0"/>
    <xf numFmtId="167" fontId="79" fillId="0" borderId="0" applyFont="0" applyFill="0" applyBorder="0" applyAlignment="0" applyProtection="0"/>
    <xf numFmtId="241" fontId="0" fillId="0" borderId="0" applyFont="0" applyFill="0" applyBorder="0" applyAlignment="0" applyProtection="0"/>
    <xf numFmtId="169" fontId="0" fillId="0" borderId="0" applyFont="0" applyFill="0" applyBorder="0" applyAlignment="0" applyProtection="0"/>
    <xf numFmtId="197"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97" fontId="0" fillId="0" borderId="0" applyFont="0" applyFill="0" applyBorder="0" applyAlignment="0" applyProtection="0"/>
    <xf numFmtId="43" fontId="0" fillId="0" borderId="0" applyFont="0" applyFill="0" applyBorder="0" applyAlignment="0" applyProtection="0"/>
    <xf numFmtId="201" fontId="0" fillId="0" borderId="0" applyFont="0" applyFill="0" applyBorder="0" applyAlignment="0" applyProtection="0"/>
    <xf numFmtId="169" fontId="0" fillId="0" borderId="0" applyFont="0" applyFill="0" applyBorder="0" applyAlignment="0" applyProtection="0"/>
    <xf numFmtId="225" fontId="0" fillId="0" borderId="0" applyFont="0" applyFill="0" applyBorder="0" applyAlignment="0" applyProtection="0"/>
    <xf numFmtId="169"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67" fontId="34" fillId="0" borderId="0" applyFont="0" applyFill="0" applyBorder="0" applyAlignment="0" applyProtection="0"/>
    <xf numFmtId="166"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190" fontId="0" fillId="0" borderId="0" applyFont="0" applyFill="0" applyBorder="0" applyAlignment="0" applyProtection="0"/>
    <xf numFmtId="166" fontId="0" fillId="0" borderId="0" applyFont="0" applyFill="0" applyBorder="0" applyAlignment="0" applyProtection="0"/>
    <xf numFmtId="190" fontId="0" fillId="0" borderId="0" applyFont="0" applyFill="0" applyBorder="0" applyAlignment="0" applyProtection="0"/>
    <xf numFmtId="239" fontId="0" fillId="0" borderId="0" applyFont="0" applyFill="0" applyBorder="0" applyAlignment="0" applyProtection="0"/>
    <xf numFmtId="191" fontId="0" fillId="0" borderId="0" applyFont="0" applyFill="0" applyBorder="0" applyAlignment="0" applyProtection="0"/>
    <xf numFmtId="14" fontId="4" fillId="0" borderId="0" applyFont="0" applyFill="0" applyBorder="0" applyAlignment="0" applyProtection="0"/>
    <xf numFmtId="192" fontId="4" fillId="0" borderId="0" applyFont="0" applyFill="0" applyBorder="0" applyAlignment="0" applyProtection="0"/>
    <xf numFmtId="191" fontId="0" fillId="0" borderId="0" applyFont="0" applyFill="0" applyBorder="0" applyAlignment="0" applyProtection="0"/>
    <xf numFmtId="191" fontId="0" fillId="0" borderId="0" applyFont="0" applyFill="0" applyBorder="0" applyAlignment="0" applyProtection="0"/>
    <xf numFmtId="193" fontId="0" fillId="0" borderId="0" applyFont="0" applyFill="0" applyBorder="0" applyAlignment="0" applyProtection="0"/>
    <xf numFmtId="190" fontId="0" fillId="0" borderId="0" applyFont="0" applyFill="0" applyBorder="0" applyAlignment="0" applyProtection="0"/>
    <xf numFmtId="191" fontId="0" fillId="0" borderId="0" applyFont="0" applyFill="0" applyBorder="0" applyAlignment="0" applyProtection="0"/>
    <xf numFmtId="194" fontId="34" fillId="0" borderId="0" applyFont="0" applyFill="0" applyBorder="0" applyAlignment="0" applyProtection="0"/>
    <xf numFmtId="191" fontId="0" fillId="0" borderId="0" applyFont="0" applyFill="0" applyBorder="0" applyAlignment="0" applyProtection="0"/>
    <xf numFmtId="14" fontId="4" fillId="0" borderId="0" applyFont="0" applyFill="0" applyBorder="0" applyAlignment="0" applyProtection="0"/>
    <xf numFmtId="192" fontId="4" fillId="0" borderId="0" applyFont="0" applyFill="0" applyBorder="0" applyAlignment="0" applyProtection="0"/>
    <xf numFmtId="239" fontId="0" fillId="0" borderId="0" applyFont="0" applyFill="0" applyBorder="0" applyAlignment="0" applyProtection="0"/>
    <xf numFmtId="190"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42" fontId="0" fillId="0" borderId="0" applyFont="0" applyFill="0" applyBorder="0" applyAlignment="0" applyProtection="0"/>
    <xf numFmtId="194" fontId="0" fillId="0" borderId="0" applyFont="0" applyFill="0" applyBorder="0" applyAlignment="0" applyProtection="0"/>
    <xf numFmtId="205" fontId="0" fillId="0" borderId="0" applyFont="0" applyFill="0" applyBorder="0" applyAlignment="0" applyProtection="0"/>
    <xf numFmtId="164" fontId="79" fillId="0" borderId="0" applyFont="0" applyFill="0" applyBorder="0" applyAlignment="0" applyProtection="0"/>
    <xf numFmtId="205" fontId="0" fillId="0" borderId="0" applyFont="0" applyFill="0" applyBorder="0" applyAlignment="0" applyProtection="0"/>
    <xf numFmtId="165" fontId="79" fillId="0" borderId="0" applyFont="0" applyFill="0" applyBorder="0" applyAlignment="0" applyProtection="0"/>
    <xf numFmtId="205" fontId="0" fillId="0" borderId="0" applyFont="0" applyFill="0" applyBorder="0" applyAlignment="0" applyProtection="0"/>
    <xf numFmtId="194" fontId="0" fillId="0" borderId="0" applyFont="0" applyFill="0" applyBorder="0" applyAlignment="0" applyProtection="0"/>
    <xf numFmtId="42" fontId="0" fillId="0" borderId="0" applyFont="0" applyFill="0" applyBorder="0" applyAlignment="0" applyProtection="0"/>
    <xf numFmtId="165" fontId="79" fillId="0" borderId="0" applyFont="0" applyFill="0" applyBorder="0" applyAlignment="0" applyProtection="0"/>
    <xf numFmtId="206" fontId="0" fillId="0" borderId="0" applyFont="0" applyFill="0" applyBorder="0" applyAlignment="0" applyProtection="0"/>
    <xf numFmtId="206" fontId="0" fillId="0" borderId="0" applyFont="0" applyFill="0" applyBorder="0" applyAlignment="0" applyProtection="0"/>
    <xf numFmtId="167" fontId="79" fillId="0" borderId="0" applyFont="0" applyFill="0" applyBorder="0" applyAlignment="0" applyProtection="0"/>
    <xf numFmtId="206" fontId="0" fillId="0" borderId="0" applyFont="0" applyFill="0" applyBorder="0" applyAlignment="0" applyProtection="0"/>
    <xf numFmtId="206" fontId="0" fillId="0" borderId="0" applyFont="0" applyFill="0" applyBorder="0" applyAlignment="0" applyProtection="0"/>
    <xf numFmtId="165" fontId="79"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42" fontId="0" fillId="0" borderId="0" applyFont="0" applyFill="0" applyBorder="0" applyAlignment="0" applyProtection="0"/>
    <xf numFmtId="190" fontId="0" fillId="0" borderId="0" applyFont="0" applyFill="0" applyBorder="0" applyAlignment="0" applyProtection="0"/>
    <xf numFmtId="166" fontId="0" fillId="0" borderId="0" applyFont="0" applyFill="0" applyBorder="0" applyAlignment="0" applyProtection="0"/>
    <xf numFmtId="42" fontId="0" fillId="0" borderId="0" applyFont="0" applyFill="0" applyBorder="0" applyAlignment="0" applyProtection="0"/>
    <xf numFmtId="166" fontId="0" fillId="0" borderId="0" applyFont="0" applyFill="0" applyBorder="0" applyAlignment="0" applyProtection="0"/>
    <xf numFmtId="169" fontId="0" fillId="0" borderId="0" applyFont="0" applyFill="0" applyBorder="0" applyAlignment="0" applyProtection="0"/>
    <xf numFmtId="225" fontId="0" fillId="0" borderId="0" applyFont="0" applyFill="0" applyBorder="0" applyAlignment="0" applyProtection="0"/>
    <xf numFmtId="188" fontId="0" fillId="0" borderId="0" applyFont="0" applyFill="0" applyBorder="0" applyAlignment="0" applyProtection="0"/>
    <xf numFmtId="197" fontId="0" fillId="0" borderId="0" applyFont="0" applyFill="0" applyBorder="0" applyAlignment="0" applyProtection="0"/>
    <xf numFmtId="198" fontId="0" fillId="0" borderId="0" applyFont="0" applyFill="0" applyBorder="0" applyAlignment="0" applyProtection="0"/>
    <xf numFmtId="197" fontId="0" fillId="0" borderId="0" applyFont="0" applyFill="0" applyBorder="0" applyAlignment="0" applyProtection="0"/>
    <xf numFmtId="199" fontId="0" fillId="0" borderId="0" applyFont="0" applyFill="0" applyBorder="0" applyAlignment="0" applyProtection="0"/>
    <xf numFmtId="199" fontId="0" fillId="0" borderId="0" applyFont="0" applyFill="0" applyBorder="0" applyAlignment="0" applyProtection="0"/>
    <xf numFmtId="199" fontId="0" fillId="0" borderId="0" applyFont="0" applyFill="0" applyBorder="0" applyAlignment="0" applyProtection="0"/>
    <xf numFmtId="199" fontId="0" fillId="0" borderId="0" applyFont="0" applyFill="0" applyBorder="0" applyAlignment="0" applyProtection="0"/>
    <xf numFmtId="199" fontId="0" fillId="0" borderId="0" applyFont="0" applyFill="0" applyBorder="0" applyAlignment="0" applyProtection="0"/>
    <xf numFmtId="199" fontId="0" fillId="0" borderId="0" applyFont="0" applyFill="0" applyBorder="0" applyAlignment="0" applyProtection="0"/>
    <xf numFmtId="200" fontId="0" fillId="0" borderId="0" applyFont="0" applyFill="0" applyBorder="0" applyAlignment="0" applyProtection="0"/>
    <xf numFmtId="200" fontId="0" fillId="0" borderId="0" applyFont="0" applyFill="0" applyBorder="0" applyAlignment="0" applyProtection="0"/>
    <xf numFmtId="200" fontId="0" fillId="0" borderId="0" applyFont="0" applyFill="0" applyBorder="0" applyAlignment="0" applyProtection="0"/>
    <xf numFmtId="199" fontId="0" fillId="0" borderId="0" applyFont="0" applyFill="0" applyBorder="0" applyAlignment="0" applyProtection="0"/>
    <xf numFmtId="201" fontId="0" fillId="0" borderId="0" applyFont="0" applyFill="0" applyBorder="0" applyAlignment="0" applyProtection="0"/>
    <xf numFmtId="169" fontId="0" fillId="0" borderId="0" applyFont="0" applyFill="0" applyBorder="0" applyAlignment="0" applyProtection="0"/>
    <xf numFmtId="198" fontId="0" fillId="0" borderId="0" applyFont="0" applyFill="0" applyBorder="0" applyAlignment="0" applyProtection="0"/>
    <xf numFmtId="201" fontId="0" fillId="0" borderId="0" applyFont="0" applyFill="0" applyBorder="0" applyAlignment="0" applyProtection="0"/>
    <xf numFmtId="169" fontId="0" fillId="0" borderId="0" applyFont="0" applyFill="0" applyBorder="0" applyAlignment="0" applyProtection="0"/>
    <xf numFmtId="202" fontId="0" fillId="0" borderId="0" applyFont="0" applyFill="0" applyBorder="0" applyAlignment="0" applyProtection="0"/>
    <xf numFmtId="43" fontId="0" fillId="0" borderId="0" applyFont="0" applyFill="0" applyBorder="0" applyAlignment="0" applyProtection="0"/>
    <xf numFmtId="197" fontId="0" fillId="0" borderId="0" applyFont="0" applyFill="0" applyBorder="0" applyAlignment="0" applyProtection="0"/>
    <xf numFmtId="43" fontId="0" fillId="0" borderId="0" applyFont="0" applyFill="0" applyBorder="0" applyAlignment="0" applyProtection="0"/>
    <xf numFmtId="197" fontId="0" fillId="0" borderId="0" applyFont="0" applyFill="0" applyBorder="0" applyAlignment="0" applyProtection="0"/>
    <xf numFmtId="0" fontId="0" fillId="0" borderId="0" applyFont="0" applyFill="0" applyBorder="0" applyAlignment="0" applyProtection="0"/>
    <xf numFmtId="240" fontId="0" fillId="0" borderId="0" applyFont="0" applyFill="0" applyBorder="0" applyAlignment="0" applyProtection="0"/>
    <xf numFmtId="197" fontId="0" fillId="0" borderId="0" applyFont="0" applyFill="0" applyBorder="0" applyAlignment="0" applyProtection="0"/>
    <xf numFmtId="203" fontId="4" fillId="0" borderId="0" applyFont="0" applyFill="0" applyBorder="0" applyAlignment="0" applyProtection="0"/>
    <xf numFmtId="203" fontId="4"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88" fontId="0" fillId="0" borderId="0" applyFont="0" applyFill="0" applyBorder="0" applyAlignment="0" applyProtection="0"/>
    <xf numFmtId="197" fontId="0" fillId="0" borderId="0" applyFont="0" applyFill="0" applyBorder="0" applyAlignment="0" applyProtection="0"/>
    <xf numFmtId="43" fontId="0" fillId="0" borderId="0" applyFont="0" applyFill="0" applyBorder="0" applyAlignment="0" applyProtection="0"/>
    <xf numFmtId="202" fontId="0" fillId="0" borderId="0" applyFont="0" applyFill="0" applyBorder="0" applyAlignment="0" applyProtection="0"/>
    <xf numFmtId="0"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0" fontId="0" fillId="0" borderId="0" applyFont="0" applyFill="0" applyBorder="0" applyAlignment="0" applyProtection="0"/>
    <xf numFmtId="43" fontId="0" fillId="0" borderId="0" applyFont="0" applyFill="0" applyBorder="0" applyAlignment="0" applyProtection="0"/>
    <xf numFmtId="202" fontId="0" fillId="0" borderId="0" applyFont="0" applyFill="0" applyBorder="0" applyAlignment="0" applyProtection="0"/>
    <xf numFmtId="202"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240" fontId="0" fillId="0" borderId="0" applyFont="0" applyFill="0" applyBorder="0" applyAlignment="0" applyProtection="0"/>
    <xf numFmtId="188" fontId="0" fillId="0" borderId="0" applyFont="0" applyFill="0" applyBorder="0" applyAlignment="0" applyProtection="0"/>
    <xf numFmtId="201" fontId="0" fillId="0" borderId="0" applyFont="0" applyFill="0" applyBorder="0" applyAlignment="0" applyProtection="0"/>
    <xf numFmtId="198" fontId="0" fillId="0" borderId="0" applyFont="0" applyFill="0" applyBorder="0" applyAlignment="0" applyProtection="0"/>
    <xf numFmtId="202"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197" fontId="0" fillId="0" borderId="0" applyFont="0" applyFill="0" applyBorder="0" applyAlignment="0" applyProtection="0"/>
    <xf numFmtId="202" fontId="0" fillId="0" borderId="0" applyFont="0" applyFill="0" applyBorder="0" applyAlignment="0" applyProtection="0"/>
    <xf numFmtId="203" fontId="4" fillId="0" borderId="0" applyFont="0" applyFill="0" applyBorder="0" applyAlignment="0" applyProtection="0"/>
    <xf numFmtId="203" fontId="4" fillId="0" borderId="0" applyFont="0" applyFill="0" applyBorder="0" applyAlignment="0" applyProtection="0"/>
    <xf numFmtId="198" fontId="0" fillId="0" borderId="0" applyFont="0" applyFill="0" applyBorder="0" applyAlignment="0" applyProtection="0"/>
    <xf numFmtId="169" fontId="0" fillId="0" borderId="0" applyFont="0" applyFill="0" applyBorder="0" applyAlignment="0" applyProtection="0"/>
    <xf numFmtId="201" fontId="0" fillId="0" borderId="0" applyFont="0" applyFill="0" applyBorder="0" applyAlignment="0" applyProtection="0"/>
    <xf numFmtId="169" fontId="0" fillId="0" borderId="0" applyFont="0" applyFill="0" applyBorder="0" applyAlignment="0" applyProtection="0"/>
    <xf numFmtId="198" fontId="0" fillId="0" borderId="0" applyFont="0" applyFill="0" applyBorder="0" applyAlignment="0" applyProtection="0"/>
    <xf numFmtId="197" fontId="0" fillId="0" borderId="0" applyFont="0" applyFill="0" applyBorder="0" applyAlignment="0" applyProtection="0"/>
    <xf numFmtId="169" fontId="0" fillId="0" borderId="0" applyFont="0" applyFill="0" applyBorder="0" applyAlignment="0" applyProtection="0"/>
    <xf numFmtId="198" fontId="0" fillId="0" borderId="0" applyFont="0" applyFill="0" applyBorder="0" applyAlignment="0" applyProtection="0"/>
    <xf numFmtId="43" fontId="0" fillId="0" borderId="0" applyFont="0" applyFill="0" applyBorder="0" applyAlignment="0" applyProtection="0"/>
    <xf numFmtId="169" fontId="0" fillId="0" borderId="0" applyFont="0" applyFill="0" applyBorder="0" applyAlignment="0" applyProtection="0"/>
    <xf numFmtId="198"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8" fontId="0" fillId="0" borderId="0" applyFont="0" applyFill="0" applyBorder="0" applyAlignment="0" applyProtection="0"/>
    <xf numFmtId="197" fontId="0" fillId="0" borderId="0" applyFont="0" applyFill="0" applyBorder="0" applyAlignment="0" applyProtection="0"/>
    <xf numFmtId="198" fontId="0" fillId="0" borderId="0" applyFont="0" applyFill="0" applyBorder="0" applyAlignment="0" applyProtection="0"/>
    <xf numFmtId="199" fontId="0" fillId="0" borderId="0" applyFont="0" applyFill="0" applyBorder="0" applyAlignment="0" applyProtection="0"/>
    <xf numFmtId="199" fontId="0" fillId="0" borderId="0" applyFont="0" applyFill="0" applyBorder="0" applyAlignment="0" applyProtection="0"/>
    <xf numFmtId="199" fontId="0" fillId="0" borderId="0" applyFont="0" applyFill="0" applyBorder="0" applyAlignment="0" applyProtection="0"/>
    <xf numFmtId="199" fontId="0" fillId="0" borderId="0" applyFont="0" applyFill="0" applyBorder="0" applyAlignment="0" applyProtection="0"/>
    <xf numFmtId="199" fontId="0" fillId="0" borderId="0" applyFont="0" applyFill="0" applyBorder="0" applyAlignment="0" applyProtection="0"/>
    <xf numFmtId="199" fontId="0" fillId="0" borderId="0" applyFont="0" applyFill="0" applyBorder="0" applyAlignment="0" applyProtection="0"/>
    <xf numFmtId="200" fontId="0" fillId="0" borderId="0" applyFont="0" applyFill="0" applyBorder="0" applyAlignment="0" applyProtection="0"/>
    <xf numFmtId="200" fontId="0" fillId="0" borderId="0" applyFont="0" applyFill="0" applyBorder="0" applyAlignment="0" applyProtection="0"/>
    <xf numFmtId="200" fontId="0" fillId="0" borderId="0" applyFont="0" applyFill="0" applyBorder="0" applyAlignment="0" applyProtection="0"/>
    <xf numFmtId="199" fontId="0" fillId="0" borderId="0" applyFont="0" applyFill="0" applyBorder="0" applyAlignment="0" applyProtection="0"/>
    <xf numFmtId="167" fontId="79" fillId="0" borderId="0" applyFont="0" applyFill="0" applyBorder="0" applyAlignment="0" applyProtection="0"/>
    <xf numFmtId="204" fontId="0" fillId="0" borderId="0" applyFont="0" applyFill="0" applyBorder="0" applyAlignment="0" applyProtection="0"/>
    <xf numFmtId="204" fontId="0" fillId="0" borderId="0" applyFont="0" applyFill="0" applyBorder="0" applyAlignment="0" applyProtection="0"/>
    <xf numFmtId="169" fontId="79" fillId="0" borderId="0" applyFont="0" applyFill="0" applyBorder="0" applyAlignment="0" applyProtection="0"/>
    <xf numFmtId="204" fontId="0" fillId="0" borderId="0" applyFont="0" applyFill="0" applyBorder="0" applyAlignment="0" applyProtection="0"/>
    <xf numFmtId="204" fontId="0" fillId="0" borderId="0" applyFont="0" applyFill="0" applyBorder="0" applyAlignment="0" applyProtection="0"/>
    <xf numFmtId="167" fontId="79" fillId="0" borderId="0" applyFont="0" applyFill="0" applyBorder="0" applyAlignment="0" applyProtection="0"/>
    <xf numFmtId="241" fontId="0" fillId="0" borderId="0" applyFont="0" applyFill="0" applyBorder="0" applyAlignment="0" applyProtection="0"/>
    <xf numFmtId="169" fontId="0" fillId="0" borderId="0" applyFont="0" applyFill="0" applyBorder="0" applyAlignment="0" applyProtection="0"/>
    <xf numFmtId="197"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97" fontId="0" fillId="0" borderId="0" applyFont="0" applyFill="0" applyBorder="0" applyAlignment="0" applyProtection="0"/>
    <xf numFmtId="169" fontId="34" fillId="0" borderId="0" applyFont="0" applyFill="0" applyBorder="0" applyAlignment="0" applyProtection="0"/>
    <xf numFmtId="43" fontId="0" fillId="0" borderId="0" applyFont="0" applyFill="0" applyBorder="0" applyAlignment="0" applyProtection="0"/>
    <xf numFmtId="201" fontId="0" fillId="0" borderId="0" applyFont="0" applyFill="0" applyBorder="0" applyAlignment="0" applyProtection="0"/>
    <xf numFmtId="169" fontId="0" fillId="0" borderId="0" applyFont="0" applyFill="0" applyBorder="0" applyAlignment="0" applyProtection="0"/>
    <xf numFmtId="225" fontId="0" fillId="0" borderId="0" applyFont="0" applyFill="0" applyBorder="0" applyAlignment="0" applyProtection="0"/>
    <xf numFmtId="169"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67" fontId="0" fillId="0" borderId="0" applyFont="0" applyFill="0" applyBorder="0" applyAlignment="0" applyProtection="0"/>
    <xf numFmtId="224" fontId="0" fillId="0" borderId="0" applyFont="0" applyFill="0" applyBorder="0" applyAlignment="0" applyProtection="0"/>
    <xf numFmtId="189" fontId="0" fillId="0" borderId="0" applyFont="0" applyFill="0" applyBorder="0" applyAlignment="0" applyProtection="0"/>
    <xf numFmtId="207" fontId="0" fillId="0" borderId="0" applyFont="0" applyFill="0" applyBorder="0" applyAlignment="0" applyProtection="0"/>
    <xf numFmtId="187" fontId="0" fillId="0" borderId="0" applyFont="0" applyFill="0" applyBorder="0" applyAlignment="0" applyProtection="0"/>
    <xf numFmtId="207" fontId="0" fillId="0" borderId="0" applyFont="0" applyFill="0" applyBorder="0" applyAlignment="0" applyProtection="0"/>
    <xf numFmtId="208" fontId="0" fillId="0" borderId="0" applyFont="0" applyFill="0" applyBorder="0" applyAlignment="0" applyProtection="0"/>
    <xf numFmtId="208" fontId="0" fillId="0" borderId="0" applyFont="0" applyFill="0" applyBorder="0" applyAlignment="0" applyProtection="0"/>
    <xf numFmtId="208" fontId="0" fillId="0" borderId="0" applyFont="0" applyFill="0" applyBorder="0" applyAlignment="0" applyProtection="0"/>
    <xf numFmtId="208" fontId="0" fillId="0" borderId="0" applyFont="0" applyFill="0" applyBorder="0" applyAlignment="0" applyProtection="0"/>
    <xf numFmtId="208" fontId="0" fillId="0" borderId="0" applyFont="0" applyFill="0" applyBorder="0" applyAlignment="0" applyProtection="0"/>
    <xf numFmtId="208" fontId="0" fillId="0" borderId="0" applyFont="0" applyFill="0" applyBorder="0" applyAlignment="0" applyProtection="0"/>
    <xf numFmtId="209" fontId="0" fillId="0" borderId="0" applyFont="0" applyFill="0" applyBorder="0" applyAlignment="0" applyProtection="0"/>
    <xf numFmtId="209" fontId="0" fillId="0" borderId="0" applyFont="0" applyFill="0" applyBorder="0" applyAlignment="0" applyProtection="0"/>
    <xf numFmtId="209" fontId="0" fillId="0" borderId="0" applyFont="0" applyFill="0" applyBorder="0" applyAlignment="0" applyProtection="0"/>
    <xf numFmtId="208" fontId="0" fillId="0" borderId="0" applyFont="0" applyFill="0" applyBorder="0" applyAlignment="0" applyProtection="0"/>
    <xf numFmtId="210" fontId="0" fillId="0" borderId="0" applyFont="0" applyFill="0" applyBorder="0" applyAlignment="0" applyProtection="0"/>
    <xf numFmtId="167" fontId="0" fillId="0" borderId="0" applyFont="0" applyFill="0" applyBorder="0" applyAlignment="0" applyProtection="0"/>
    <xf numFmtId="187" fontId="0" fillId="0" borderId="0" applyFont="0" applyFill="0" applyBorder="0" applyAlignment="0" applyProtection="0"/>
    <xf numFmtId="210" fontId="0" fillId="0" borderId="0" applyFont="0" applyFill="0" applyBorder="0" applyAlignment="0" applyProtection="0"/>
    <xf numFmtId="167" fontId="0" fillId="0" borderId="0" applyFont="0" applyFill="0" applyBorder="0" applyAlignment="0" applyProtection="0"/>
    <xf numFmtId="211" fontId="0" fillId="0" borderId="0" applyFont="0" applyFill="0" applyBorder="0" applyAlignment="0" applyProtection="0"/>
    <xf numFmtId="41" fontId="0" fillId="0" borderId="0" applyFont="0" applyFill="0" applyBorder="0" applyAlignment="0" applyProtection="0"/>
    <xf numFmtId="207" fontId="0" fillId="0" borderId="0" applyFont="0" applyFill="0" applyBorder="0" applyAlignment="0" applyProtection="0"/>
    <xf numFmtId="41" fontId="0" fillId="0" borderId="0" applyFont="0" applyFill="0" applyBorder="0" applyAlignment="0" applyProtection="0"/>
    <xf numFmtId="207" fontId="0" fillId="0" borderId="0" applyFont="0" applyFill="0" applyBorder="0" applyAlignment="0" applyProtection="0"/>
    <xf numFmtId="187" fontId="34" fillId="0" borderId="0" applyFont="0" applyFill="0" applyBorder="0" applyAlignment="0" applyProtection="0"/>
    <xf numFmtId="242" fontId="0" fillId="0" borderId="0" applyFont="0" applyFill="0" applyBorder="0" applyAlignment="0" applyProtection="0"/>
    <xf numFmtId="207" fontId="0" fillId="0" borderId="0" applyFont="0" applyFill="0" applyBorder="0" applyAlignment="0" applyProtection="0"/>
    <xf numFmtId="212" fontId="4" fillId="0" borderId="0" applyFont="0" applyFill="0" applyBorder="0" applyAlignment="0" applyProtection="0"/>
    <xf numFmtId="213" fontId="4" fillId="0" borderId="0" applyFont="0" applyFill="0" applyBorder="0" applyAlignment="0" applyProtection="0"/>
    <xf numFmtId="207" fontId="0" fillId="0" borderId="0" applyFont="0" applyFill="0" applyBorder="0" applyAlignment="0" applyProtection="0"/>
    <xf numFmtId="207" fontId="0" fillId="0" borderId="0" applyFont="0" applyFill="0" applyBorder="0" applyAlignment="0" applyProtection="0"/>
    <xf numFmtId="189" fontId="0" fillId="0" borderId="0" applyFont="0" applyFill="0" applyBorder="0" applyAlignment="0" applyProtection="0"/>
    <xf numFmtId="207" fontId="0" fillId="0" borderId="0" applyFont="0" applyFill="0" applyBorder="0" applyAlignment="0" applyProtection="0"/>
    <xf numFmtId="41" fontId="0" fillId="0" borderId="0" applyFont="0" applyFill="0" applyBorder="0" applyAlignment="0" applyProtection="0"/>
    <xf numFmtId="211" fontId="0" fillId="0" borderId="0" applyFont="0" applyFill="0" applyBorder="0" applyAlignment="0" applyProtection="0"/>
    <xf numFmtId="187" fontId="34" fillId="0" borderId="0" applyFont="0" applyFill="0" applyBorder="0" applyAlignment="0" applyProtection="0"/>
    <xf numFmtId="187" fontId="0" fillId="0" borderId="0" applyFont="0" applyFill="0" applyBorder="0" applyAlignment="0" applyProtection="0"/>
    <xf numFmtId="41" fontId="0" fillId="0" borderId="0" applyFont="0" applyFill="0" applyBorder="0" applyAlignment="0" applyProtection="0"/>
    <xf numFmtId="211" fontId="0" fillId="0" borderId="0" applyFont="0" applyFill="0" applyBorder="0" applyAlignment="0" applyProtection="0"/>
    <xf numFmtId="211" fontId="0" fillId="0" borderId="0" applyFont="0" applyFill="0" applyBorder="0" applyAlignment="0" applyProtection="0"/>
    <xf numFmtId="187" fontId="0" fillId="0" borderId="0" applyFont="0" applyFill="0" applyBorder="0" applyAlignment="0" applyProtection="0"/>
    <xf numFmtId="214" fontId="0" fillId="0" borderId="0" applyFont="0" applyFill="0" applyBorder="0" applyAlignment="0" applyProtection="0"/>
    <xf numFmtId="187" fontId="0" fillId="0" borderId="0" applyFont="0" applyFill="0" applyBorder="0" applyAlignment="0" applyProtection="0"/>
    <xf numFmtId="242" fontId="0" fillId="0" borderId="0" applyFont="0" applyFill="0" applyBorder="0" applyAlignment="0" applyProtection="0"/>
    <xf numFmtId="189" fontId="0" fillId="0" borderId="0" applyFont="0" applyFill="0" applyBorder="0" applyAlignment="0" applyProtection="0"/>
    <xf numFmtId="210" fontId="0" fillId="0" borderId="0" applyFont="0" applyFill="0" applyBorder="0" applyAlignment="0" applyProtection="0"/>
    <xf numFmtId="187" fontId="0" fillId="0" borderId="0" applyFont="0" applyFill="0" applyBorder="0" applyAlignment="0" applyProtection="0"/>
    <xf numFmtId="211"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207" fontId="0" fillId="0" borderId="0" applyFont="0" applyFill="0" applyBorder="0" applyAlignment="0" applyProtection="0"/>
    <xf numFmtId="211" fontId="0" fillId="0" borderId="0" applyFont="0" applyFill="0" applyBorder="0" applyAlignment="0" applyProtection="0"/>
    <xf numFmtId="212" fontId="4" fillId="0" borderId="0" applyFont="0" applyFill="0" applyBorder="0" applyAlignment="0" applyProtection="0"/>
    <xf numFmtId="213" fontId="4" fillId="0" borderId="0" applyFont="0" applyFill="0" applyBorder="0" applyAlignment="0" applyProtection="0"/>
    <xf numFmtId="187" fontId="0" fillId="0" borderId="0" applyFont="0" applyFill="0" applyBorder="0" applyAlignment="0" applyProtection="0"/>
    <xf numFmtId="167" fontId="0" fillId="0" borderId="0" applyFont="0" applyFill="0" applyBorder="0" applyAlignment="0" applyProtection="0"/>
    <xf numFmtId="210" fontId="0" fillId="0" borderId="0" applyFont="0" applyFill="0" applyBorder="0" applyAlignment="0" applyProtection="0"/>
    <xf numFmtId="167" fontId="0" fillId="0" borderId="0" applyFont="0" applyFill="0" applyBorder="0" applyAlignment="0" applyProtection="0"/>
    <xf numFmtId="187" fontId="0" fillId="0" borderId="0" applyFont="0" applyFill="0" applyBorder="0" applyAlignment="0" applyProtection="0"/>
    <xf numFmtId="207" fontId="0" fillId="0" borderId="0" applyFont="0" applyFill="0" applyBorder="0" applyAlignment="0" applyProtection="0"/>
    <xf numFmtId="167" fontId="0" fillId="0" borderId="0" applyFont="0" applyFill="0" applyBorder="0" applyAlignment="0" applyProtection="0"/>
    <xf numFmtId="187" fontId="0" fillId="0" borderId="0" applyFont="0" applyFill="0" applyBorder="0" applyAlignment="0" applyProtection="0"/>
    <xf numFmtId="41" fontId="0" fillId="0" borderId="0" applyFont="0" applyFill="0" applyBorder="0" applyAlignment="0" applyProtection="0"/>
    <xf numFmtId="167" fontId="0" fillId="0" borderId="0" applyFont="0" applyFill="0" applyBorder="0" applyAlignment="0" applyProtection="0"/>
    <xf numFmtId="187" fontId="0" fillId="0" borderId="0" applyFont="0" applyFill="0" applyBorder="0" applyAlignment="0" applyProtection="0"/>
    <xf numFmtId="207" fontId="0" fillId="0" borderId="0" applyFont="0" applyFill="0" applyBorder="0" applyAlignment="0" applyProtection="0"/>
    <xf numFmtId="207" fontId="0" fillId="0" borderId="0" applyFont="0" applyFill="0" applyBorder="0" applyAlignment="0" applyProtection="0"/>
    <xf numFmtId="207" fontId="0" fillId="0" borderId="0" applyFont="0" applyFill="0" applyBorder="0" applyAlignment="0" applyProtection="0"/>
    <xf numFmtId="187" fontId="0" fillId="0" borderId="0" applyFont="0" applyFill="0" applyBorder="0" applyAlignment="0" applyProtection="0"/>
    <xf numFmtId="207" fontId="0" fillId="0" borderId="0" applyFont="0" applyFill="0" applyBorder="0" applyAlignment="0" applyProtection="0"/>
    <xf numFmtId="187" fontId="0" fillId="0" borderId="0" applyFont="0" applyFill="0" applyBorder="0" applyAlignment="0" applyProtection="0"/>
    <xf numFmtId="208" fontId="0" fillId="0" borderId="0" applyFont="0" applyFill="0" applyBorder="0" applyAlignment="0" applyProtection="0"/>
    <xf numFmtId="208" fontId="0" fillId="0" borderId="0" applyFont="0" applyFill="0" applyBorder="0" applyAlignment="0" applyProtection="0"/>
    <xf numFmtId="208" fontId="0" fillId="0" borderId="0" applyFont="0" applyFill="0" applyBorder="0" applyAlignment="0" applyProtection="0"/>
    <xf numFmtId="208" fontId="0" fillId="0" borderId="0" applyFont="0" applyFill="0" applyBorder="0" applyAlignment="0" applyProtection="0"/>
    <xf numFmtId="208" fontId="0" fillId="0" borderId="0" applyFont="0" applyFill="0" applyBorder="0" applyAlignment="0" applyProtection="0"/>
    <xf numFmtId="208" fontId="0" fillId="0" borderId="0" applyFont="0" applyFill="0" applyBorder="0" applyAlignment="0" applyProtection="0"/>
    <xf numFmtId="209" fontId="0" fillId="0" borderId="0" applyFont="0" applyFill="0" applyBorder="0" applyAlignment="0" applyProtection="0"/>
    <xf numFmtId="209" fontId="0" fillId="0" borderId="0" applyFont="0" applyFill="0" applyBorder="0" applyAlignment="0" applyProtection="0"/>
    <xf numFmtId="209" fontId="0" fillId="0" borderId="0" applyFont="0" applyFill="0" applyBorder="0" applyAlignment="0" applyProtection="0"/>
    <xf numFmtId="208" fontId="0" fillId="0" borderId="0" applyFont="0" applyFill="0" applyBorder="0" applyAlignment="0" applyProtection="0"/>
    <xf numFmtId="166" fontId="79" fillId="0" borderId="0" applyFont="0" applyFill="0" applyBorder="0" applyAlignment="0" applyProtection="0"/>
    <xf numFmtId="215" fontId="0" fillId="0" borderId="0" applyFont="0" applyFill="0" applyBorder="0" applyAlignment="0" applyProtection="0"/>
    <xf numFmtId="215" fontId="0" fillId="0" borderId="0" applyFont="0" applyFill="0" applyBorder="0" applyAlignment="0" applyProtection="0"/>
    <xf numFmtId="168" fontId="79" fillId="0" borderId="0" applyFont="0" applyFill="0" applyBorder="0" applyAlignment="0" applyProtection="0"/>
    <xf numFmtId="215" fontId="0" fillId="0" borderId="0" applyFont="0" applyFill="0" applyBorder="0" applyAlignment="0" applyProtection="0"/>
    <xf numFmtId="215" fontId="0" fillId="0" borderId="0" applyFont="0" applyFill="0" applyBorder="0" applyAlignment="0" applyProtection="0"/>
    <xf numFmtId="166" fontId="79" fillId="0" borderId="0" applyFont="0" applyFill="0" applyBorder="0" applyAlignment="0" applyProtection="0"/>
    <xf numFmtId="243" fontId="0" fillId="0" borderId="0" applyFont="0" applyFill="0" applyBorder="0" applyAlignment="0" applyProtection="0"/>
    <xf numFmtId="167" fontId="0" fillId="0" borderId="0" applyFont="0" applyFill="0" applyBorder="0" applyAlignment="0" applyProtection="0"/>
    <xf numFmtId="20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207" fontId="0" fillId="0" borderId="0" applyFont="0" applyFill="0" applyBorder="0" applyAlignment="0" applyProtection="0"/>
    <xf numFmtId="41" fontId="0" fillId="0" borderId="0" applyFont="0" applyFill="0" applyBorder="0" applyAlignment="0" applyProtection="0"/>
    <xf numFmtId="210" fontId="0" fillId="0" borderId="0" applyFont="0" applyFill="0" applyBorder="0" applyAlignment="0" applyProtection="0"/>
    <xf numFmtId="167" fontId="0" fillId="0" borderId="0" applyFont="0" applyFill="0" applyBorder="0" applyAlignment="0" applyProtection="0"/>
    <xf numFmtId="224" fontId="0" fillId="0" borderId="0" applyFont="0" applyFill="0" applyBorder="0" applyAlignment="0" applyProtection="0"/>
    <xf numFmtId="167" fontId="0" fillId="0" borderId="0" applyFont="0" applyFill="0" applyBorder="0" applyAlignment="0" applyProtection="0"/>
    <xf numFmtId="207" fontId="0" fillId="0" borderId="0" applyFont="0" applyFill="0" applyBorder="0" applyAlignment="0" applyProtection="0"/>
    <xf numFmtId="207" fontId="0" fillId="0" borderId="0" applyFont="0" applyFill="0" applyBorder="0" applyAlignment="0" applyProtection="0"/>
    <xf numFmtId="42" fontId="0" fillId="0" borderId="0" applyFont="0" applyFill="0" applyBorder="0" applyAlignment="0" applyProtection="0"/>
    <xf numFmtId="190" fontId="0" fillId="0" borderId="0" applyFont="0" applyFill="0" applyBorder="0" applyAlignment="0" applyProtection="0"/>
    <xf numFmtId="166" fontId="0" fillId="0" borderId="0" applyFont="0" applyFill="0" applyBorder="0" applyAlignment="0" applyProtection="0"/>
    <xf numFmtId="190" fontId="0" fillId="0" borderId="0" applyFont="0" applyFill="0" applyBorder="0" applyAlignment="0" applyProtection="0"/>
    <xf numFmtId="239" fontId="0" fillId="0" borderId="0" applyFont="0" applyFill="0" applyBorder="0" applyAlignment="0" applyProtection="0"/>
    <xf numFmtId="191" fontId="0" fillId="0" borderId="0" applyFont="0" applyFill="0" applyBorder="0" applyAlignment="0" applyProtection="0"/>
    <xf numFmtId="14" fontId="4" fillId="0" borderId="0" applyFont="0" applyFill="0" applyBorder="0" applyAlignment="0" applyProtection="0"/>
    <xf numFmtId="192" fontId="4" fillId="0" borderId="0" applyFont="0" applyFill="0" applyBorder="0" applyAlignment="0" applyProtection="0"/>
    <xf numFmtId="191" fontId="0" fillId="0" borderId="0" applyFont="0" applyFill="0" applyBorder="0" applyAlignment="0" applyProtection="0"/>
    <xf numFmtId="191" fontId="0" fillId="0" borderId="0" applyFont="0" applyFill="0" applyBorder="0" applyAlignment="0" applyProtection="0"/>
    <xf numFmtId="193" fontId="0" fillId="0" borderId="0" applyFont="0" applyFill="0" applyBorder="0" applyAlignment="0" applyProtection="0"/>
    <xf numFmtId="190" fontId="0" fillId="0" borderId="0" applyFont="0" applyFill="0" applyBorder="0" applyAlignment="0" applyProtection="0"/>
    <xf numFmtId="191" fontId="0" fillId="0" borderId="0" applyFont="0" applyFill="0" applyBorder="0" applyAlignment="0" applyProtection="0"/>
    <xf numFmtId="194" fontId="34" fillId="0" borderId="0" applyFont="0" applyFill="0" applyBorder="0" applyAlignment="0" applyProtection="0"/>
    <xf numFmtId="191" fontId="0" fillId="0" borderId="0" applyFont="0" applyFill="0" applyBorder="0" applyAlignment="0" applyProtection="0"/>
    <xf numFmtId="14" fontId="4" fillId="0" borderId="0" applyFont="0" applyFill="0" applyBorder="0" applyAlignment="0" applyProtection="0"/>
    <xf numFmtId="192" fontId="4" fillId="0" borderId="0" applyFont="0" applyFill="0" applyBorder="0" applyAlignment="0" applyProtection="0"/>
    <xf numFmtId="239" fontId="0" fillId="0" borderId="0" applyFont="0" applyFill="0" applyBorder="0" applyAlignment="0" applyProtection="0"/>
    <xf numFmtId="190"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42" fontId="0" fillId="0" borderId="0" applyFont="0" applyFill="0" applyBorder="0" applyAlignment="0" applyProtection="0"/>
    <xf numFmtId="194" fontId="0" fillId="0" borderId="0" applyFont="0" applyFill="0" applyBorder="0" applyAlignment="0" applyProtection="0"/>
    <xf numFmtId="205" fontId="0" fillId="0" borderId="0" applyFont="0" applyFill="0" applyBorder="0" applyAlignment="0" applyProtection="0"/>
    <xf numFmtId="164" fontId="79" fillId="0" borderId="0" applyFont="0" applyFill="0" applyBorder="0" applyAlignment="0" applyProtection="0"/>
    <xf numFmtId="205" fontId="0" fillId="0" borderId="0" applyFont="0" applyFill="0" applyBorder="0" applyAlignment="0" applyProtection="0"/>
    <xf numFmtId="165" fontId="79" fillId="0" borderId="0" applyFont="0" applyFill="0" applyBorder="0" applyAlignment="0" applyProtection="0"/>
    <xf numFmtId="205" fontId="0" fillId="0" borderId="0" applyFont="0" applyFill="0" applyBorder="0" applyAlignment="0" applyProtection="0"/>
    <xf numFmtId="194" fontId="0" fillId="0" borderId="0" applyFont="0" applyFill="0" applyBorder="0" applyAlignment="0" applyProtection="0"/>
    <xf numFmtId="42" fontId="0" fillId="0" borderId="0" applyFont="0" applyFill="0" applyBorder="0" applyAlignment="0" applyProtection="0"/>
    <xf numFmtId="165" fontId="79" fillId="0" borderId="0" applyFont="0" applyFill="0" applyBorder="0" applyAlignment="0" applyProtection="0"/>
    <xf numFmtId="206" fontId="0" fillId="0" borderId="0" applyFont="0" applyFill="0" applyBorder="0" applyAlignment="0" applyProtection="0"/>
    <xf numFmtId="206" fontId="0" fillId="0" borderId="0" applyFont="0" applyFill="0" applyBorder="0" applyAlignment="0" applyProtection="0"/>
    <xf numFmtId="167" fontId="79" fillId="0" borderId="0" applyFont="0" applyFill="0" applyBorder="0" applyAlignment="0" applyProtection="0"/>
    <xf numFmtId="206" fontId="0" fillId="0" borderId="0" applyFont="0" applyFill="0" applyBorder="0" applyAlignment="0" applyProtection="0"/>
    <xf numFmtId="206" fontId="0" fillId="0" borderId="0" applyFont="0" applyFill="0" applyBorder="0" applyAlignment="0" applyProtection="0"/>
    <xf numFmtId="165" fontId="79"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7" fontId="34" fillId="0" borderId="0" applyFont="0" applyFill="0" applyBorder="0" applyAlignment="0" applyProtection="0"/>
    <xf numFmtId="42" fontId="0" fillId="0" borderId="0" applyFont="0" applyFill="0" applyBorder="0" applyAlignment="0" applyProtection="0"/>
    <xf numFmtId="190" fontId="0" fillId="0" borderId="0" applyFont="0" applyFill="0" applyBorder="0" applyAlignment="0" applyProtection="0"/>
    <xf numFmtId="166" fontId="0" fillId="0" borderId="0" applyFont="0" applyFill="0" applyBorder="0" applyAlignment="0" applyProtection="0"/>
    <xf numFmtId="42" fontId="0" fillId="0" borderId="0" applyFont="0" applyFill="0" applyBorder="0" applyAlignment="0" applyProtection="0"/>
    <xf numFmtId="166" fontId="0" fillId="0" borderId="0" applyFont="0" applyFill="0" applyBorder="0" applyAlignment="0" applyProtection="0"/>
    <xf numFmtId="169" fontId="34" fillId="0" borderId="0" applyFont="0" applyFill="0" applyBorder="0" applyAlignment="0" applyProtection="0"/>
    <xf numFmtId="167" fontId="0" fillId="0" borderId="0" applyFont="0" applyFill="0" applyBorder="0" applyAlignment="0" applyProtection="0"/>
    <xf numFmtId="224" fontId="0" fillId="0" borderId="0" applyFont="0" applyFill="0" applyBorder="0" applyAlignment="0" applyProtection="0"/>
    <xf numFmtId="189" fontId="0" fillId="0" borderId="0" applyFont="0" applyFill="0" applyBorder="0" applyAlignment="0" applyProtection="0"/>
    <xf numFmtId="207" fontId="0" fillId="0" borderId="0" applyFont="0" applyFill="0" applyBorder="0" applyAlignment="0" applyProtection="0"/>
    <xf numFmtId="187" fontId="0" fillId="0" borderId="0" applyFont="0" applyFill="0" applyBorder="0" applyAlignment="0" applyProtection="0"/>
    <xf numFmtId="207" fontId="0" fillId="0" borderId="0" applyFont="0" applyFill="0" applyBorder="0" applyAlignment="0" applyProtection="0"/>
    <xf numFmtId="208" fontId="0" fillId="0" borderId="0" applyFont="0" applyFill="0" applyBorder="0" applyAlignment="0" applyProtection="0"/>
    <xf numFmtId="208" fontId="0" fillId="0" borderId="0" applyFont="0" applyFill="0" applyBorder="0" applyAlignment="0" applyProtection="0"/>
    <xf numFmtId="208" fontId="0" fillId="0" borderId="0" applyFont="0" applyFill="0" applyBorder="0" applyAlignment="0" applyProtection="0"/>
    <xf numFmtId="208" fontId="0" fillId="0" borderId="0" applyFont="0" applyFill="0" applyBorder="0" applyAlignment="0" applyProtection="0"/>
    <xf numFmtId="208" fontId="0" fillId="0" borderId="0" applyFont="0" applyFill="0" applyBorder="0" applyAlignment="0" applyProtection="0"/>
    <xf numFmtId="208" fontId="0" fillId="0" borderId="0" applyFont="0" applyFill="0" applyBorder="0" applyAlignment="0" applyProtection="0"/>
    <xf numFmtId="209" fontId="0" fillId="0" borderId="0" applyFont="0" applyFill="0" applyBorder="0" applyAlignment="0" applyProtection="0"/>
    <xf numFmtId="209" fontId="0" fillId="0" borderId="0" applyFont="0" applyFill="0" applyBorder="0" applyAlignment="0" applyProtection="0"/>
    <xf numFmtId="209" fontId="0" fillId="0" borderId="0" applyFont="0" applyFill="0" applyBorder="0" applyAlignment="0" applyProtection="0"/>
    <xf numFmtId="208" fontId="0" fillId="0" borderId="0" applyFont="0" applyFill="0" applyBorder="0" applyAlignment="0" applyProtection="0"/>
    <xf numFmtId="210" fontId="0" fillId="0" borderId="0" applyFont="0" applyFill="0" applyBorder="0" applyAlignment="0" applyProtection="0"/>
    <xf numFmtId="167" fontId="0" fillId="0" borderId="0" applyFont="0" applyFill="0" applyBorder="0" applyAlignment="0" applyProtection="0"/>
    <xf numFmtId="187" fontId="0" fillId="0" borderId="0" applyFont="0" applyFill="0" applyBorder="0" applyAlignment="0" applyProtection="0"/>
    <xf numFmtId="210" fontId="0" fillId="0" borderId="0" applyFont="0" applyFill="0" applyBorder="0" applyAlignment="0" applyProtection="0"/>
    <xf numFmtId="167" fontId="0" fillId="0" borderId="0" applyFont="0" applyFill="0" applyBorder="0" applyAlignment="0" applyProtection="0"/>
    <xf numFmtId="211" fontId="0" fillId="0" borderId="0" applyFont="0" applyFill="0" applyBorder="0" applyAlignment="0" applyProtection="0"/>
    <xf numFmtId="41" fontId="0" fillId="0" borderId="0" applyFont="0" applyFill="0" applyBorder="0" applyAlignment="0" applyProtection="0"/>
    <xf numFmtId="207" fontId="0" fillId="0" borderId="0" applyFont="0" applyFill="0" applyBorder="0" applyAlignment="0" applyProtection="0"/>
    <xf numFmtId="41" fontId="0" fillId="0" borderId="0" applyFont="0" applyFill="0" applyBorder="0" applyAlignment="0" applyProtection="0"/>
    <xf numFmtId="207" fontId="0" fillId="0" borderId="0" applyFont="0" applyFill="0" applyBorder="0" applyAlignment="0" applyProtection="0"/>
    <xf numFmtId="187" fontId="34" fillId="0" borderId="0" applyFont="0" applyFill="0" applyBorder="0" applyAlignment="0" applyProtection="0"/>
    <xf numFmtId="242" fontId="0" fillId="0" borderId="0" applyFont="0" applyFill="0" applyBorder="0" applyAlignment="0" applyProtection="0"/>
    <xf numFmtId="207" fontId="0" fillId="0" borderId="0" applyFont="0" applyFill="0" applyBorder="0" applyAlignment="0" applyProtection="0"/>
    <xf numFmtId="212" fontId="4" fillId="0" borderId="0" applyFont="0" applyFill="0" applyBorder="0" applyAlignment="0" applyProtection="0"/>
    <xf numFmtId="213" fontId="4" fillId="0" borderId="0" applyFont="0" applyFill="0" applyBorder="0" applyAlignment="0" applyProtection="0"/>
    <xf numFmtId="207" fontId="0" fillId="0" borderId="0" applyFont="0" applyFill="0" applyBorder="0" applyAlignment="0" applyProtection="0"/>
    <xf numFmtId="207" fontId="0" fillId="0" borderId="0" applyFont="0" applyFill="0" applyBorder="0" applyAlignment="0" applyProtection="0"/>
    <xf numFmtId="189" fontId="0" fillId="0" borderId="0" applyFont="0" applyFill="0" applyBorder="0" applyAlignment="0" applyProtection="0"/>
    <xf numFmtId="207" fontId="0" fillId="0" borderId="0" applyFont="0" applyFill="0" applyBorder="0" applyAlignment="0" applyProtection="0"/>
    <xf numFmtId="41" fontId="0" fillId="0" borderId="0" applyFont="0" applyFill="0" applyBorder="0" applyAlignment="0" applyProtection="0"/>
    <xf numFmtId="211" fontId="0" fillId="0" borderId="0" applyFont="0" applyFill="0" applyBorder="0" applyAlignment="0" applyProtection="0"/>
    <xf numFmtId="187" fontId="34" fillId="0" borderId="0" applyFont="0" applyFill="0" applyBorder="0" applyAlignment="0" applyProtection="0"/>
    <xf numFmtId="187" fontId="0" fillId="0" borderId="0" applyFont="0" applyFill="0" applyBorder="0" applyAlignment="0" applyProtection="0"/>
    <xf numFmtId="41" fontId="0" fillId="0" borderId="0" applyFont="0" applyFill="0" applyBorder="0" applyAlignment="0" applyProtection="0"/>
    <xf numFmtId="211" fontId="0" fillId="0" borderId="0" applyFont="0" applyFill="0" applyBorder="0" applyAlignment="0" applyProtection="0"/>
    <xf numFmtId="211" fontId="0" fillId="0" borderId="0" applyFont="0" applyFill="0" applyBorder="0" applyAlignment="0" applyProtection="0"/>
    <xf numFmtId="187" fontId="0" fillId="0" borderId="0" applyFont="0" applyFill="0" applyBorder="0" applyAlignment="0" applyProtection="0"/>
    <xf numFmtId="214" fontId="0" fillId="0" borderId="0" applyFont="0" applyFill="0" applyBorder="0" applyAlignment="0" applyProtection="0"/>
    <xf numFmtId="187" fontId="0" fillId="0" borderId="0" applyFont="0" applyFill="0" applyBorder="0" applyAlignment="0" applyProtection="0"/>
    <xf numFmtId="242" fontId="0" fillId="0" borderId="0" applyFont="0" applyFill="0" applyBorder="0" applyAlignment="0" applyProtection="0"/>
    <xf numFmtId="189" fontId="0" fillId="0" borderId="0" applyFont="0" applyFill="0" applyBorder="0" applyAlignment="0" applyProtection="0"/>
    <xf numFmtId="210" fontId="0" fillId="0" borderId="0" applyFont="0" applyFill="0" applyBorder="0" applyAlignment="0" applyProtection="0"/>
    <xf numFmtId="187" fontId="0" fillId="0" borderId="0" applyFont="0" applyFill="0" applyBorder="0" applyAlignment="0" applyProtection="0"/>
    <xf numFmtId="211"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207" fontId="0" fillId="0" borderId="0" applyFont="0" applyFill="0" applyBorder="0" applyAlignment="0" applyProtection="0"/>
    <xf numFmtId="211" fontId="0" fillId="0" borderId="0" applyFont="0" applyFill="0" applyBorder="0" applyAlignment="0" applyProtection="0"/>
    <xf numFmtId="212" fontId="4" fillId="0" borderId="0" applyFont="0" applyFill="0" applyBorder="0" applyAlignment="0" applyProtection="0"/>
    <xf numFmtId="213" fontId="4" fillId="0" borderId="0" applyFont="0" applyFill="0" applyBorder="0" applyAlignment="0" applyProtection="0"/>
    <xf numFmtId="187" fontId="0" fillId="0" borderId="0" applyFont="0" applyFill="0" applyBorder="0" applyAlignment="0" applyProtection="0"/>
    <xf numFmtId="167" fontId="0" fillId="0" borderId="0" applyFont="0" applyFill="0" applyBorder="0" applyAlignment="0" applyProtection="0"/>
    <xf numFmtId="210" fontId="0" fillId="0" borderId="0" applyFont="0" applyFill="0" applyBorder="0" applyAlignment="0" applyProtection="0"/>
    <xf numFmtId="167" fontId="0" fillId="0" borderId="0" applyFont="0" applyFill="0" applyBorder="0" applyAlignment="0" applyProtection="0"/>
    <xf numFmtId="187" fontId="0" fillId="0" borderId="0" applyFont="0" applyFill="0" applyBorder="0" applyAlignment="0" applyProtection="0"/>
    <xf numFmtId="207" fontId="0" fillId="0" borderId="0" applyFont="0" applyFill="0" applyBorder="0" applyAlignment="0" applyProtection="0"/>
    <xf numFmtId="167" fontId="0" fillId="0" borderId="0" applyFont="0" applyFill="0" applyBorder="0" applyAlignment="0" applyProtection="0"/>
    <xf numFmtId="187" fontId="0" fillId="0" borderId="0" applyFont="0" applyFill="0" applyBorder="0" applyAlignment="0" applyProtection="0"/>
    <xf numFmtId="41" fontId="0" fillId="0" borderId="0" applyFont="0" applyFill="0" applyBorder="0" applyAlignment="0" applyProtection="0"/>
    <xf numFmtId="167" fontId="0" fillId="0" borderId="0" applyFont="0" applyFill="0" applyBorder="0" applyAlignment="0" applyProtection="0"/>
    <xf numFmtId="187" fontId="0" fillId="0" borderId="0" applyFont="0" applyFill="0" applyBorder="0" applyAlignment="0" applyProtection="0"/>
    <xf numFmtId="207" fontId="0" fillId="0" borderId="0" applyFont="0" applyFill="0" applyBorder="0" applyAlignment="0" applyProtection="0"/>
    <xf numFmtId="207" fontId="0" fillId="0" borderId="0" applyFont="0" applyFill="0" applyBorder="0" applyAlignment="0" applyProtection="0"/>
    <xf numFmtId="207" fontId="0" fillId="0" borderId="0" applyFont="0" applyFill="0" applyBorder="0" applyAlignment="0" applyProtection="0"/>
    <xf numFmtId="187" fontId="0" fillId="0" borderId="0" applyFont="0" applyFill="0" applyBorder="0" applyAlignment="0" applyProtection="0"/>
    <xf numFmtId="207" fontId="0" fillId="0" borderId="0" applyFont="0" applyFill="0" applyBorder="0" applyAlignment="0" applyProtection="0"/>
    <xf numFmtId="187" fontId="0" fillId="0" borderId="0" applyFont="0" applyFill="0" applyBorder="0" applyAlignment="0" applyProtection="0"/>
    <xf numFmtId="208" fontId="0" fillId="0" borderId="0" applyFont="0" applyFill="0" applyBorder="0" applyAlignment="0" applyProtection="0"/>
    <xf numFmtId="208" fontId="0" fillId="0" borderId="0" applyFont="0" applyFill="0" applyBorder="0" applyAlignment="0" applyProtection="0"/>
    <xf numFmtId="208" fontId="0" fillId="0" borderId="0" applyFont="0" applyFill="0" applyBorder="0" applyAlignment="0" applyProtection="0"/>
    <xf numFmtId="208" fontId="0" fillId="0" borderId="0" applyFont="0" applyFill="0" applyBorder="0" applyAlignment="0" applyProtection="0"/>
    <xf numFmtId="208" fontId="0" fillId="0" borderId="0" applyFont="0" applyFill="0" applyBorder="0" applyAlignment="0" applyProtection="0"/>
    <xf numFmtId="208" fontId="0" fillId="0" borderId="0" applyFont="0" applyFill="0" applyBorder="0" applyAlignment="0" applyProtection="0"/>
    <xf numFmtId="209" fontId="0" fillId="0" borderId="0" applyFont="0" applyFill="0" applyBorder="0" applyAlignment="0" applyProtection="0"/>
    <xf numFmtId="209" fontId="0" fillId="0" borderId="0" applyFont="0" applyFill="0" applyBorder="0" applyAlignment="0" applyProtection="0"/>
    <xf numFmtId="209" fontId="0" fillId="0" borderId="0" applyFont="0" applyFill="0" applyBorder="0" applyAlignment="0" applyProtection="0"/>
    <xf numFmtId="208" fontId="0" fillId="0" borderId="0" applyFont="0" applyFill="0" applyBorder="0" applyAlignment="0" applyProtection="0"/>
    <xf numFmtId="166" fontId="79" fillId="0" borderId="0" applyFont="0" applyFill="0" applyBorder="0" applyAlignment="0" applyProtection="0"/>
    <xf numFmtId="215" fontId="0" fillId="0" borderId="0" applyFont="0" applyFill="0" applyBorder="0" applyAlignment="0" applyProtection="0"/>
    <xf numFmtId="215" fontId="0" fillId="0" borderId="0" applyFont="0" applyFill="0" applyBorder="0" applyAlignment="0" applyProtection="0"/>
    <xf numFmtId="168" fontId="79" fillId="0" borderId="0" applyFont="0" applyFill="0" applyBorder="0" applyAlignment="0" applyProtection="0"/>
    <xf numFmtId="215" fontId="0" fillId="0" borderId="0" applyFont="0" applyFill="0" applyBorder="0" applyAlignment="0" applyProtection="0"/>
    <xf numFmtId="215" fontId="0" fillId="0" borderId="0" applyFont="0" applyFill="0" applyBorder="0" applyAlignment="0" applyProtection="0"/>
    <xf numFmtId="166" fontId="79" fillId="0" borderId="0" applyFont="0" applyFill="0" applyBorder="0" applyAlignment="0" applyProtection="0"/>
    <xf numFmtId="243" fontId="0" fillId="0" borderId="0" applyFont="0" applyFill="0" applyBorder="0" applyAlignment="0" applyProtection="0"/>
    <xf numFmtId="167" fontId="0" fillId="0" borderId="0" applyFont="0" applyFill="0" applyBorder="0" applyAlignment="0" applyProtection="0"/>
    <xf numFmtId="20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207" fontId="0" fillId="0" borderId="0" applyFont="0" applyFill="0" applyBorder="0" applyAlignment="0" applyProtection="0"/>
    <xf numFmtId="41" fontId="0" fillId="0" borderId="0" applyFont="0" applyFill="0" applyBorder="0" applyAlignment="0" applyProtection="0"/>
    <xf numFmtId="210" fontId="0" fillId="0" borderId="0" applyFont="0" applyFill="0" applyBorder="0" applyAlignment="0" applyProtection="0"/>
    <xf numFmtId="167" fontId="0" fillId="0" borderId="0" applyFont="0" applyFill="0" applyBorder="0" applyAlignment="0" applyProtection="0"/>
    <xf numFmtId="224" fontId="0" fillId="0" borderId="0" applyFont="0" applyFill="0" applyBorder="0" applyAlignment="0" applyProtection="0"/>
    <xf numFmtId="167" fontId="0" fillId="0" borderId="0" applyFont="0" applyFill="0" applyBorder="0" applyAlignment="0" applyProtection="0"/>
    <xf numFmtId="207" fontId="0" fillId="0" borderId="0" applyFont="0" applyFill="0" applyBorder="0" applyAlignment="0" applyProtection="0"/>
    <xf numFmtId="207" fontId="0" fillId="0" borderId="0" applyFont="0" applyFill="0" applyBorder="0" applyAlignment="0" applyProtection="0"/>
    <xf numFmtId="169" fontId="0" fillId="0" borderId="0" applyFont="0" applyFill="0" applyBorder="0" applyAlignment="0" applyProtection="0"/>
    <xf numFmtId="225" fontId="0" fillId="0" borderId="0" applyFont="0" applyFill="0" applyBorder="0" applyAlignment="0" applyProtection="0"/>
    <xf numFmtId="188" fontId="0" fillId="0" borderId="0" applyFont="0" applyFill="0" applyBorder="0" applyAlignment="0" applyProtection="0"/>
    <xf numFmtId="197" fontId="0" fillId="0" borderId="0" applyFont="0" applyFill="0" applyBorder="0" applyAlignment="0" applyProtection="0"/>
    <xf numFmtId="198" fontId="0" fillId="0" borderId="0" applyFont="0" applyFill="0" applyBorder="0" applyAlignment="0" applyProtection="0"/>
    <xf numFmtId="197" fontId="0" fillId="0" borderId="0" applyFont="0" applyFill="0" applyBorder="0" applyAlignment="0" applyProtection="0"/>
    <xf numFmtId="199" fontId="0" fillId="0" borderId="0" applyFont="0" applyFill="0" applyBorder="0" applyAlignment="0" applyProtection="0"/>
    <xf numFmtId="199" fontId="0" fillId="0" borderId="0" applyFont="0" applyFill="0" applyBorder="0" applyAlignment="0" applyProtection="0"/>
    <xf numFmtId="199" fontId="0" fillId="0" borderId="0" applyFont="0" applyFill="0" applyBorder="0" applyAlignment="0" applyProtection="0"/>
    <xf numFmtId="199" fontId="0" fillId="0" borderId="0" applyFont="0" applyFill="0" applyBorder="0" applyAlignment="0" applyProtection="0"/>
    <xf numFmtId="199" fontId="0" fillId="0" borderId="0" applyFont="0" applyFill="0" applyBorder="0" applyAlignment="0" applyProtection="0"/>
    <xf numFmtId="199" fontId="0" fillId="0" borderId="0" applyFont="0" applyFill="0" applyBorder="0" applyAlignment="0" applyProtection="0"/>
    <xf numFmtId="200" fontId="0" fillId="0" borderId="0" applyFont="0" applyFill="0" applyBorder="0" applyAlignment="0" applyProtection="0"/>
    <xf numFmtId="200" fontId="0" fillId="0" borderId="0" applyFont="0" applyFill="0" applyBorder="0" applyAlignment="0" applyProtection="0"/>
    <xf numFmtId="200" fontId="0" fillId="0" borderId="0" applyFont="0" applyFill="0" applyBorder="0" applyAlignment="0" applyProtection="0"/>
    <xf numFmtId="199" fontId="0" fillId="0" borderId="0" applyFont="0" applyFill="0" applyBorder="0" applyAlignment="0" applyProtection="0"/>
    <xf numFmtId="201" fontId="0" fillId="0" borderId="0" applyFont="0" applyFill="0" applyBorder="0" applyAlignment="0" applyProtection="0"/>
    <xf numFmtId="169" fontId="0" fillId="0" borderId="0" applyFont="0" applyFill="0" applyBorder="0" applyAlignment="0" applyProtection="0"/>
    <xf numFmtId="198" fontId="0" fillId="0" borderId="0" applyFont="0" applyFill="0" applyBorder="0" applyAlignment="0" applyProtection="0"/>
    <xf numFmtId="201" fontId="0" fillId="0" borderId="0" applyFont="0" applyFill="0" applyBorder="0" applyAlignment="0" applyProtection="0"/>
    <xf numFmtId="169" fontId="0" fillId="0" borderId="0" applyFont="0" applyFill="0" applyBorder="0" applyAlignment="0" applyProtection="0"/>
    <xf numFmtId="202" fontId="0" fillId="0" borderId="0" applyFont="0" applyFill="0" applyBorder="0" applyAlignment="0" applyProtection="0"/>
    <xf numFmtId="43" fontId="0" fillId="0" borderId="0" applyFont="0" applyFill="0" applyBorder="0" applyAlignment="0" applyProtection="0"/>
    <xf numFmtId="197" fontId="0" fillId="0" borderId="0" applyFont="0" applyFill="0" applyBorder="0" applyAlignment="0" applyProtection="0"/>
    <xf numFmtId="43" fontId="0" fillId="0" borderId="0" applyFont="0" applyFill="0" applyBorder="0" applyAlignment="0" applyProtection="0"/>
    <xf numFmtId="197" fontId="0" fillId="0" borderId="0" applyFont="0" applyFill="0" applyBorder="0" applyAlignment="0" applyProtection="0"/>
    <xf numFmtId="0" fontId="0" fillId="0" borderId="0" applyFont="0" applyFill="0" applyBorder="0" applyAlignment="0" applyProtection="0"/>
    <xf numFmtId="240" fontId="0" fillId="0" borderId="0" applyFont="0" applyFill="0" applyBorder="0" applyAlignment="0" applyProtection="0"/>
    <xf numFmtId="197" fontId="0" fillId="0" borderId="0" applyFont="0" applyFill="0" applyBorder="0" applyAlignment="0" applyProtection="0"/>
    <xf numFmtId="203" fontId="4" fillId="0" borderId="0" applyFont="0" applyFill="0" applyBorder="0" applyAlignment="0" applyProtection="0"/>
    <xf numFmtId="203" fontId="4"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88" fontId="0" fillId="0" borderId="0" applyFont="0" applyFill="0" applyBorder="0" applyAlignment="0" applyProtection="0"/>
    <xf numFmtId="197" fontId="0" fillId="0" borderId="0" applyFont="0" applyFill="0" applyBorder="0" applyAlignment="0" applyProtection="0"/>
    <xf numFmtId="43" fontId="0" fillId="0" borderId="0" applyFont="0" applyFill="0" applyBorder="0" applyAlignment="0" applyProtection="0"/>
    <xf numFmtId="202" fontId="0" fillId="0" borderId="0" applyFont="0" applyFill="0" applyBorder="0" applyAlignment="0" applyProtection="0"/>
    <xf numFmtId="0"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0" fontId="0" fillId="0" borderId="0" applyFont="0" applyFill="0" applyBorder="0" applyAlignment="0" applyProtection="0"/>
    <xf numFmtId="43" fontId="0" fillId="0" borderId="0" applyFont="0" applyFill="0" applyBorder="0" applyAlignment="0" applyProtection="0"/>
    <xf numFmtId="202" fontId="0" fillId="0" borderId="0" applyFont="0" applyFill="0" applyBorder="0" applyAlignment="0" applyProtection="0"/>
    <xf numFmtId="202"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240" fontId="0" fillId="0" borderId="0" applyFont="0" applyFill="0" applyBorder="0" applyAlignment="0" applyProtection="0"/>
    <xf numFmtId="188" fontId="0" fillId="0" borderId="0" applyFont="0" applyFill="0" applyBorder="0" applyAlignment="0" applyProtection="0"/>
    <xf numFmtId="201" fontId="0" fillId="0" borderId="0" applyFont="0" applyFill="0" applyBorder="0" applyAlignment="0" applyProtection="0"/>
    <xf numFmtId="198" fontId="0" fillId="0" borderId="0" applyFont="0" applyFill="0" applyBorder="0" applyAlignment="0" applyProtection="0"/>
    <xf numFmtId="202"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197" fontId="0" fillId="0" borderId="0" applyFont="0" applyFill="0" applyBorder="0" applyAlignment="0" applyProtection="0"/>
    <xf numFmtId="202" fontId="0" fillId="0" borderId="0" applyFont="0" applyFill="0" applyBorder="0" applyAlignment="0" applyProtection="0"/>
    <xf numFmtId="203" fontId="4" fillId="0" borderId="0" applyFont="0" applyFill="0" applyBorder="0" applyAlignment="0" applyProtection="0"/>
    <xf numFmtId="203" fontId="4" fillId="0" borderId="0" applyFont="0" applyFill="0" applyBorder="0" applyAlignment="0" applyProtection="0"/>
    <xf numFmtId="198" fontId="0" fillId="0" borderId="0" applyFont="0" applyFill="0" applyBorder="0" applyAlignment="0" applyProtection="0"/>
    <xf numFmtId="169" fontId="0" fillId="0" borderId="0" applyFont="0" applyFill="0" applyBorder="0" applyAlignment="0" applyProtection="0"/>
    <xf numFmtId="201" fontId="0" fillId="0" borderId="0" applyFont="0" applyFill="0" applyBorder="0" applyAlignment="0" applyProtection="0"/>
    <xf numFmtId="169" fontId="0" fillId="0" borderId="0" applyFont="0" applyFill="0" applyBorder="0" applyAlignment="0" applyProtection="0"/>
    <xf numFmtId="198" fontId="0" fillId="0" borderId="0" applyFont="0" applyFill="0" applyBorder="0" applyAlignment="0" applyProtection="0"/>
    <xf numFmtId="197" fontId="0" fillId="0" borderId="0" applyFont="0" applyFill="0" applyBorder="0" applyAlignment="0" applyProtection="0"/>
    <xf numFmtId="169" fontId="0" fillId="0" borderId="0" applyFont="0" applyFill="0" applyBorder="0" applyAlignment="0" applyProtection="0"/>
    <xf numFmtId="198" fontId="0" fillId="0" borderId="0" applyFont="0" applyFill="0" applyBorder="0" applyAlignment="0" applyProtection="0"/>
    <xf numFmtId="43" fontId="0" fillId="0" borderId="0" applyFont="0" applyFill="0" applyBorder="0" applyAlignment="0" applyProtection="0"/>
    <xf numFmtId="169" fontId="0" fillId="0" borderId="0" applyFont="0" applyFill="0" applyBorder="0" applyAlignment="0" applyProtection="0"/>
    <xf numFmtId="198"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8" fontId="0" fillId="0" borderId="0" applyFont="0" applyFill="0" applyBorder="0" applyAlignment="0" applyProtection="0"/>
    <xf numFmtId="197" fontId="0" fillId="0" borderId="0" applyFont="0" applyFill="0" applyBorder="0" applyAlignment="0" applyProtection="0"/>
    <xf numFmtId="198" fontId="0" fillId="0" borderId="0" applyFont="0" applyFill="0" applyBorder="0" applyAlignment="0" applyProtection="0"/>
    <xf numFmtId="199" fontId="0" fillId="0" borderId="0" applyFont="0" applyFill="0" applyBorder="0" applyAlignment="0" applyProtection="0"/>
    <xf numFmtId="199" fontId="0" fillId="0" borderId="0" applyFont="0" applyFill="0" applyBorder="0" applyAlignment="0" applyProtection="0"/>
    <xf numFmtId="199" fontId="0" fillId="0" borderId="0" applyFont="0" applyFill="0" applyBorder="0" applyAlignment="0" applyProtection="0"/>
    <xf numFmtId="199" fontId="0" fillId="0" borderId="0" applyFont="0" applyFill="0" applyBorder="0" applyAlignment="0" applyProtection="0"/>
    <xf numFmtId="199" fontId="0" fillId="0" borderId="0" applyFont="0" applyFill="0" applyBorder="0" applyAlignment="0" applyProtection="0"/>
    <xf numFmtId="199" fontId="0" fillId="0" borderId="0" applyFont="0" applyFill="0" applyBorder="0" applyAlignment="0" applyProtection="0"/>
    <xf numFmtId="200" fontId="0" fillId="0" borderId="0" applyFont="0" applyFill="0" applyBorder="0" applyAlignment="0" applyProtection="0"/>
    <xf numFmtId="200" fontId="0" fillId="0" borderId="0" applyFont="0" applyFill="0" applyBorder="0" applyAlignment="0" applyProtection="0"/>
    <xf numFmtId="200" fontId="0" fillId="0" borderId="0" applyFont="0" applyFill="0" applyBorder="0" applyAlignment="0" applyProtection="0"/>
    <xf numFmtId="199" fontId="0" fillId="0" borderId="0" applyFont="0" applyFill="0" applyBorder="0" applyAlignment="0" applyProtection="0"/>
    <xf numFmtId="167" fontId="79" fillId="0" borderId="0" applyFont="0" applyFill="0" applyBorder="0" applyAlignment="0" applyProtection="0"/>
    <xf numFmtId="204" fontId="0" fillId="0" borderId="0" applyFont="0" applyFill="0" applyBorder="0" applyAlignment="0" applyProtection="0"/>
    <xf numFmtId="204" fontId="0" fillId="0" borderId="0" applyFont="0" applyFill="0" applyBorder="0" applyAlignment="0" applyProtection="0"/>
    <xf numFmtId="169" fontId="79" fillId="0" borderId="0" applyFont="0" applyFill="0" applyBorder="0" applyAlignment="0" applyProtection="0"/>
    <xf numFmtId="204" fontId="0" fillId="0" borderId="0" applyFont="0" applyFill="0" applyBorder="0" applyAlignment="0" applyProtection="0"/>
    <xf numFmtId="204" fontId="0" fillId="0" borderId="0" applyFont="0" applyFill="0" applyBorder="0" applyAlignment="0" applyProtection="0"/>
    <xf numFmtId="167" fontId="79" fillId="0" borderId="0" applyFont="0" applyFill="0" applyBorder="0" applyAlignment="0" applyProtection="0"/>
    <xf numFmtId="241" fontId="0" fillId="0" borderId="0" applyFont="0" applyFill="0" applyBorder="0" applyAlignment="0" applyProtection="0"/>
    <xf numFmtId="169" fontId="0" fillId="0" borderId="0" applyFont="0" applyFill="0" applyBorder="0" applyAlignment="0" applyProtection="0"/>
    <xf numFmtId="197"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97" fontId="0" fillId="0" borderId="0" applyFont="0" applyFill="0" applyBorder="0" applyAlignment="0" applyProtection="0"/>
    <xf numFmtId="43" fontId="0" fillId="0" borderId="0" applyFont="0" applyFill="0" applyBorder="0" applyAlignment="0" applyProtection="0"/>
    <xf numFmtId="201" fontId="0" fillId="0" borderId="0" applyFont="0" applyFill="0" applyBorder="0" applyAlignment="0" applyProtection="0"/>
    <xf numFmtId="169" fontId="0" fillId="0" borderId="0" applyFont="0" applyFill="0" applyBorder="0" applyAlignment="0" applyProtection="0"/>
    <xf numFmtId="225" fontId="0" fillId="0" borderId="0" applyFont="0" applyFill="0" applyBorder="0" applyAlignment="0" applyProtection="0"/>
    <xf numFmtId="169"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67"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8" fontId="79" fillId="0" borderId="0" applyFont="0" applyFill="0" applyBorder="0" applyAlignment="0" applyProtection="0"/>
    <xf numFmtId="195" fontId="34" fillId="0" borderId="0" applyFont="0" applyFill="0" applyBorder="0" applyAlignment="0" applyProtection="0"/>
    <xf numFmtId="195" fontId="34" fillId="0" borderId="0" applyFont="0" applyFill="0" applyBorder="0" applyAlignment="0" applyProtection="0"/>
    <xf numFmtId="196" fontId="79" fillId="0" borderId="0" applyFont="0" applyFill="0" applyBorder="0" applyAlignment="0" applyProtection="0"/>
    <xf numFmtId="195" fontId="34" fillId="0" borderId="0" applyFont="0" applyFill="0" applyBorder="0" applyAlignment="0" applyProtection="0"/>
    <xf numFmtId="195" fontId="34" fillId="0" borderId="0" applyFont="0" applyFill="0" applyBorder="0" applyAlignment="0" applyProtection="0"/>
    <xf numFmtId="168" fontId="79" fillId="0" borderId="0" applyFont="0" applyFill="0" applyBorder="0" applyAlignment="0" applyProtection="0"/>
    <xf numFmtId="42" fontId="0" fillId="0" borderId="0" applyFont="0" applyFill="0" applyBorder="0" applyAlignment="0" applyProtection="0"/>
    <xf numFmtId="0" fontId="50" fillId="0" borderId="0">
      <alignment vertical="top"/>
      <protection/>
    </xf>
    <xf numFmtId="0" fontId="50" fillId="0" borderId="0">
      <alignment vertical="top"/>
      <protection/>
    </xf>
    <xf numFmtId="0" fontId="50" fillId="0" borderId="0">
      <alignment vertical="top"/>
      <protection/>
    </xf>
    <xf numFmtId="0" fontId="50" fillId="0" borderId="0">
      <alignment vertical="top"/>
      <protection/>
    </xf>
    <xf numFmtId="0" fontId="50" fillId="0" borderId="0">
      <alignment vertical="top"/>
      <protection/>
    </xf>
    <xf numFmtId="0" fontId="50" fillId="0" borderId="0">
      <alignment vertical="top"/>
      <protection/>
    </xf>
    <xf numFmtId="194" fontId="0" fillId="0" borderId="0" applyFont="0" applyFill="0" applyBorder="0" applyAlignment="0" applyProtection="0"/>
    <xf numFmtId="205" fontId="0" fillId="0" borderId="0" applyFont="0" applyFill="0" applyBorder="0" applyAlignment="0" applyProtection="0"/>
    <xf numFmtId="164" fontId="79" fillId="0" borderId="0" applyFont="0" applyFill="0" applyBorder="0" applyAlignment="0" applyProtection="0"/>
    <xf numFmtId="205" fontId="0" fillId="0" borderId="0" applyFont="0" applyFill="0" applyBorder="0" applyAlignment="0" applyProtection="0"/>
    <xf numFmtId="165" fontId="79" fillId="0" borderId="0" applyFont="0" applyFill="0" applyBorder="0" applyAlignment="0" applyProtection="0"/>
    <xf numFmtId="205" fontId="0" fillId="0" borderId="0" applyFont="0" applyFill="0" applyBorder="0" applyAlignment="0" applyProtection="0"/>
    <xf numFmtId="194" fontId="0" fillId="0" borderId="0" applyFont="0" applyFill="0" applyBorder="0" applyAlignment="0" applyProtection="0"/>
    <xf numFmtId="42" fontId="0" fillId="0" borderId="0" applyFont="0" applyFill="0" applyBorder="0" applyAlignment="0" applyProtection="0"/>
    <xf numFmtId="165" fontId="79" fillId="0" borderId="0" applyFont="0" applyFill="0" applyBorder="0" applyAlignment="0" applyProtection="0"/>
    <xf numFmtId="206" fontId="0" fillId="0" borderId="0" applyFont="0" applyFill="0" applyBorder="0" applyAlignment="0" applyProtection="0"/>
    <xf numFmtId="206" fontId="0" fillId="0" borderId="0" applyFont="0" applyFill="0" applyBorder="0" applyAlignment="0" applyProtection="0"/>
    <xf numFmtId="167" fontId="79" fillId="0" borderId="0" applyFont="0" applyFill="0" applyBorder="0" applyAlignment="0" applyProtection="0"/>
    <xf numFmtId="206" fontId="0" fillId="0" borderId="0" applyFont="0" applyFill="0" applyBorder="0" applyAlignment="0" applyProtection="0"/>
    <xf numFmtId="206" fontId="0" fillId="0" borderId="0" applyFont="0" applyFill="0" applyBorder="0" applyAlignment="0" applyProtection="0"/>
    <xf numFmtId="165" fontId="79" fillId="0" borderId="0" applyFont="0" applyFill="0" applyBorder="0" applyAlignment="0" applyProtection="0"/>
    <xf numFmtId="186" fontId="4" fillId="0" borderId="0" applyFont="0" applyFill="0" applyBorder="0" applyAlignment="0" applyProtection="0"/>
    <xf numFmtId="167" fontId="34" fillId="0" borderId="0" applyFont="0" applyFill="0" applyBorder="0" applyAlignment="0" applyProtection="0"/>
    <xf numFmtId="167" fontId="0" fillId="0" borderId="0" applyFont="0" applyFill="0" applyBorder="0" applyAlignment="0" applyProtection="0"/>
    <xf numFmtId="224" fontId="0" fillId="0" borderId="0" applyFont="0" applyFill="0" applyBorder="0" applyAlignment="0" applyProtection="0"/>
    <xf numFmtId="189" fontId="0" fillId="0" borderId="0" applyFont="0" applyFill="0" applyBorder="0" applyAlignment="0" applyProtection="0"/>
    <xf numFmtId="207" fontId="0" fillId="0" borderId="0" applyFont="0" applyFill="0" applyBorder="0" applyAlignment="0" applyProtection="0"/>
    <xf numFmtId="187" fontId="0" fillId="0" borderId="0" applyFont="0" applyFill="0" applyBorder="0" applyAlignment="0" applyProtection="0"/>
    <xf numFmtId="207" fontId="0" fillId="0" borderId="0" applyFont="0" applyFill="0" applyBorder="0" applyAlignment="0" applyProtection="0"/>
    <xf numFmtId="208" fontId="0" fillId="0" borderId="0" applyFont="0" applyFill="0" applyBorder="0" applyAlignment="0" applyProtection="0"/>
    <xf numFmtId="208" fontId="0" fillId="0" borderId="0" applyFont="0" applyFill="0" applyBorder="0" applyAlignment="0" applyProtection="0"/>
    <xf numFmtId="208" fontId="0" fillId="0" borderId="0" applyFont="0" applyFill="0" applyBorder="0" applyAlignment="0" applyProtection="0"/>
    <xf numFmtId="208" fontId="0" fillId="0" borderId="0" applyFont="0" applyFill="0" applyBorder="0" applyAlignment="0" applyProtection="0"/>
    <xf numFmtId="208" fontId="0" fillId="0" borderId="0" applyFont="0" applyFill="0" applyBorder="0" applyAlignment="0" applyProtection="0"/>
    <xf numFmtId="208" fontId="0" fillId="0" borderId="0" applyFont="0" applyFill="0" applyBorder="0" applyAlignment="0" applyProtection="0"/>
    <xf numFmtId="209" fontId="0" fillId="0" borderId="0" applyFont="0" applyFill="0" applyBorder="0" applyAlignment="0" applyProtection="0"/>
    <xf numFmtId="209" fontId="0" fillId="0" borderId="0" applyFont="0" applyFill="0" applyBorder="0" applyAlignment="0" applyProtection="0"/>
    <xf numFmtId="209" fontId="0" fillId="0" borderId="0" applyFont="0" applyFill="0" applyBorder="0" applyAlignment="0" applyProtection="0"/>
    <xf numFmtId="208" fontId="0" fillId="0" borderId="0" applyFont="0" applyFill="0" applyBorder="0" applyAlignment="0" applyProtection="0"/>
    <xf numFmtId="210" fontId="0" fillId="0" borderId="0" applyFont="0" applyFill="0" applyBorder="0" applyAlignment="0" applyProtection="0"/>
    <xf numFmtId="167" fontId="0" fillId="0" borderId="0" applyFont="0" applyFill="0" applyBorder="0" applyAlignment="0" applyProtection="0"/>
    <xf numFmtId="187" fontId="0" fillId="0" borderId="0" applyFont="0" applyFill="0" applyBorder="0" applyAlignment="0" applyProtection="0"/>
    <xf numFmtId="210" fontId="0" fillId="0" borderId="0" applyFont="0" applyFill="0" applyBorder="0" applyAlignment="0" applyProtection="0"/>
    <xf numFmtId="167" fontId="0" fillId="0" borderId="0" applyFont="0" applyFill="0" applyBorder="0" applyAlignment="0" applyProtection="0"/>
    <xf numFmtId="211" fontId="0" fillId="0" borderId="0" applyFont="0" applyFill="0" applyBorder="0" applyAlignment="0" applyProtection="0"/>
    <xf numFmtId="41" fontId="0" fillId="0" borderId="0" applyFont="0" applyFill="0" applyBorder="0" applyAlignment="0" applyProtection="0"/>
    <xf numFmtId="207" fontId="0" fillId="0" borderId="0" applyFont="0" applyFill="0" applyBorder="0" applyAlignment="0" applyProtection="0"/>
    <xf numFmtId="41" fontId="0" fillId="0" borderId="0" applyFont="0" applyFill="0" applyBorder="0" applyAlignment="0" applyProtection="0"/>
    <xf numFmtId="207" fontId="0" fillId="0" borderId="0" applyFont="0" applyFill="0" applyBorder="0" applyAlignment="0" applyProtection="0"/>
    <xf numFmtId="187" fontId="34" fillId="0" borderId="0" applyFont="0" applyFill="0" applyBorder="0" applyAlignment="0" applyProtection="0"/>
    <xf numFmtId="242" fontId="0" fillId="0" borderId="0" applyFont="0" applyFill="0" applyBorder="0" applyAlignment="0" applyProtection="0"/>
    <xf numFmtId="207" fontId="0" fillId="0" borderId="0" applyFont="0" applyFill="0" applyBorder="0" applyAlignment="0" applyProtection="0"/>
    <xf numFmtId="212" fontId="4" fillId="0" borderId="0" applyFont="0" applyFill="0" applyBorder="0" applyAlignment="0" applyProtection="0"/>
    <xf numFmtId="213" fontId="4" fillId="0" borderId="0" applyFont="0" applyFill="0" applyBorder="0" applyAlignment="0" applyProtection="0"/>
    <xf numFmtId="207" fontId="0" fillId="0" borderId="0" applyFont="0" applyFill="0" applyBorder="0" applyAlignment="0" applyProtection="0"/>
    <xf numFmtId="207" fontId="0" fillId="0" borderId="0" applyFont="0" applyFill="0" applyBorder="0" applyAlignment="0" applyProtection="0"/>
    <xf numFmtId="189" fontId="0" fillId="0" borderId="0" applyFont="0" applyFill="0" applyBorder="0" applyAlignment="0" applyProtection="0"/>
    <xf numFmtId="207" fontId="0" fillId="0" borderId="0" applyFont="0" applyFill="0" applyBorder="0" applyAlignment="0" applyProtection="0"/>
    <xf numFmtId="41" fontId="0" fillId="0" borderId="0" applyFont="0" applyFill="0" applyBorder="0" applyAlignment="0" applyProtection="0"/>
    <xf numFmtId="211" fontId="0" fillId="0" borderId="0" applyFont="0" applyFill="0" applyBorder="0" applyAlignment="0" applyProtection="0"/>
    <xf numFmtId="187" fontId="34" fillId="0" borderId="0" applyFont="0" applyFill="0" applyBorder="0" applyAlignment="0" applyProtection="0"/>
    <xf numFmtId="187" fontId="0" fillId="0" borderId="0" applyFont="0" applyFill="0" applyBorder="0" applyAlignment="0" applyProtection="0"/>
    <xf numFmtId="41" fontId="0" fillId="0" borderId="0" applyFont="0" applyFill="0" applyBorder="0" applyAlignment="0" applyProtection="0"/>
    <xf numFmtId="211" fontId="0" fillId="0" borderId="0" applyFont="0" applyFill="0" applyBorder="0" applyAlignment="0" applyProtection="0"/>
    <xf numFmtId="211" fontId="0" fillId="0" borderId="0" applyFont="0" applyFill="0" applyBorder="0" applyAlignment="0" applyProtection="0"/>
    <xf numFmtId="187" fontId="0" fillId="0" borderId="0" applyFont="0" applyFill="0" applyBorder="0" applyAlignment="0" applyProtection="0"/>
    <xf numFmtId="214" fontId="0" fillId="0" borderId="0" applyFont="0" applyFill="0" applyBorder="0" applyAlignment="0" applyProtection="0"/>
    <xf numFmtId="187" fontId="0" fillId="0" borderId="0" applyFont="0" applyFill="0" applyBorder="0" applyAlignment="0" applyProtection="0"/>
    <xf numFmtId="242" fontId="0" fillId="0" borderId="0" applyFont="0" applyFill="0" applyBorder="0" applyAlignment="0" applyProtection="0"/>
    <xf numFmtId="189" fontId="0" fillId="0" borderId="0" applyFont="0" applyFill="0" applyBorder="0" applyAlignment="0" applyProtection="0"/>
    <xf numFmtId="210" fontId="0" fillId="0" borderId="0" applyFont="0" applyFill="0" applyBorder="0" applyAlignment="0" applyProtection="0"/>
    <xf numFmtId="187" fontId="0" fillId="0" borderId="0" applyFont="0" applyFill="0" applyBorder="0" applyAlignment="0" applyProtection="0"/>
    <xf numFmtId="211"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207" fontId="0" fillId="0" borderId="0" applyFont="0" applyFill="0" applyBorder="0" applyAlignment="0" applyProtection="0"/>
    <xf numFmtId="211" fontId="0" fillId="0" borderId="0" applyFont="0" applyFill="0" applyBorder="0" applyAlignment="0" applyProtection="0"/>
    <xf numFmtId="212" fontId="4" fillId="0" borderId="0" applyFont="0" applyFill="0" applyBorder="0" applyAlignment="0" applyProtection="0"/>
    <xf numFmtId="213" fontId="4" fillId="0" borderId="0" applyFont="0" applyFill="0" applyBorder="0" applyAlignment="0" applyProtection="0"/>
    <xf numFmtId="187" fontId="0" fillId="0" borderId="0" applyFont="0" applyFill="0" applyBorder="0" applyAlignment="0" applyProtection="0"/>
    <xf numFmtId="167" fontId="0" fillId="0" borderId="0" applyFont="0" applyFill="0" applyBorder="0" applyAlignment="0" applyProtection="0"/>
    <xf numFmtId="210" fontId="0" fillId="0" borderId="0" applyFont="0" applyFill="0" applyBorder="0" applyAlignment="0" applyProtection="0"/>
    <xf numFmtId="167" fontId="0" fillId="0" borderId="0" applyFont="0" applyFill="0" applyBorder="0" applyAlignment="0" applyProtection="0"/>
    <xf numFmtId="187" fontId="0" fillId="0" borderId="0" applyFont="0" applyFill="0" applyBorder="0" applyAlignment="0" applyProtection="0"/>
    <xf numFmtId="207" fontId="0" fillId="0" borderId="0" applyFont="0" applyFill="0" applyBorder="0" applyAlignment="0" applyProtection="0"/>
    <xf numFmtId="167" fontId="0" fillId="0" borderId="0" applyFont="0" applyFill="0" applyBorder="0" applyAlignment="0" applyProtection="0"/>
    <xf numFmtId="187" fontId="0" fillId="0" borderId="0" applyFont="0" applyFill="0" applyBorder="0" applyAlignment="0" applyProtection="0"/>
    <xf numFmtId="41" fontId="0" fillId="0" borderId="0" applyFont="0" applyFill="0" applyBorder="0" applyAlignment="0" applyProtection="0"/>
    <xf numFmtId="167" fontId="0" fillId="0" borderId="0" applyFont="0" applyFill="0" applyBorder="0" applyAlignment="0" applyProtection="0"/>
    <xf numFmtId="187" fontId="0" fillId="0" borderId="0" applyFont="0" applyFill="0" applyBorder="0" applyAlignment="0" applyProtection="0"/>
    <xf numFmtId="207" fontId="0" fillId="0" borderId="0" applyFont="0" applyFill="0" applyBorder="0" applyAlignment="0" applyProtection="0"/>
    <xf numFmtId="207" fontId="0" fillId="0" borderId="0" applyFont="0" applyFill="0" applyBorder="0" applyAlignment="0" applyProtection="0"/>
    <xf numFmtId="207" fontId="0" fillId="0" borderId="0" applyFont="0" applyFill="0" applyBorder="0" applyAlignment="0" applyProtection="0"/>
    <xf numFmtId="187" fontId="0" fillId="0" borderId="0" applyFont="0" applyFill="0" applyBorder="0" applyAlignment="0" applyProtection="0"/>
    <xf numFmtId="207" fontId="0" fillId="0" borderId="0" applyFont="0" applyFill="0" applyBorder="0" applyAlignment="0" applyProtection="0"/>
    <xf numFmtId="187" fontId="0" fillId="0" borderId="0" applyFont="0" applyFill="0" applyBorder="0" applyAlignment="0" applyProtection="0"/>
    <xf numFmtId="208" fontId="0" fillId="0" borderId="0" applyFont="0" applyFill="0" applyBorder="0" applyAlignment="0" applyProtection="0"/>
    <xf numFmtId="208" fontId="0" fillId="0" borderId="0" applyFont="0" applyFill="0" applyBorder="0" applyAlignment="0" applyProtection="0"/>
    <xf numFmtId="208" fontId="0" fillId="0" borderId="0" applyFont="0" applyFill="0" applyBorder="0" applyAlignment="0" applyProtection="0"/>
    <xf numFmtId="208" fontId="0" fillId="0" borderId="0" applyFont="0" applyFill="0" applyBorder="0" applyAlignment="0" applyProtection="0"/>
    <xf numFmtId="208" fontId="0" fillId="0" borderId="0" applyFont="0" applyFill="0" applyBorder="0" applyAlignment="0" applyProtection="0"/>
    <xf numFmtId="208" fontId="0" fillId="0" borderId="0" applyFont="0" applyFill="0" applyBorder="0" applyAlignment="0" applyProtection="0"/>
    <xf numFmtId="209" fontId="0" fillId="0" borderId="0" applyFont="0" applyFill="0" applyBorder="0" applyAlignment="0" applyProtection="0"/>
    <xf numFmtId="209" fontId="0" fillId="0" borderId="0" applyFont="0" applyFill="0" applyBorder="0" applyAlignment="0" applyProtection="0"/>
    <xf numFmtId="209" fontId="0" fillId="0" borderId="0" applyFont="0" applyFill="0" applyBorder="0" applyAlignment="0" applyProtection="0"/>
    <xf numFmtId="208" fontId="0" fillId="0" borderId="0" applyFont="0" applyFill="0" applyBorder="0" applyAlignment="0" applyProtection="0"/>
    <xf numFmtId="166" fontId="79" fillId="0" borderId="0" applyFont="0" applyFill="0" applyBorder="0" applyAlignment="0" applyProtection="0"/>
    <xf numFmtId="215" fontId="0" fillId="0" borderId="0" applyFont="0" applyFill="0" applyBorder="0" applyAlignment="0" applyProtection="0"/>
    <xf numFmtId="215" fontId="0" fillId="0" borderId="0" applyFont="0" applyFill="0" applyBorder="0" applyAlignment="0" applyProtection="0"/>
    <xf numFmtId="168" fontId="79" fillId="0" borderId="0" applyFont="0" applyFill="0" applyBorder="0" applyAlignment="0" applyProtection="0"/>
    <xf numFmtId="215" fontId="0" fillId="0" borderId="0" applyFont="0" applyFill="0" applyBorder="0" applyAlignment="0" applyProtection="0"/>
    <xf numFmtId="215" fontId="0" fillId="0" borderId="0" applyFont="0" applyFill="0" applyBorder="0" applyAlignment="0" applyProtection="0"/>
    <xf numFmtId="166" fontId="79" fillId="0" borderId="0" applyFont="0" applyFill="0" applyBorder="0" applyAlignment="0" applyProtection="0"/>
    <xf numFmtId="243" fontId="0" fillId="0" borderId="0" applyFont="0" applyFill="0" applyBorder="0" applyAlignment="0" applyProtection="0"/>
    <xf numFmtId="167" fontId="0" fillId="0" borderId="0" applyFont="0" applyFill="0" applyBorder="0" applyAlignment="0" applyProtection="0"/>
    <xf numFmtId="20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207" fontId="0" fillId="0" borderId="0" applyFont="0" applyFill="0" applyBorder="0" applyAlignment="0" applyProtection="0"/>
    <xf numFmtId="41" fontId="0" fillId="0" borderId="0" applyFont="0" applyFill="0" applyBorder="0" applyAlignment="0" applyProtection="0"/>
    <xf numFmtId="210" fontId="0" fillId="0" borderId="0" applyFont="0" applyFill="0" applyBorder="0" applyAlignment="0" applyProtection="0"/>
    <xf numFmtId="167" fontId="0" fillId="0" borderId="0" applyFont="0" applyFill="0" applyBorder="0" applyAlignment="0" applyProtection="0"/>
    <xf numFmtId="224" fontId="0" fillId="0" borderId="0" applyFont="0" applyFill="0" applyBorder="0" applyAlignment="0" applyProtection="0"/>
    <xf numFmtId="167" fontId="0" fillId="0" borderId="0" applyFont="0" applyFill="0" applyBorder="0" applyAlignment="0" applyProtection="0"/>
    <xf numFmtId="207" fontId="0" fillId="0" borderId="0" applyFont="0" applyFill="0" applyBorder="0" applyAlignment="0" applyProtection="0"/>
    <xf numFmtId="207" fontId="0" fillId="0" borderId="0" applyFont="0" applyFill="0" applyBorder="0" applyAlignment="0" applyProtection="0"/>
    <xf numFmtId="169" fontId="0" fillId="0" borderId="0" applyFont="0" applyFill="0" applyBorder="0" applyAlignment="0" applyProtection="0"/>
    <xf numFmtId="225" fontId="0" fillId="0" borderId="0" applyFont="0" applyFill="0" applyBorder="0" applyAlignment="0" applyProtection="0"/>
    <xf numFmtId="188" fontId="0" fillId="0" borderId="0" applyFont="0" applyFill="0" applyBorder="0" applyAlignment="0" applyProtection="0"/>
    <xf numFmtId="197" fontId="0" fillId="0" borderId="0" applyFont="0" applyFill="0" applyBorder="0" applyAlignment="0" applyProtection="0"/>
    <xf numFmtId="198" fontId="0" fillId="0" borderId="0" applyFont="0" applyFill="0" applyBorder="0" applyAlignment="0" applyProtection="0"/>
    <xf numFmtId="197" fontId="0" fillId="0" borderId="0" applyFont="0" applyFill="0" applyBorder="0" applyAlignment="0" applyProtection="0"/>
    <xf numFmtId="199" fontId="0" fillId="0" borderId="0" applyFont="0" applyFill="0" applyBorder="0" applyAlignment="0" applyProtection="0"/>
    <xf numFmtId="199" fontId="0" fillId="0" borderId="0" applyFont="0" applyFill="0" applyBorder="0" applyAlignment="0" applyProtection="0"/>
    <xf numFmtId="199" fontId="0" fillId="0" borderId="0" applyFont="0" applyFill="0" applyBorder="0" applyAlignment="0" applyProtection="0"/>
    <xf numFmtId="199" fontId="0" fillId="0" borderId="0" applyFont="0" applyFill="0" applyBorder="0" applyAlignment="0" applyProtection="0"/>
    <xf numFmtId="199" fontId="0" fillId="0" borderId="0" applyFont="0" applyFill="0" applyBorder="0" applyAlignment="0" applyProtection="0"/>
    <xf numFmtId="199" fontId="0" fillId="0" borderId="0" applyFont="0" applyFill="0" applyBorder="0" applyAlignment="0" applyProtection="0"/>
    <xf numFmtId="200" fontId="0" fillId="0" borderId="0" applyFont="0" applyFill="0" applyBorder="0" applyAlignment="0" applyProtection="0"/>
    <xf numFmtId="200" fontId="0" fillId="0" borderId="0" applyFont="0" applyFill="0" applyBorder="0" applyAlignment="0" applyProtection="0"/>
    <xf numFmtId="200" fontId="0" fillId="0" borderId="0" applyFont="0" applyFill="0" applyBorder="0" applyAlignment="0" applyProtection="0"/>
    <xf numFmtId="199" fontId="0" fillId="0" borderId="0" applyFont="0" applyFill="0" applyBorder="0" applyAlignment="0" applyProtection="0"/>
    <xf numFmtId="201" fontId="0" fillId="0" borderId="0" applyFont="0" applyFill="0" applyBorder="0" applyAlignment="0" applyProtection="0"/>
    <xf numFmtId="169" fontId="0" fillId="0" borderId="0" applyFont="0" applyFill="0" applyBorder="0" applyAlignment="0" applyProtection="0"/>
    <xf numFmtId="198" fontId="0" fillId="0" borderId="0" applyFont="0" applyFill="0" applyBorder="0" applyAlignment="0" applyProtection="0"/>
    <xf numFmtId="201" fontId="0" fillId="0" borderId="0" applyFont="0" applyFill="0" applyBorder="0" applyAlignment="0" applyProtection="0"/>
    <xf numFmtId="169" fontId="0" fillId="0" borderId="0" applyFont="0" applyFill="0" applyBorder="0" applyAlignment="0" applyProtection="0"/>
    <xf numFmtId="202" fontId="0" fillId="0" borderId="0" applyFont="0" applyFill="0" applyBorder="0" applyAlignment="0" applyProtection="0"/>
    <xf numFmtId="43" fontId="0" fillId="0" borderId="0" applyFont="0" applyFill="0" applyBorder="0" applyAlignment="0" applyProtection="0"/>
    <xf numFmtId="197" fontId="0" fillId="0" borderId="0" applyFont="0" applyFill="0" applyBorder="0" applyAlignment="0" applyProtection="0"/>
    <xf numFmtId="43" fontId="0" fillId="0" borderId="0" applyFont="0" applyFill="0" applyBorder="0" applyAlignment="0" applyProtection="0"/>
    <xf numFmtId="197" fontId="0" fillId="0" borderId="0" applyFont="0" applyFill="0" applyBorder="0" applyAlignment="0" applyProtection="0"/>
    <xf numFmtId="0" fontId="0" fillId="0" borderId="0" applyFont="0" applyFill="0" applyBorder="0" applyAlignment="0" applyProtection="0"/>
    <xf numFmtId="240" fontId="0" fillId="0" borderId="0" applyFont="0" applyFill="0" applyBorder="0" applyAlignment="0" applyProtection="0"/>
    <xf numFmtId="197" fontId="0" fillId="0" borderId="0" applyFont="0" applyFill="0" applyBorder="0" applyAlignment="0" applyProtection="0"/>
    <xf numFmtId="203" fontId="4" fillId="0" borderId="0" applyFont="0" applyFill="0" applyBorder="0" applyAlignment="0" applyProtection="0"/>
    <xf numFmtId="203" fontId="4"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88" fontId="0" fillId="0" borderId="0" applyFont="0" applyFill="0" applyBorder="0" applyAlignment="0" applyProtection="0"/>
    <xf numFmtId="197" fontId="0" fillId="0" borderId="0" applyFont="0" applyFill="0" applyBorder="0" applyAlignment="0" applyProtection="0"/>
    <xf numFmtId="43" fontId="0" fillId="0" borderId="0" applyFont="0" applyFill="0" applyBorder="0" applyAlignment="0" applyProtection="0"/>
    <xf numFmtId="202" fontId="0" fillId="0" borderId="0" applyFont="0" applyFill="0" applyBorder="0" applyAlignment="0" applyProtection="0"/>
    <xf numFmtId="0"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0" fontId="0" fillId="0" borderId="0" applyFont="0" applyFill="0" applyBorder="0" applyAlignment="0" applyProtection="0"/>
    <xf numFmtId="43" fontId="0" fillId="0" borderId="0" applyFont="0" applyFill="0" applyBorder="0" applyAlignment="0" applyProtection="0"/>
    <xf numFmtId="202" fontId="0" fillId="0" borderId="0" applyFont="0" applyFill="0" applyBorder="0" applyAlignment="0" applyProtection="0"/>
    <xf numFmtId="202"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240" fontId="0" fillId="0" borderId="0" applyFont="0" applyFill="0" applyBorder="0" applyAlignment="0" applyProtection="0"/>
    <xf numFmtId="188" fontId="0" fillId="0" borderId="0" applyFont="0" applyFill="0" applyBorder="0" applyAlignment="0" applyProtection="0"/>
    <xf numFmtId="201" fontId="0" fillId="0" borderId="0" applyFont="0" applyFill="0" applyBorder="0" applyAlignment="0" applyProtection="0"/>
    <xf numFmtId="198" fontId="0" fillId="0" borderId="0" applyFont="0" applyFill="0" applyBorder="0" applyAlignment="0" applyProtection="0"/>
    <xf numFmtId="202"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197" fontId="0" fillId="0" borderId="0" applyFont="0" applyFill="0" applyBorder="0" applyAlignment="0" applyProtection="0"/>
    <xf numFmtId="202" fontId="0" fillId="0" borderId="0" applyFont="0" applyFill="0" applyBorder="0" applyAlignment="0" applyProtection="0"/>
    <xf numFmtId="203" fontId="4" fillId="0" borderId="0" applyFont="0" applyFill="0" applyBorder="0" applyAlignment="0" applyProtection="0"/>
    <xf numFmtId="203" fontId="4" fillId="0" borderId="0" applyFont="0" applyFill="0" applyBorder="0" applyAlignment="0" applyProtection="0"/>
    <xf numFmtId="198" fontId="0" fillId="0" borderId="0" applyFont="0" applyFill="0" applyBorder="0" applyAlignment="0" applyProtection="0"/>
    <xf numFmtId="169" fontId="0" fillId="0" borderId="0" applyFont="0" applyFill="0" applyBorder="0" applyAlignment="0" applyProtection="0"/>
    <xf numFmtId="201" fontId="0" fillId="0" borderId="0" applyFont="0" applyFill="0" applyBorder="0" applyAlignment="0" applyProtection="0"/>
    <xf numFmtId="169" fontId="0" fillId="0" borderId="0" applyFont="0" applyFill="0" applyBorder="0" applyAlignment="0" applyProtection="0"/>
    <xf numFmtId="198" fontId="0" fillId="0" borderId="0" applyFont="0" applyFill="0" applyBorder="0" applyAlignment="0" applyProtection="0"/>
    <xf numFmtId="197" fontId="0" fillId="0" borderId="0" applyFont="0" applyFill="0" applyBorder="0" applyAlignment="0" applyProtection="0"/>
    <xf numFmtId="169" fontId="0" fillId="0" borderId="0" applyFont="0" applyFill="0" applyBorder="0" applyAlignment="0" applyProtection="0"/>
    <xf numFmtId="198" fontId="0" fillId="0" borderId="0" applyFont="0" applyFill="0" applyBorder="0" applyAlignment="0" applyProtection="0"/>
    <xf numFmtId="43" fontId="0" fillId="0" borderId="0" applyFont="0" applyFill="0" applyBorder="0" applyAlignment="0" applyProtection="0"/>
    <xf numFmtId="169" fontId="0" fillId="0" borderId="0" applyFont="0" applyFill="0" applyBorder="0" applyAlignment="0" applyProtection="0"/>
    <xf numFmtId="198"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8" fontId="0" fillId="0" borderId="0" applyFont="0" applyFill="0" applyBorder="0" applyAlignment="0" applyProtection="0"/>
    <xf numFmtId="197" fontId="0" fillId="0" borderId="0" applyFont="0" applyFill="0" applyBorder="0" applyAlignment="0" applyProtection="0"/>
    <xf numFmtId="198" fontId="0" fillId="0" borderId="0" applyFont="0" applyFill="0" applyBorder="0" applyAlignment="0" applyProtection="0"/>
    <xf numFmtId="199" fontId="0" fillId="0" borderId="0" applyFont="0" applyFill="0" applyBorder="0" applyAlignment="0" applyProtection="0"/>
    <xf numFmtId="199" fontId="0" fillId="0" borderId="0" applyFont="0" applyFill="0" applyBorder="0" applyAlignment="0" applyProtection="0"/>
    <xf numFmtId="199" fontId="0" fillId="0" borderId="0" applyFont="0" applyFill="0" applyBorder="0" applyAlignment="0" applyProtection="0"/>
    <xf numFmtId="199" fontId="0" fillId="0" borderId="0" applyFont="0" applyFill="0" applyBorder="0" applyAlignment="0" applyProtection="0"/>
    <xf numFmtId="199" fontId="0" fillId="0" borderId="0" applyFont="0" applyFill="0" applyBorder="0" applyAlignment="0" applyProtection="0"/>
    <xf numFmtId="199" fontId="0" fillId="0" borderId="0" applyFont="0" applyFill="0" applyBorder="0" applyAlignment="0" applyProtection="0"/>
    <xf numFmtId="200" fontId="0" fillId="0" borderId="0" applyFont="0" applyFill="0" applyBorder="0" applyAlignment="0" applyProtection="0"/>
    <xf numFmtId="200" fontId="0" fillId="0" borderId="0" applyFont="0" applyFill="0" applyBorder="0" applyAlignment="0" applyProtection="0"/>
    <xf numFmtId="200" fontId="0" fillId="0" borderId="0" applyFont="0" applyFill="0" applyBorder="0" applyAlignment="0" applyProtection="0"/>
    <xf numFmtId="199" fontId="0" fillId="0" borderId="0" applyFont="0" applyFill="0" applyBorder="0" applyAlignment="0" applyProtection="0"/>
    <xf numFmtId="167" fontId="79" fillId="0" borderId="0" applyFont="0" applyFill="0" applyBorder="0" applyAlignment="0" applyProtection="0"/>
    <xf numFmtId="204" fontId="0" fillId="0" borderId="0" applyFont="0" applyFill="0" applyBorder="0" applyAlignment="0" applyProtection="0"/>
    <xf numFmtId="204" fontId="0" fillId="0" borderId="0" applyFont="0" applyFill="0" applyBorder="0" applyAlignment="0" applyProtection="0"/>
    <xf numFmtId="169" fontId="79" fillId="0" borderId="0" applyFont="0" applyFill="0" applyBorder="0" applyAlignment="0" applyProtection="0"/>
    <xf numFmtId="204" fontId="0" fillId="0" borderId="0" applyFont="0" applyFill="0" applyBorder="0" applyAlignment="0" applyProtection="0"/>
    <xf numFmtId="204" fontId="0" fillId="0" borderId="0" applyFont="0" applyFill="0" applyBorder="0" applyAlignment="0" applyProtection="0"/>
    <xf numFmtId="167" fontId="79" fillId="0" borderId="0" applyFont="0" applyFill="0" applyBorder="0" applyAlignment="0" applyProtection="0"/>
    <xf numFmtId="241" fontId="0" fillId="0" borderId="0" applyFont="0" applyFill="0" applyBorder="0" applyAlignment="0" applyProtection="0"/>
    <xf numFmtId="169" fontId="0" fillId="0" borderId="0" applyFont="0" applyFill="0" applyBorder="0" applyAlignment="0" applyProtection="0"/>
    <xf numFmtId="197"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97" fontId="0" fillId="0" borderId="0" applyFont="0" applyFill="0" applyBorder="0" applyAlignment="0" applyProtection="0"/>
    <xf numFmtId="43" fontId="0" fillId="0" borderId="0" applyFont="0" applyFill="0" applyBorder="0" applyAlignment="0" applyProtection="0"/>
    <xf numFmtId="201" fontId="0" fillId="0" borderId="0" applyFont="0" applyFill="0" applyBorder="0" applyAlignment="0" applyProtection="0"/>
    <xf numFmtId="169" fontId="0" fillId="0" borderId="0" applyFont="0" applyFill="0" applyBorder="0" applyAlignment="0" applyProtection="0"/>
    <xf numFmtId="225" fontId="0" fillId="0" borderId="0" applyFont="0" applyFill="0" applyBorder="0" applyAlignment="0" applyProtection="0"/>
    <xf numFmtId="169"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8" fontId="79" fillId="0" borderId="0" applyFont="0" applyFill="0" applyBorder="0" applyAlignment="0" applyProtection="0"/>
    <xf numFmtId="195" fontId="34" fillId="0" borderId="0" applyFont="0" applyFill="0" applyBorder="0" applyAlignment="0" applyProtection="0"/>
    <xf numFmtId="195" fontId="34" fillId="0" borderId="0" applyFont="0" applyFill="0" applyBorder="0" applyAlignment="0" applyProtection="0"/>
    <xf numFmtId="196" fontId="79" fillId="0" borderId="0" applyFont="0" applyFill="0" applyBorder="0" applyAlignment="0" applyProtection="0"/>
    <xf numFmtId="195" fontId="34" fillId="0" borderId="0" applyFont="0" applyFill="0" applyBorder="0" applyAlignment="0" applyProtection="0"/>
    <xf numFmtId="195" fontId="34" fillId="0" borderId="0" applyFont="0" applyFill="0" applyBorder="0" applyAlignment="0" applyProtection="0"/>
    <xf numFmtId="168" fontId="79" fillId="0" borderId="0" applyFont="0" applyFill="0" applyBorder="0" applyAlignment="0" applyProtection="0"/>
    <xf numFmtId="169" fontId="34" fillId="0" borderId="0" applyFont="0" applyFill="0" applyBorder="0" applyAlignment="0" applyProtection="0"/>
    <xf numFmtId="186" fontId="4" fillId="0" borderId="0" applyFont="0" applyFill="0" applyBorder="0" applyAlignment="0" applyProtection="0"/>
    <xf numFmtId="42" fontId="0" fillId="0" borderId="0" applyFont="0" applyFill="0" applyBorder="0" applyAlignment="0" applyProtection="0"/>
    <xf numFmtId="190"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42" fontId="0" fillId="0" borderId="0" applyFont="0" applyFill="0" applyBorder="0" applyAlignment="0" applyProtection="0"/>
    <xf numFmtId="166" fontId="0" fillId="0" borderId="0" applyFont="0" applyFill="0" applyBorder="0" applyAlignment="0" applyProtection="0"/>
    <xf numFmtId="195" fontId="34" fillId="0" borderId="0" applyFont="0" applyFill="0" applyBorder="0" applyAlignment="0" applyProtection="0"/>
    <xf numFmtId="166" fontId="0" fillId="0" borderId="0" applyFont="0" applyFill="0" applyBorder="0" applyAlignment="0" applyProtection="0"/>
    <xf numFmtId="186" fontId="4" fillId="0" borderId="0" applyFont="0" applyFill="0" applyBorder="0" applyAlignment="0" applyProtection="0"/>
    <xf numFmtId="182" fontId="28" fillId="0" borderId="0">
      <alignment/>
      <protection/>
    </xf>
    <xf numFmtId="0" fontId="100" fillId="0" borderId="0">
      <alignment/>
      <protection/>
    </xf>
    <xf numFmtId="0" fontId="100" fillId="0" borderId="0">
      <alignment/>
      <protection/>
    </xf>
    <xf numFmtId="0" fontId="100" fillId="0" borderId="0">
      <alignment/>
      <protection/>
    </xf>
    <xf numFmtId="0" fontId="6" fillId="2" borderId="0">
      <alignment/>
      <protection/>
    </xf>
    <xf numFmtId="0" fontId="80" fillId="0" borderId="0">
      <alignment/>
      <protection/>
    </xf>
    <xf numFmtId="9" fontId="81" fillId="0" borderId="0" applyBorder="0" applyAlignment="0" applyProtection="0"/>
    <xf numFmtId="0" fontId="7" fillId="2" borderId="0">
      <alignment/>
      <protection/>
    </xf>
    <xf numFmtId="0" fontId="20" fillId="0" borderId="0">
      <alignment/>
      <protection/>
    </xf>
    <xf numFmtId="0" fontId="20" fillId="0" borderId="0">
      <alignment/>
      <protection/>
    </xf>
    <xf numFmtId="0" fontId="138"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05"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38"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05"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38"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05"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38"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05"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38"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05"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38" fillId="7"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05"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8" fillId="2" borderId="0">
      <alignment/>
      <protection/>
    </xf>
    <xf numFmtId="180" fontId="5" fillId="0" borderId="0" applyFont="0" applyFill="0" applyBorder="0" applyAlignment="0" applyProtection="0"/>
    <xf numFmtId="181" fontId="5" fillId="0" borderId="0" applyFont="0" applyFill="0" applyBorder="0" applyAlignment="0" applyProtection="0"/>
    <xf numFmtId="0" fontId="9" fillId="0" borderId="0">
      <alignment wrapText="1"/>
      <protection/>
    </xf>
    <xf numFmtId="0" fontId="138" fillId="1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05"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38" fillId="13"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05"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38"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05"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38" fillId="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05"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38" fillId="1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05"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38" fillId="7"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05"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39" fillId="12" borderId="0" applyNumberFormat="0" applyBorder="0" applyAlignment="0" applyProtection="0"/>
    <xf numFmtId="0" fontId="65" fillId="17" borderId="0" applyNumberFormat="0" applyBorder="0" applyAlignment="0" applyProtection="0"/>
    <xf numFmtId="0" fontId="65" fillId="17" borderId="0" applyNumberFormat="0" applyBorder="0" applyAlignment="0" applyProtection="0"/>
    <xf numFmtId="0" fontId="65" fillId="17" borderId="0" applyNumberFormat="0" applyBorder="0" applyAlignment="0" applyProtection="0"/>
    <xf numFmtId="0" fontId="65" fillId="17" borderId="0" applyNumberFormat="0" applyBorder="0" applyAlignment="0" applyProtection="0"/>
    <xf numFmtId="0" fontId="65" fillId="17" borderId="0" applyNumberFormat="0" applyBorder="0" applyAlignment="0" applyProtection="0"/>
    <xf numFmtId="0" fontId="65" fillId="17" borderId="0" applyNumberFormat="0" applyBorder="0" applyAlignment="0" applyProtection="0"/>
    <xf numFmtId="0" fontId="122" fillId="17" borderId="0" applyNumberFormat="0" applyBorder="0" applyAlignment="0" applyProtection="0"/>
    <xf numFmtId="0" fontId="65" fillId="17" borderId="0" applyNumberFormat="0" applyBorder="0" applyAlignment="0" applyProtection="0"/>
    <xf numFmtId="0" fontId="65" fillId="17" borderId="0" applyNumberFormat="0" applyBorder="0" applyAlignment="0" applyProtection="0"/>
    <xf numFmtId="0" fontId="65" fillId="17" borderId="0" applyNumberFormat="0" applyBorder="0" applyAlignment="0" applyProtection="0"/>
    <xf numFmtId="0" fontId="65" fillId="17" borderId="0" applyNumberFormat="0" applyBorder="0" applyAlignment="0" applyProtection="0"/>
    <xf numFmtId="0" fontId="65" fillId="17" borderId="0" applyNumberFormat="0" applyBorder="0" applyAlignment="0" applyProtection="0"/>
    <xf numFmtId="0" fontId="65" fillId="17" borderId="0" applyNumberFormat="0" applyBorder="0" applyAlignment="0" applyProtection="0"/>
    <xf numFmtId="0" fontId="65" fillId="17" borderId="0" applyNumberFormat="0" applyBorder="0" applyAlignment="0" applyProtection="0"/>
    <xf numFmtId="0" fontId="65" fillId="17" borderId="0" applyNumberFormat="0" applyBorder="0" applyAlignment="0" applyProtection="0"/>
    <xf numFmtId="0" fontId="139" fillId="18" borderId="0" applyNumberFormat="0" applyBorder="0" applyAlignment="0" applyProtection="0"/>
    <xf numFmtId="0" fontId="65" fillId="5" borderId="0" applyNumberFormat="0" applyBorder="0" applyAlignment="0" applyProtection="0"/>
    <xf numFmtId="0" fontId="65" fillId="5" borderId="0" applyNumberFormat="0" applyBorder="0" applyAlignment="0" applyProtection="0"/>
    <xf numFmtId="0" fontId="65" fillId="5" borderId="0" applyNumberFormat="0" applyBorder="0" applyAlignment="0" applyProtection="0"/>
    <xf numFmtId="0" fontId="65" fillId="5" borderId="0" applyNumberFormat="0" applyBorder="0" applyAlignment="0" applyProtection="0"/>
    <xf numFmtId="0" fontId="65" fillId="5" borderId="0" applyNumberFormat="0" applyBorder="0" applyAlignment="0" applyProtection="0"/>
    <xf numFmtId="0" fontId="65" fillId="5" borderId="0" applyNumberFormat="0" applyBorder="0" applyAlignment="0" applyProtection="0"/>
    <xf numFmtId="0" fontId="122" fillId="5" borderId="0" applyNumberFormat="0" applyBorder="0" applyAlignment="0" applyProtection="0"/>
    <xf numFmtId="0" fontId="65" fillId="5" borderId="0" applyNumberFormat="0" applyBorder="0" applyAlignment="0" applyProtection="0"/>
    <xf numFmtId="0" fontId="65" fillId="5" borderId="0" applyNumberFormat="0" applyBorder="0" applyAlignment="0" applyProtection="0"/>
    <xf numFmtId="0" fontId="65" fillId="5" borderId="0" applyNumberFormat="0" applyBorder="0" applyAlignment="0" applyProtection="0"/>
    <xf numFmtId="0" fontId="65" fillId="5" borderId="0" applyNumberFormat="0" applyBorder="0" applyAlignment="0" applyProtection="0"/>
    <xf numFmtId="0" fontId="65" fillId="5" borderId="0" applyNumberFormat="0" applyBorder="0" applyAlignment="0" applyProtection="0"/>
    <xf numFmtId="0" fontId="65" fillId="5" borderId="0" applyNumberFormat="0" applyBorder="0" applyAlignment="0" applyProtection="0"/>
    <xf numFmtId="0" fontId="65" fillId="5" borderId="0" applyNumberFormat="0" applyBorder="0" applyAlignment="0" applyProtection="0"/>
    <xf numFmtId="0" fontId="65" fillId="5" borderId="0" applyNumberFormat="0" applyBorder="0" applyAlignment="0" applyProtection="0"/>
    <xf numFmtId="0" fontId="139" fillId="16" borderId="0" applyNumberFormat="0" applyBorder="0" applyAlignment="0" applyProtection="0"/>
    <xf numFmtId="0" fontId="65" fillId="15" borderId="0" applyNumberFormat="0" applyBorder="0" applyAlignment="0" applyProtection="0"/>
    <xf numFmtId="0" fontId="65" fillId="15" borderId="0" applyNumberFormat="0" applyBorder="0" applyAlignment="0" applyProtection="0"/>
    <xf numFmtId="0" fontId="65" fillId="15" borderId="0" applyNumberFormat="0" applyBorder="0" applyAlignment="0" applyProtection="0"/>
    <xf numFmtId="0" fontId="65" fillId="15" borderId="0" applyNumberFormat="0" applyBorder="0" applyAlignment="0" applyProtection="0"/>
    <xf numFmtId="0" fontId="65" fillId="15" borderId="0" applyNumberFormat="0" applyBorder="0" applyAlignment="0" applyProtection="0"/>
    <xf numFmtId="0" fontId="65" fillId="15" borderId="0" applyNumberFormat="0" applyBorder="0" applyAlignment="0" applyProtection="0"/>
    <xf numFmtId="0" fontId="122" fillId="15" borderId="0" applyNumberFormat="0" applyBorder="0" applyAlignment="0" applyProtection="0"/>
    <xf numFmtId="0" fontId="65" fillId="15" borderId="0" applyNumberFormat="0" applyBorder="0" applyAlignment="0" applyProtection="0"/>
    <xf numFmtId="0" fontId="65" fillId="15" borderId="0" applyNumberFormat="0" applyBorder="0" applyAlignment="0" applyProtection="0"/>
    <xf numFmtId="0" fontId="65" fillId="15" borderId="0" applyNumberFormat="0" applyBorder="0" applyAlignment="0" applyProtection="0"/>
    <xf numFmtId="0" fontId="65" fillId="15" borderId="0" applyNumberFormat="0" applyBorder="0" applyAlignment="0" applyProtection="0"/>
    <xf numFmtId="0" fontId="65" fillId="15" borderId="0" applyNumberFormat="0" applyBorder="0" applyAlignment="0" applyProtection="0"/>
    <xf numFmtId="0" fontId="65" fillId="15" borderId="0" applyNumberFormat="0" applyBorder="0" applyAlignment="0" applyProtection="0"/>
    <xf numFmtId="0" fontId="65" fillId="15" borderId="0" applyNumberFormat="0" applyBorder="0" applyAlignment="0" applyProtection="0"/>
    <xf numFmtId="0" fontId="65" fillId="15" borderId="0" applyNumberFormat="0" applyBorder="0" applyAlignment="0" applyProtection="0"/>
    <xf numFmtId="0" fontId="139" fillId="6" borderId="0" applyNumberFormat="0" applyBorder="0" applyAlignment="0" applyProtection="0"/>
    <xf numFmtId="0" fontId="65" fillId="19" borderId="0" applyNumberFormat="0" applyBorder="0" applyAlignment="0" applyProtection="0"/>
    <xf numFmtId="0" fontId="65" fillId="19" borderId="0" applyNumberFormat="0" applyBorder="0" applyAlignment="0" applyProtection="0"/>
    <xf numFmtId="0" fontId="65" fillId="19" borderId="0" applyNumberFormat="0" applyBorder="0" applyAlignment="0" applyProtection="0"/>
    <xf numFmtId="0" fontId="65" fillId="19" borderId="0" applyNumberFormat="0" applyBorder="0" applyAlignment="0" applyProtection="0"/>
    <xf numFmtId="0" fontId="65" fillId="19" borderId="0" applyNumberFormat="0" applyBorder="0" applyAlignment="0" applyProtection="0"/>
    <xf numFmtId="0" fontId="65" fillId="19" borderId="0" applyNumberFormat="0" applyBorder="0" applyAlignment="0" applyProtection="0"/>
    <xf numFmtId="0" fontId="122" fillId="19" borderId="0" applyNumberFormat="0" applyBorder="0" applyAlignment="0" applyProtection="0"/>
    <xf numFmtId="0" fontId="65" fillId="19" borderId="0" applyNumberFormat="0" applyBorder="0" applyAlignment="0" applyProtection="0"/>
    <xf numFmtId="0" fontId="65" fillId="19" borderId="0" applyNumberFormat="0" applyBorder="0" applyAlignment="0" applyProtection="0"/>
    <xf numFmtId="0" fontId="65" fillId="19" borderId="0" applyNumberFormat="0" applyBorder="0" applyAlignment="0" applyProtection="0"/>
    <xf numFmtId="0" fontId="65" fillId="19" borderId="0" applyNumberFormat="0" applyBorder="0" applyAlignment="0" applyProtection="0"/>
    <xf numFmtId="0" fontId="65" fillId="19" borderId="0" applyNumberFormat="0" applyBorder="0" applyAlignment="0" applyProtection="0"/>
    <xf numFmtId="0" fontId="65" fillId="19" borderId="0" applyNumberFormat="0" applyBorder="0" applyAlignment="0" applyProtection="0"/>
    <xf numFmtId="0" fontId="65" fillId="19" borderId="0" applyNumberFormat="0" applyBorder="0" applyAlignment="0" applyProtection="0"/>
    <xf numFmtId="0" fontId="65" fillId="19" borderId="0" applyNumberFormat="0" applyBorder="0" applyAlignment="0" applyProtection="0"/>
    <xf numFmtId="0" fontId="139" fillId="12" borderId="0" applyNumberFormat="0" applyBorder="0" applyAlignment="0" applyProtection="0"/>
    <xf numFmtId="0" fontId="65" fillId="20" borderId="0" applyNumberFormat="0" applyBorder="0" applyAlignment="0" applyProtection="0"/>
    <xf numFmtId="0" fontId="65" fillId="20" borderId="0" applyNumberFormat="0" applyBorder="0" applyAlignment="0" applyProtection="0"/>
    <xf numFmtId="0" fontId="65" fillId="20" borderId="0" applyNumberFormat="0" applyBorder="0" applyAlignment="0" applyProtection="0"/>
    <xf numFmtId="0" fontId="65" fillId="20" borderId="0" applyNumberFormat="0" applyBorder="0" applyAlignment="0" applyProtection="0"/>
    <xf numFmtId="0" fontId="65" fillId="20" borderId="0" applyNumberFormat="0" applyBorder="0" applyAlignment="0" applyProtection="0"/>
    <xf numFmtId="0" fontId="65" fillId="20" borderId="0" applyNumberFormat="0" applyBorder="0" applyAlignment="0" applyProtection="0"/>
    <xf numFmtId="0" fontId="122" fillId="20" borderId="0" applyNumberFormat="0" applyBorder="0" applyAlignment="0" applyProtection="0"/>
    <xf numFmtId="0" fontId="65" fillId="20" borderId="0" applyNumberFormat="0" applyBorder="0" applyAlignment="0" applyProtection="0"/>
    <xf numFmtId="0" fontId="65" fillId="20" borderId="0" applyNumberFormat="0" applyBorder="0" applyAlignment="0" applyProtection="0"/>
    <xf numFmtId="0" fontId="65" fillId="20" borderId="0" applyNumberFormat="0" applyBorder="0" applyAlignment="0" applyProtection="0"/>
    <xf numFmtId="0" fontId="65" fillId="20" borderId="0" applyNumberFormat="0" applyBorder="0" applyAlignment="0" applyProtection="0"/>
    <xf numFmtId="0" fontId="65" fillId="20" borderId="0" applyNumberFormat="0" applyBorder="0" applyAlignment="0" applyProtection="0"/>
    <xf numFmtId="0" fontId="65" fillId="20" borderId="0" applyNumberFormat="0" applyBorder="0" applyAlignment="0" applyProtection="0"/>
    <xf numFmtId="0" fontId="65" fillId="20" borderId="0" applyNumberFormat="0" applyBorder="0" applyAlignment="0" applyProtection="0"/>
    <xf numFmtId="0" fontId="65" fillId="20" borderId="0" applyNumberFormat="0" applyBorder="0" applyAlignment="0" applyProtection="0"/>
    <xf numFmtId="0" fontId="139" fillId="5" borderId="0" applyNumberFormat="0" applyBorder="0" applyAlignment="0" applyProtection="0"/>
    <xf numFmtId="0" fontId="65" fillId="21" borderId="0" applyNumberFormat="0" applyBorder="0" applyAlignment="0" applyProtection="0"/>
    <xf numFmtId="0" fontId="65" fillId="21" borderId="0" applyNumberFormat="0" applyBorder="0" applyAlignment="0" applyProtection="0"/>
    <xf numFmtId="0" fontId="65" fillId="21" borderId="0" applyNumberFormat="0" applyBorder="0" applyAlignment="0" applyProtection="0"/>
    <xf numFmtId="0" fontId="65" fillId="21" borderId="0" applyNumberFormat="0" applyBorder="0" applyAlignment="0" applyProtection="0"/>
    <xf numFmtId="0" fontId="65" fillId="21" borderId="0" applyNumberFormat="0" applyBorder="0" applyAlignment="0" applyProtection="0"/>
    <xf numFmtId="0" fontId="65" fillId="21" borderId="0" applyNumberFormat="0" applyBorder="0" applyAlignment="0" applyProtection="0"/>
    <xf numFmtId="0" fontId="122" fillId="21" borderId="0" applyNumberFormat="0" applyBorder="0" applyAlignment="0" applyProtection="0"/>
    <xf numFmtId="0" fontId="65" fillId="21" borderId="0" applyNumberFormat="0" applyBorder="0" applyAlignment="0" applyProtection="0"/>
    <xf numFmtId="0" fontId="65" fillId="21" borderId="0" applyNumberFormat="0" applyBorder="0" applyAlignment="0" applyProtection="0"/>
    <xf numFmtId="0" fontId="65" fillId="21" borderId="0" applyNumberFormat="0" applyBorder="0" applyAlignment="0" applyProtection="0"/>
    <xf numFmtId="0" fontId="65" fillId="21" borderId="0" applyNumberFormat="0" applyBorder="0" applyAlignment="0" applyProtection="0"/>
    <xf numFmtId="0" fontId="65" fillId="21" borderId="0" applyNumberFormat="0" applyBorder="0" applyAlignment="0" applyProtection="0"/>
    <xf numFmtId="0" fontId="65" fillId="21" borderId="0" applyNumberFormat="0" applyBorder="0" applyAlignment="0" applyProtection="0"/>
    <xf numFmtId="0" fontId="65" fillId="21" borderId="0" applyNumberFormat="0" applyBorder="0" applyAlignment="0" applyProtection="0"/>
    <xf numFmtId="0" fontId="65" fillId="21" borderId="0" applyNumberFormat="0" applyBorder="0" applyAlignment="0" applyProtection="0"/>
    <xf numFmtId="0" fontId="65" fillId="17" borderId="0" applyNumberFormat="0" applyBorder="0" applyAlignment="0" applyProtection="0"/>
    <xf numFmtId="0" fontId="65" fillId="5" borderId="0" applyNumberFormat="0" applyBorder="0" applyAlignment="0" applyProtection="0"/>
    <xf numFmtId="0" fontId="65" fillId="15"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139"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5" fillId="25" borderId="0" applyNumberFormat="0" applyBorder="0" applyAlignment="0" applyProtection="0"/>
    <xf numFmtId="0" fontId="65" fillId="25" borderId="0" applyNumberFormat="0" applyBorder="0" applyAlignment="0" applyProtection="0"/>
    <xf numFmtId="0" fontId="65" fillId="25" borderId="0" applyNumberFormat="0" applyBorder="0" applyAlignment="0" applyProtection="0"/>
    <xf numFmtId="0" fontId="65" fillId="25" borderId="0" applyNumberFormat="0" applyBorder="0" applyAlignment="0" applyProtection="0"/>
    <xf numFmtId="0" fontId="65" fillId="25" borderId="0" applyNumberFormat="0" applyBorder="0" applyAlignment="0" applyProtection="0"/>
    <xf numFmtId="0" fontId="122" fillId="25" borderId="0" applyNumberFormat="0" applyBorder="0" applyAlignment="0" applyProtection="0"/>
    <xf numFmtId="0" fontId="122" fillId="25" borderId="0" applyNumberFormat="0" applyBorder="0" applyAlignment="0" applyProtection="0"/>
    <xf numFmtId="0" fontId="65" fillId="25" borderId="0" applyNumberFormat="0" applyBorder="0" applyAlignment="0" applyProtection="0"/>
    <xf numFmtId="0" fontId="65" fillId="25" borderId="0" applyNumberFormat="0" applyBorder="0" applyAlignment="0" applyProtection="0"/>
    <xf numFmtId="0" fontId="65" fillId="25" borderId="0" applyNumberFormat="0" applyBorder="0" applyAlignment="0" applyProtection="0"/>
    <xf numFmtId="0" fontId="65" fillId="25" borderId="0" applyNumberFormat="0" applyBorder="0" applyAlignment="0" applyProtection="0"/>
    <xf numFmtId="0" fontId="65" fillId="25" borderId="0" applyNumberFormat="0" applyBorder="0" applyAlignment="0" applyProtection="0"/>
    <xf numFmtId="0" fontId="65" fillId="25" borderId="0" applyNumberFormat="0" applyBorder="0" applyAlignment="0" applyProtection="0"/>
    <xf numFmtId="0" fontId="65" fillId="25" borderId="0" applyNumberFormat="0" applyBorder="0" applyAlignment="0" applyProtection="0"/>
    <xf numFmtId="0" fontId="65" fillId="25" borderId="0" applyNumberFormat="0" applyBorder="0" applyAlignment="0" applyProtection="0"/>
    <xf numFmtId="0" fontId="139" fillId="18"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65" fillId="28" borderId="0" applyNumberFormat="0" applyBorder="0" applyAlignment="0" applyProtection="0"/>
    <xf numFmtId="0" fontId="65" fillId="29" borderId="0" applyNumberFormat="0" applyBorder="0" applyAlignment="0" applyProtection="0"/>
    <xf numFmtId="0" fontId="65" fillId="29" borderId="0" applyNumberFormat="0" applyBorder="0" applyAlignment="0" applyProtection="0"/>
    <xf numFmtId="0" fontId="65" fillId="29" borderId="0" applyNumberFormat="0" applyBorder="0" applyAlignment="0" applyProtection="0"/>
    <xf numFmtId="0" fontId="65" fillId="29" borderId="0" applyNumberFormat="0" applyBorder="0" applyAlignment="0" applyProtection="0"/>
    <xf numFmtId="0" fontId="65" fillId="29" borderId="0" applyNumberFormat="0" applyBorder="0" applyAlignment="0" applyProtection="0"/>
    <xf numFmtId="0" fontId="65" fillId="29" borderId="0" applyNumberFormat="0" applyBorder="0" applyAlignment="0" applyProtection="0"/>
    <xf numFmtId="0" fontId="122" fillId="29" borderId="0" applyNumberFormat="0" applyBorder="0" applyAlignment="0" applyProtection="0"/>
    <xf numFmtId="0" fontId="122" fillId="29" borderId="0" applyNumberFormat="0" applyBorder="0" applyAlignment="0" applyProtection="0"/>
    <xf numFmtId="0" fontId="65" fillId="29" borderId="0" applyNumberFormat="0" applyBorder="0" applyAlignment="0" applyProtection="0"/>
    <xf numFmtId="0" fontId="65" fillId="29" borderId="0" applyNumberFormat="0" applyBorder="0" applyAlignment="0" applyProtection="0"/>
    <xf numFmtId="0" fontId="65" fillId="29" borderId="0" applyNumberFormat="0" applyBorder="0" applyAlignment="0" applyProtection="0"/>
    <xf numFmtId="0" fontId="65" fillId="29" borderId="0" applyNumberFormat="0" applyBorder="0" applyAlignment="0" applyProtection="0"/>
    <xf numFmtId="0" fontId="65" fillId="29" borderId="0" applyNumberFormat="0" applyBorder="0" applyAlignment="0" applyProtection="0"/>
    <xf numFmtId="0" fontId="65" fillId="29" borderId="0" applyNumberFormat="0" applyBorder="0" applyAlignment="0" applyProtection="0"/>
    <xf numFmtId="0" fontId="65" fillId="29" borderId="0" applyNumberFormat="0" applyBorder="0" applyAlignment="0" applyProtection="0"/>
    <xf numFmtId="0" fontId="65" fillId="29" borderId="0" applyNumberFormat="0" applyBorder="0" applyAlignment="0" applyProtection="0"/>
    <xf numFmtId="0" fontId="139" fillId="1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65" fillId="27" borderId="0" applyNumberFormat="0" applyBorder="0" applyAlignment="0" applyProtection="0"/>
    <xf numFmtId="0" fontId="65" fillId="31" borderId="0" applyNumberFormat="0" applyBorder="0" applyAlignment="0" applyProtection="0"/>
    <xf numFmtId="0" fontId="65" fillId="31" borderId="0" applyNumberFormat="0" applyBorder="0" applyAlignment="0" applyProtection="0"/>
    <xf numFmtId="0" fontId="65" fillId="31" borderId="0" applyNumberFormat="0" applyBorder="0" applyAlignment="0" applyProtection="0"/>
    <xf numFmtId="0" fontId="65" fillId="31" borderId="0" applyNumberFormat="0" applyBorder="0" applyAlignment="0" applyProtection="0"/>
    <xf numFmtId="0" fontId="65" fillId="31" borderId="0" applyNumberFormat="0" applyBorder="0" applyAlignment="0" applyProtection="0"/>
    <xf numFmtId="0" fontId="65" fillId="31" borderId="0" applyNumberFormat="0" applyBorder="0" applyAlignment="0" applyProtection="0"/>
    <xf numFmtId="0" fontId="122" fillId="31" borderId="0" applyNumberFormat="0" applyBorder="0" applyAlignment="0" applyProtection="0"/>
    <xf numFmtId="0" fontId="122" fillId="31" borderId="0" applyNumberFormat="0" applyBorder="0" applyAlignment="0" applyProtection="0"/>
    <xf numFmtId="0" fontId="65" fillId="31" borderId="0" applyNumberFormat="0" applyBorder="0" applyAlignment="0" applyProtection="0"/>
    <xf numFmtId="0" fontId="65" fillId="31" borderId="0" applyNumberFormat="0" applyBorder="0" applyAlignment="0" applyProtection="0"/>
    <xf numFmtId="0" fontId="65" fillId="31" borderId="0" applyNumberFormat="0" applyBorder="0" applyAlignment="0" applyProtection="0"/>
    <xf numFmtId="0" fontId="65" fillId="31" borderId="0" applyNumberFormat="0" applyBorder="0" applyAlignment="0" applyProtection="0"/>
    <xf numFmtId="0" fontId="65" fillId="31" borderId="0" applyNumberFormat="0" applyBorder="0" applyAlignment="0" applyProtection="0"/>
    <xf numFmtId="0" fontId="65" fillId="31" borderId="0" applyNumberFormat="0" applyBorder="0" applyAlignment="0" applyProtection="0"/>
    <xf numFmtId="0" fontId="65" fillId="31" borderId="0" applyNumberFormat="0" applyBorder="0" applyAlignment="0" applyProtection="0"/>
    <xf numFmtId="0" fontId="65" fillId="31" borderId="0" applyNumberFormat="0" applyBorder="0" applyAlignment="0" applyProtection="0"/>
    <xf numFmtId="0" fontId="139" fillId="3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65" fillId="27" borderId="0" applyNumberFormat="0" applyBorder="0" applyAlignment="0" applyProtection="0"/>
    <xf numFmtId="0" fontId="65" fillId="19" borderId="0" applyNumberFormat="0" applyBorder="0" applyAlignment="0" applyProtection="0"/>
    <xf numFmtId="0" fontId="65" fillId="19" borderId="0" applyNumberFormat="0" applyBorder="0" applyAlignment="0" applyProtection="0"/>
    <xf numFmtId="0" fontId="65" fillId="19" borderId="0" applyNumberFormat="0" applyBorder="0" applyAlignment="0" applyProtection="0"/>
    <xf numFmtId="0" fontId="65" fillId="19" borderId="0" applyNumberFormat="0" applyBorder="0" applyAlignment="0" applyProtection="0"/>
    <xf numFmtId="0" fontId="65" fillId="19" borderId="0" applyNumberFormat="0" applyBorder="0" applyAlignment="0" applyProtection="0"/>
    <xf numFmtId="0" fontId="65" fillId="19" borderId="0" applyNumberFormat="0" applyBorder="0" applyAlignment="0" applyProtection="0"/>
    <xf numFmtId="0" fontId="122" fillId="19" borderId="0" applyNumberFormat="0" applyBorder="0" applyAlignment="0" applyProtection="0"/>
    <xf numFmtId="0" fontId="122" fillId="19" borderId="0" applyNumberFormat="0" applyBorder="0" applyAlignment="0" applyProtection="0"/>
    <xf numFmtId="0" fontId="65" fillId="19" borderId="0" applyNumberFormat="0" applyBorder="0" applyAlignment="0" applyProtection="0"/>
    <xf numFmtId="0" fontId="65" fillId="19" borderId="0" applyNumberFormat="0" applyBorder="0" applyAlignment="0" applyProtection="0"/>
    <xf numFmtId="0" fontId="65" fillId="19" borderId="0" applyNumberFormat="0" applyBorder="0" applyAlignment="0" applyProtection="0"/>
    <xf numFmtId="0" fontId="65" fillId="19" borderId="0" applyNumberFormat="0" applyBorder="0" applyAlignment="0" applyProtection="0"/>
    <xf numFmtId="0" fontId="65" fillId="19" borderId="0" applyNumberFormat="0" applyBorder="0" applyAlignment="0" applyProtection="0"/>
    <xf numFmtId="0" fontId="65" fillId="19" borderId="0" applyNumberFormat="0" applyBorder="0" applyAlignment="0" applyProtection="0"/>
    <xf numFmtId="0" fontId="65" fillId="19" borderId="0" applyNumberFormat="0" applyBorder="0" applyAlignment="0" applyProtection="0"/>
    <xf numFmtId="0" fontId="65" fillId="19" borderId="0" applyNumberFormat="0" applyBorder="0" applyAlignment="0" applyProtection="0"/>
    <xf numFmtId="0" fontId="139" fillId="33"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65" fillId="24" borderId="0" applyNumberFormat="0" applyBorder="0" applyAlignment="0" applyProtection="0"/>
    <xf numFmtId="0" fontId="65" fillId="20" borderId="0" applyNumberFormat="0" applyBorder="0" applyAlignment="0" applyProtection="0"/>
    <xf numFmtId="0" fontId="65" fillId="20" borderId="0" applyNumberFormat="0" applyBorder="0" applyAlignment="0" applyProtection="0"/>
    <xf numFmtId="0" fontId="65" fillId="20" borderId="0" applyNumberFormat="0" applyBorder="0" applyAlignment="0" applyProtection="0"/>
    <xf numFmtId="0" fontId="65" fillId="20" borderId="0" applyNumberFormat="0" applyBorder="0" applyAlignment="0" applyProtection="0"/>
    <xf numFmtId="0" fontId="65" fillId="20" borderId="0" applyNumberFormat="0" applyBorder="0" applyAlignment="0" applyProtection="0"/>
    <xf numFmtId="0" fontId="65" fillId="20" borderId="0" applyNumberFormat="0" applyBorder="0" applyAlignment="0" applyProtection="0"/>
    <xf numFmtId="0" fontId="122" fillId="20" borderId="0" applyNumberFormat="0" applyBorder="0" applyAlignment="0" applyProtection="0"/>
    <xf numFmtId="0" fontId="122" fillId="20" borderId="0" applyNumberFormat="0" applyBorder="0" applyAlignment="0" applyProtection="0"/>
    <xf numFmtId="0" fontId="65" fillId="20" borderId="0" applyNumberFormat="0" applyBorder="0" applyAlignment="0" applyProtection="0"/>
    <xf numFmtId="0" fontId="65" fillId="20" borderId="0" applyNumberFormat="0" applyBorder="0" applyAlignment="0" applyProtection="0"/>
    <xf numFmtId="0" fontId="65" fillId="20" borderId="0" applyNumberFormat="0" applyBorder="0" applyAlignment="0" applyProtection="0"/>
    <xf numFmtId="0" fontId="65" fillId="20" borderId="0" applyNumberFormat="0" applyBorder="0" applyAlignment="0" applyProtection="0"/>
    <xf numFmtId="0" fontId="65" fillId="20" borderId="0" applyNumberFormat="0" applyBorder="0" applyAlignment="0" applyProtection="0"/>
    <xf numFmtId="0" fontId="65" fillId="20" borderId="0" applyNumberFormat="0" applyBorder="0" applyAlignment="0" applyProtection="0"/>
    <xf numFmtId="0" fontId="65" fillId="20" borderId="0" applyNumberFormat="0" applyBorder="0" applyAlignment="0" applyProtection="0"/>
    <xf numFmtId="0" fontId="65" fillId="20" borderId="0" applyNumberFormat="0" applyBorder="0" applyAlignment="0" applyProtection="0"/>
    <xf numFmtId="0" fontId="139" fillId="29"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65" fillId="35"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122" fillId="18" borderId="0" applyNumberFormat="0" applyBorder="0" applyAlignment="0" applyProtection="0"/>
    <xf numFmtId="0" fontId="122" fillId="18"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216" fontId="4" fillId="0" borderId="0" applyFont="0" applyFill="0" applyBorder="0" applyAlignment="0" applyProtection="0"/>
    <xf numFmtId="0" fontId="10" fillId="0" borderId="0" applyFont="0" applyFill="0" applyBorder="0" applyAlignment="0" applyProtection="0"/>
    <xf numFmtId="217" fontId="4" fillId="0" borderId="0" applyFont="0" applyFill="0" applyBorder="0" applyAlignment="0" applyProtection="0"/>
    <xf numFmtId="218" fontId="4" fillId="0" borderId="0" applyFont="0" applyFill="0" applyBorder="0" applyAlignment="0" applyProtection="0"/>
    <xf numFmtId="0" fontId="10" fillId="0" borderId="0" applyFont="0" applyFill="0" applyBorder="0" applyAlignment="0" applyProtection="0"/>
    <xf numFmtId="219" fontId="34" fillId="0" borderId="0" applyFont="0" applyFill="0" applyBorder="0" applyAlignment="0" applyProtection="0"/>
    <xf numFmtId="189" fontId="82" fillId="0" borderId="0" applyFont="0" applyFill="0" applyBorder="0" applyAlignment="0" applyProtection="0"/>
    <xf numFmtId="0" fontId="10" fillId="0" borderId="0" applyFont="0" applyFill="0" applyBorder="0" applyAlignment="0" applyProtection="0"/>
    <xf numFmtId="189" fontId="82" fillId="0" borderId="0" applyFont="0" applyFill="0" applyBorder="0" applyAlignment="0" applyProtection="0"/>
    <xf numFmtId="188" fontId="82" fillId="0" borderId="0" applyFont="0" applyFill="0" applyBorder="0" applyAlignment="0" applyProtection="0"/>
    <xf numFmtId="0" fontId="10" fillId="0" borderId="0" applyFont="0" applyFill="0" applyBorder="0" applyAlignment="0" applyProtection="0"/>
    <xf numFmtId="188" fontId="82" fillId="0" borderId="0" applyFont="0" applyFill="0" applyBorder="0" applyAlignment="0" applyProtection="0"/>
    <xf numFmtId="166" fontId="34" fillId="0" borderId="0" applyFont="0" applyFill="0" applyBorder="0" applyAlignment="0" applyProtection="0"/>
    <xf numFmtId="0" fontId="140" fillId="10" borderId="0" applyNumberFormat="0" applyBorder="0" applyAlignment="0" applyProtection="0"/>
    <xf numFmtId="0" fontId="66" fillId="6" borderId="0" applyNumberFormat="0" applyBorder="0" applyAlignment="0" applyProtection="0"/>
    <xf numFmtId="0" fontId="66" fillId="6" borderId="0" applyNumberFormat="0" applyBorder="0" applyAlignment="0" applyProtection="0"/>
    <xf numFmtId="0" fontId="66" fillId="6" borderId="0" applyNumberFormat="0" applyBorder="0" applyAlignment="0" applyProtection="0"/>
    <xf numFmtId="0" fontId="66" fillId="6" borderId="0" applyNumberFormat="0" applyBorder="0" applyAlignment="0" applyProtection="0"/>
    <xf numFmtId="0" fontId="66" fillId="6" borderId="0" applyNumberFormat="0" applyBorder="0" applyAlignment="0" applyProtection="0"/>
    <xf numFmtId="0" fontId="66" fillId="6" borderId="0" applyNumberFormat="0" applyBorder="0" applyAlignment="0" applyProtection="0"/>
    <xf numFmtId="0" fontId="123" fillId="6" borderId="0" applyNumberFormat="0" applyBorder="0" applyAlignment="0" applyProtection="0"/>
    <xf numFmtId="0" fontId="66" fillId="6" borderId="0" applyNumberFormat="0" applyBorder="0" applyAlignment="0" applyProtection="0"/>
    <xf numFmtId="0" fontId="66" fillId="6" borderId="0" applyNumberFormat="0" applyBorder="0" applyAlignment="0" applyProtection="0"/>
    <xf numFmtId="0" fontId="66" fillId="6" borderId="0" applyNumberFormat="0" applyBorder="0" applyAlignment="0" applyProtection="0"/>
    <xf numFmtId="0" fontId="66" fillId="6" borderId="0" applyNumberFormat="0" applyBorder="0" applyAlignment="0" applyProtection="0"/>
    <xf numFmtId="0" fontId="66" fillId="6" borderId="0" applyNumberFormat="0" applyBorder="0" applyAlignment="0" applyProtection="0"/>
    <xf numFmtId="0" fontId="66" fillId="6" borderId="0" applyNumberFormat="0" applyBorder="0" applyAlignment="0" applyProtection="0"/>
    <xf numFmtId="0" fontId="66" fillId="6" borderId="0" applyNumberFormat="0" applyBorder="0" applyAlignment="0" applyProtection="0"/>
    <xf numFmtId="0" fontId="66" fillId="6" borderId="0" applyNumberFormat="0" applyBorder="0" applyAlignment="0" applyProtection="0"/>
    <xf numFmtId="0" fontId="4" fillId="0" borderId="0" applyFont="0" applyFill="0" applyBorder="0" applyAlignment="0" applyProtection="0"/>
    <xf numFmtId="0" fontId="4" fillId="0" borderId="0">
      <alignment/>
      <protection/>
    </xf>
    <xf numFmtId="0" fontId="4" fillId="0" borderId="0">
      <alignment/>
      <protection/>
    </xf>
    <xf numFmtId="0" fontId="1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24" fillId="0" borderId="0">
      <alignment/>
      <protection/>
    </xf>
    <xf numFmtId="0" fontId="10" fillId="0" borderId="0">
      <alignment/>
      <protection/>
    </xf>
    <xf numFmtId="0" fontId="83" fillId="0" borderId="0">
      <alignment/>
      <protection/>
    </xf>
    <xf numFmtId="0" fontId="36" fillId="0" borderId="0">
      <alignment/>
      <protection/>
    </xf>
    <xf numFmtId="176" fontId="4" fillId="0" borderId="0" applyFill="0" applyBorder="0" applyAlignment="0">
      <protection/>
    </xf>
    <xf numFmtId="176" fontId="4" fillId="0" borderId="0" applyFill="0" applyBorder="0" applyAlignment="0">
      <protection/>
    </xf>
    <xf numFmtId="176" fontId="4" fillId="0" borderId="0" applyFill="0" applyBorder="0" applyAlignment="0">
      <protection/>
    </xf>
    <xf numFmtId="176" fontId="4" fillId="0" borderId="0" applyFill="0" applyBorder="0" applyAlignment="0">
      <protection/>
    </xf>
    <xf numFmtId="176" fontId="4" fillId="0" borderId="0" applyFill="0" applyBorder="0" applyAlignment="0">
      <protection/>
    </xf>
    <xf numFmtId="176" fontId="4" fillId="0" borderId="0" applyFill="0" applyBorder="0" applyAlignment="0">
      <protection/>
    </xf>
    <xf numFmtId="176" fontId="4" fillId="0" borderId="0" applyFill="0" applyBorder="0" applyAlignment="0">
      <protection/>
    </xf>
    <xf numFmtId="176" fontId="4" fillId="0" borderId="0" applyFill="0" applyBorder="0" applyAlignment="0">
      <protection/>
    </xf>
    <xf numFmtId="176" fontId="4" fillId="0" borderId="0" applyFill="0" applyBorder="0" applyAlignment="0">
      <protection/>
    </xf>
    <xf numFmtId="176" fontId="4" fillId="0" borderId="0" applyFill="0" applyBorder="0" applyAlignment="0">
      <protection/>
    </xf>
    <xf numFmtId="176" fontId="4" fillId="0" borderId="0" applyFill="0" applyBorder="0" applyAlignment="0">
      <protection/>
    </xf>
    <xf numFmtId="176" fontId="4" fillId="0" borderId="0" applyFill="0" applyBorder="0" applyAlignment="0">
      <protection/>
    </xf>
    <xf numFmtId="0" fontId="134" fillId="36" borderId="3" applyNumberFormat="0" applyAlignment="0" applyProtection="0"/>
    <xf numFmtId="0" fontId="67" fillId="2" borderId="4" applyNumberFormat="0" applyAlignment="0" applyProtection="0"/>
    <xf numFmtId="0" fontId="67" fillId="2" borderId="4" applyNumberFormat="0" applyAlignment="0" applyProtection="0"/>
    <xf numFmtId="0" fontId="67" fillId="2" borderId="4" applyNumberFormat="0" applyAlignment="0" applyProtection="0"/>
    <xf numFmtId="0" fontId="67" fillId="2" borderId="4" applyNumberFormat="0" applyAlignment="0" applyProtection="0"/>
    <xf numFmtId="0" fontId="67" fillId="2" borderId="4" applyNumberFormat="0" applyAlignment="0" applyProtection="0"/>
    <xf numFmtId="0" fontId="67" fillId="2" borderId="4" applyNumberFormat="0" applyAlignment="0" applyProtection="0"/>
    <xf numFmtId="0" fontId="124" fillId="2" borderId="4" applyNumberFormat="0" applyAlignment="0" applyProtection="0"/>
    <xf numFmtId="0" fontId="67" fillId="2" borderId="4" applyNumberFormat="0" applyAlignment="0" applyProtection="0"/>
    <xf numFmtId="0" fontId="67" fillId="2" borderId="4" applyNumberFormat="0" applyAlignment="0" applyProtection="0"/>
    <xf numFmtId="0" fontId="67" fillId="2" borderId="4" applyNumberFormat="0" applyAlignment="0" applyProtection="0"/>
    <xf numFmtId="0" fontId="67" fillId="2" borderId="4" applyNumberFormat="0" applyAlignment="0" applyProtection="0"/>
    <xf numFmtId="0" fontId="67" fillId="2" borderId="4" applyNumberFormat="0" applyAlignment="0" applyProtection="0"/>
    <xf numFmtId="0" fontId="67" fillId="2" borderId="4" applyNumberFormat="0" applyAlignment="0" applyProtection="0"/>
    <xf numFmtId="0" fontId="67" fillId="2" borderId="4" applyNumberFormat="0" applyAlignment="0" applyProtection="0"/>
    <xf numFmtId="0" fontId="67" fillId="2" borderId="4" applyNumberFormat="0" applyAlignment="0" applyProtection="0"/>
    <xf numFmtId="0" fontId="67" fillId="2" borderId="4" applyNumberFormat="0" applyAlignment="0" applyProtection="0"/>
    <xf numFmtId="0" fontId="67" fillId="2" borderId="4" applyNumberFormat="0" applyAlignment="0" applyProtection="0"/>
    <xf numFmtId="0" fontId="67" fillId="2" borderId="4" applyNumberFormat="0" applyAlignment="0" applyProtection="0"/>
    <xf numFmtId="0" fontId="11" fillId="0" borderId="0">
      <alignment/>
      <protection/>
    </xf>
    <xf numFmtId="0" fontId="11" fillId="0" borderId="0">
      <alignment/>
      <protection/>
    </xf>
    <xf numFmtId="244" fontId="101" fillId="0" borderId="5" applyBorder="0">
      <alignment/>
      <protection/>
    </xf>
    <xf numFmtId="244" fontId="102" fillId="0" borderId="6">
      <alignment/>
      <protection locked="0"/>
    </xf>
    <xf numFmtId="220" fontId="0" fillId="0" borderId="0" applyFont="0" applyFill="0" applyBorder="0" applyAlignment="0" applyProtection="0"/>
    <xf numFmtId="245" fontId="103" fillId="0" borderId="6">
      <alignment/>
      <protection/>
    </xf>
    <xf numFmtId="0" fontId="141" fillId="37" borderId="7" applyNumberFormat="0" applyAlignment="0" applyProtection="0"/>
    <xf numFmtId="0" fontId="68" fillId="38" borderId="8" applyNumberFormat="0" applyAlignment="0" applyProtection="0"/>
    <xf numFmtId="0" fontId="68" fillId="38" borderId="8" applyNumberFormat="0" applyAlignment="0" applyProtection="0"/>
    <xf numFmtId="0" fontId="68" fillId="38" borderId="8" applyNumberFormat="0" applyAlignment="0" applyProtection="0"/>
    <xf numFmtId="0" fontId="68" fillId="38" borderId="8" applyNumberFormat="0" applyAlignment="0" applyProtection="0"/>
    <xf numFmtId="0" fontId="68" fillId="38" borderId="8" applyNumberFormat="0" applyAlignment="0" applyProtection="0"/>
    <xf numFmtId="0" fontId="68" fillId="38" borderId="8" applyNumberFormat="0" applyAlignment="0" applyProtection="0"/>
    <xf numFmtId="0" fontId="125" fillId="38" borderId="8" applyNumberFormat="0" applyAlignment="0" applyProtection="0"/>
    <xf numFmtId="0" fontId="68" fillId="38" borderId="8" applyNumberFormat="0" applyAlignment="0" applyProtection="0"/>
    <xf numFmtId="0" fontId="68" fillId="38" borderId="8" applyNumberFormat="0" applyAlignment="0" applyProtection="0"/>
    <xf numFmtId="0" fontId="68" fillId="38" borderId="8" applyNumberFormat="0" applyAlignment="0" applyProtection="0"/>
    <xf numFmtId="0" fontId="68" fillId="38" borderId="8" applyNumberFormat="0" applyAlignment="0" applyProtection="0"/>
    <xf numFmtId="0" fontId="68" fillId="38" borderId="8" applyNumberFormat="0" applyAlignment="0" applyProtection="0"/>
    <xf numFmtId="0" fontId="68" fillId="38" borderId="8" applyNumberFormat="0" applyAlignment="0" applyProtection="0"/>
    <xf numFmtId="0" fontId="68" fillId="38" borderId="8" applyNumberFormat="0" applyAlignment="0" applyProtection="0"/>
    <xf numFmtId="0" fontId="68" fillId="38" borderId="8" applyNumberFormat="0" applyAlignment="0" applyProtection="0"/>
    <xf numFmtId="1" fontId="104" fillId="0" borderId="9" applyBorder="0">
      <alignment/>
      <protection/>
    </xf>
    <xf numFmtId="43" fontId="0" fillId="0" borderId="0" applyFont="0" applyFill="0" applyBorder="0" applyAlignment="0" applyProtection="0"/>
    <xf numFmtId="41" fontId="0"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05" fillId="0" borderId="0" applyFont="0" applyFill="0" applyBorder="0" applyAlignment="0" applyProtection="0"/>
    <xf numFmtId="246" fontId="106" fillId="0" borderId="0" applyFont="0" applyFill="0" applyBorder="0" applyAlignment="0" applyProtection="0"/>
    <xf numFmtId="43" fontId="105" fillId="0" borderId="0" applyFont="0" applyFill="0" applyBorder="0" applyAlignment="0" applyProtection="0"/>
    <xf numFmtId="43" fontId="0" fillId="0" borderId="0" applyFont="0" applyFill="0" applyBorder="0" applyAlignment="0" applyProtection="0"/>
    <xf numFmtId="189" fontId="93" fillId="0" borderId="0" applyFont="0" applyFill="0" applyBorder="0" applyAlignment="0" applyProtection="0"/>
    <xf numFmtId="43" fontId="4" fillId="0" borderId="0" applyFont="0" applyFill="0" applyBorder="0" applyAlignment="0" applyProtection="0"/>
    <xf numFmtId="247" fontId="0" fillId="0" borderId="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0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75" fontId="21" fillId="0" borderId="0">
      <alignment/>
      <protection/>
    </xf>
    <xf numFmtId="3" fontId="4" fillId="0" borderId="0" applyFont="0" applyFill="0" applyBorder="0" applyAlignment="0" applyProtection="0"/>
    <xf numFmtId="40" fontId="84" fillId="0" borderId="0" applyFont="0" applyFill="0" applyBorder="0" applyAlignment="0" applyProtection="0"/>
    <xf numFmtId="198" fontId="35" fillId="0" borderId="0" applyFont="0" applyFill="0" applyBorder="0" applyAlignment="0" applyProtection="0"/>
    <xf numFmtId="248" fontId="108" fillId="0" borderId="0">
      <alignment/>
      <protection locked="0"/>
    </xf>
    <xf numFmtId="249" fontId="108" fillId="0" borderId="0">
      <alignment/>
      <protection locked="0"/>
    </xf>
    <xf numFmtId="250" fontId="109" fillId="0" borderId="10">
      <alignment/>
      <protection locked="0"/>
    </xf>
    <xf numFmtId="251" fontId="108" fillId="0" borderId="0">
      <alignment/>
      <protection locked="0"/>
    </xf>
    <xf numFmtId="252" fontId="108" fillId="0" borderId="0">
      <alignment/>
      <protection locked="0"/>
    </xf>
    <xf numFmtId="251" fontId="108" fillId="0" borderId="0" applyNumberFormat="0">
      <alignment/>
      <protection locked="0"/>
    </xf>
    <xf numFmtId="251" fontId="108" fillId="0" borderId="0">
      <alignment/>
      <protection locked="0"/>
    </xf>
    <xf numFmtId="244" fontId="110" fillId="0" borderId="2">
      <alignment/>
      <protection/>
    </xf>
    <xf numFmtId="253" fontId="110" fillId="0" borderId="2">
      <alignment/>
      <protection/>
    </xf>
    <xf numFmtId="221" fontId="78"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222" fontId="78" fillId="0" borderId="0" applyFont="0" applyFill="0" applyBorder="0" applyAlignment="0" applyProtection="0"/>
    <xf numFmtId="223" fontId="4" fillId="0" borderId="0" applyFont="0" applyFill="0" applyBorder="0" applyAlignment="0" applyProtection="0"/>
    <xf numFmtId="172" fontId="0" fillId="0" borderId="0" applyFont="0" applyFill="0" applyBorder="0" applyAlignment="0" applyProtection="0"/>
    <xf numFmtId="173" fontId="21" fillId="0" borderId="0">
      <alignment/>
      <protection/>
    </xf>
    <xf numFmtId="244" fontId="95" fillId="0" borderId="2">
      <alignment horizontal="center"/>
      <protection hidden="1"/>
    </xf>
    <xf numFmtId="254" fontId="111" fillId="0" borderId="2">
      <alignment horizontal="center"/>
      <protection hidden="1"/>
    </xf>
    <xf numFmtId="2" fontId="95" fillId="0" borderId="2">
      <alignment horizontal="center"/>
      <protection hidden="1"/>
    </xf>
    <xf numFmtId="0" fontId="4" fillId="0" borderId="0" applyFont="0" applyFill="0" applyBorder="0" applyAlignment="0" applyProtection="0"/>
    <xf numFmtId="0" fontId="74" fillId="2" borderId="11" applyNumberFormat="0" applyAlignment="0" applyProtection="0"/>
    <xf numFmtId="0" fontId="85" fillId="9" borderId="4" applyNumberFormat="0" applyAlignment="0" applyProtection="0"/>
    <xf numFmtId="0" fontId="86" fillId="0" borderId="12" applyNumberFormat="0" applyFill="0" applyAlignment="0" applyProtection="0"/>
    <xf numFmtId="0" fontId="87" fillId="0" borderId="13" applyNumberFormat="0" applyFill="0" applyAlignment="0" applyProtection="0"/>
    <xf numFmtId="0" fontId="71" fillId="0" borderId="14" applyNumberFormat="0" applyFill="0" applyAlignment="0" applyProtection="0"/>
    <xf numFmtId="0" fontId="71" fillId="0" borderId="0" applyNumberFormat="0" applyFill="0" applyBorder="0" applyAlignment="0" applyProtection="0"/>
    <xf numFmtId="184" fontId="34" fillId="0" borderId="0" applyFont="0" applyFill="0" applyBorder="0" applyAlignment="0" applyProtection="0"/>
    <xf numFmtId="185" fontId="34" fillId="0" borderId="0" applyFont="0" applyFill="0" applyBorder="0" applyAlignment="0" applyProtection="0"/>
    <xf numFmtId="174" fontId="21" fillId="0" borderId="0">
      <alignment/>
      <protection/>
    </xf>
    <xf numFmtId="0" fontId="91" fillId="39" borderId="0" applyNumberFormat="0" applyBorder="0" applyAlignment="0" applyProtection="0"/>
    <xf numFmtId="0" fontId="91" fillId="40" borderId="0" applyNumberFormat="0" applyBorder="0" applyAlignment="0" applyProtection="0"/>
    <xf numFmtId="0" fontId="91" fillId="41" borderId="0" applyNumberFormat="0" applyBorder="0" applyAlignment="0" applyProtection="0"/>
    <xf numFmtId="0" fontId="1" fillId="0" borderId="0">
      <alignment/>
      <protection/>
    </xf>
    <xf numFmtId="0" fontId="142"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126"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88" fillId="42" borderId="15">
      <alignment horizontal="center" vertical="center"/>
      <protection/>
    </xf>
    <xf numFmtId="2" fontId="4" fillId="0" borderId="0" applyFont="0" applyFill="0" applyBorder="0" applyAlignment="0" applyProtection="0"/>
    <xf numFmtId="0" fontId="143" fillId="0" borderId="0" applyNumberFormat="0" applyFill="0" applyBorder="0" applyAlignment="0" applyProtection="0"/>
    <xf numFmtId="0" fontId="34" fillId="7" borderId="16" applyNumberFormat="0" applyFont="0" applyAlignment="0" applyProtection="0"/>
    <xf numFmtId="0" fontId="144" fillId="12" borderId="0" applyNumberFormat="0" applyBorder="0" applyAlignment="0" applyProtection="0"/>
    <xf numFmtId="0" fontId="70" fillId="8" borderId="0" applyNumberFormat="0" applyBorder="0" applyAlignment="0" applyProtection="0"/>
    <xf numFmtId="0" fontId="70" fillId="8" borderId="0" applyNumberFormat="0" applyBorder="0" applyAlignment="0" applyProtection="0"/>
    <xf numFmtId="0" fontId="70" fillId="8" borderId="0" applyNumberFormat="0" applyBorder="0" applyAlignment="0" applyProtection="0"/>
    <xf numFmtId="0" fontId="70" fillId="8" borderId="0" applyNumberFormat="0" applyBorder="0" applyAlignment="0" applyProtection="0"/>
    <xf numFmtId="0" fontId="70" fillId="8" borderId="0" applyNumberFormat="0" applyBorder="0" applyAlignment="0" applyProtection="0"/>
    <xf numFmtId="0" fontId="70" fillId="8" borderId="0" applyNumberFormat="0" applyBorder="0" applyAlignment="0" applyProtection="0"/>
    <xf numFmtId="0" fontId="127" fillId="8" borderId="0" applyNumberFormat="0" applyBorder="0" applyAlignment="0" applyProtection="0"/>
    <xf numFmtId="0" fontId="70" fillId="8" borderId="0" applyNumberFormat="0" applyBorder="0" applyAlignment="0" applyProtection="0"/>
    <xf numFmtId="0" fontId="70" fillId="8" borderId="0" applyNumberFormat="0" applyBorder="0" applyAlignment="0" applyProtection="0"/>
    <xf numFmtId="0" fontId="70" fillId="8" borderId="0" applyNumberFormat="0" applyBorder="0" applyAlignment="0" applyProtection="0"/>
    <xf numFmtId="0" fontId="70" fillId="8" borderId="0" applyNumberFormat="0" applyBorder="0" applyAlignment="0" applyProtection="0"/>
    <xf numFmtId="0" fontId="70" fillId="8" borderId="0" applyNumberFormat="0" applyBorder="0" applyAlignment="0" applyProtection="0"/>
    <xf numFmtId="0" fontId="70" fillId="8" borderId="0" applyNumberFormat="0" applyBorder="0" applyAlignment="0" applyProtection="0"/>
    <xf numFmtId="0" fontId="70" fillId="8" borderId="0" applyNumberFormat="0" applyBorder="0" applyAlignment="0" applyProtection="0"/>
    <xf numFmtId="0" fontId="70" fillId="8" borderId="0" applyNumberFormat="0" applyBorder="0" applyAlignment="0" applyProtection="0"/>
    <xf numFmtId="38" fontId="12" fillId="36" borderId="0" applyNumberFormat="0" applyBorder="0" applyAlignment="0" applyProtection="0"/>
    <xf numFmtId="0" fontId="112" fillId="0" borderId="0" applyNumberFormat="0" applyFont="0" applyBorder="0" applyAlignment="0">
      <protection/>
    </xf>
    <xf numFmtId="0" fontId="13" fillId="0" borderId="0">
      <alignment horizontal="left"/>
      <protection/>
    </xf>
    <xf numFmtId="0" fontId="13" fillId="0" borderId="0">
      <alignment horizontal="left"/>
      <protection/>
    </xf>
    <xf numFmtId="0" fontId="14" fillId="0" borderId="17" applyNumberFormat="0" applyAlignment="0" applyProtection="0"/>
    <xf numFmtId="0" fontId="14" fillId="0" borderId="18">
      <alignment horizontal="left" vertical="center"/>
      <protection/>
    </xf>
    <xf numFmtId="0" fontId="14" fillId="0" borderId="18">
      <alignment horizontal="left" vertical="center"/>
      <protection/>
    </xf>
    <xf numFmtId="0" fontId="14" fillId="0" borderId="19">
      <alignment horizontal="left" vertical="center"/>
      <protection/>
    </xf>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33" fillId="0" borderId="20" applyNumberFormat="0" applyFill="0" applyAlignment="0" applyProtection="0"/>
    <xf numFmtId="0" fontId="71" fillId="0" borderId="14" applyNumberFormat="0" applyFill="0" applyAlignment="0" applyProtection="0"/>
    <xf numFmtId="0" fontId="71" fillId="0" borderId="14" applyNumberFormat="0" applyFill="0" applyAlignment="0" applyProtection="0"/>
    <xf numFmtId="0" fontId="71" fillId="0" borderId="14" applyNumberFormat="0" applyFill="0" applyAlignment="0" applyProtection="0"/>
    <xf numFmtId="0" fontId="71" fillId="0" borderId="14" applyNumberFormat="0" applyFill="0" applyAlignment="0" applyProtection="0"/>
    <xf numFmtId="0" fontId="71" fillId="0" borderId="14" applyNumberFormat="0" applyFill="0" applyAlignment="0" applyProtection="0"/>
    <xf numFmtId="0" fontId="71" fillId="0" borderId="14" applyNumberFormat="0" applyFill="0" applyAlignment="0" applyProtection="0"/>
    <xf numFmtId="0" fontId="128" fillId="0" borderId="14" applyNumberFormat="0" applyFill="0" applyAlignment="0" applyProtection="0"/>
    <xf numFmtId="0" fontId="71" fillId="0" borderId="14" applyNumberFormat="0" applyFill="0" applyAlignment="0" applyProtection="0"/>
    <xf numFmtId="0" fontId="71" fillId="0" borderId="14" applyNumberFormat="0" applyFill="0" applyAlignment="0" applyProtection="0"/>
    <xf numFmtId="0" fontId="71" fillId="0" borderId="14" applyNumberFormat="0" applyFill="0" applyAlignment="0" applyProtection="0"/>
    <xf numFmtId="0" fontId="71" fillId="0" borderId="14" applyNumberFormat="0" applyFill="0" applyAlignment="0" applyProtection="0"/>
    <xf numFmtId="0" fontId="71" fillId="0" borderId="14" applyNumberFormat="0" applyFill="0" applyAlignment="0" applyProtection="0"/>
    <xf numFmtId="0" fontId="71" fillId="0" borderId="14" applyNumberFormat="0" applyFill="0" applyAlignment="0" applyProtection="0"/>
    <xf numFmtId="0" fontId="71" fillId="0" borderId="14" applyNumberFormat="0" applyFill="0" applyAlignment="0" applyProtection="0"/>
    <xf numFmtId="0" fontId="71" fillId="0" borderId="14" applyNumberFormat="0" applyFill="0" applyAlignment="0" applyProtection="0"/>
    <xf numFmtId="0" fontId="133"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128"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15" fillId="0" borderId="0" applyProtection="0">
      <alignment/>
    </xf>
    <xf numFmtId="0" fontId="15" fillId="0" borderId="0" applyProtection="0">
      <alignment/>
    </xf>
    <xf numFmtId="0" fontId="14" fillId="0" borderId="0" applyProtection="0">
      <alignment/>
    </xf>
    <xf numFmtId="0" fontId="14" fillId="0" borderId="0" applyProtection="0">
      <alignment/>
    </xf>
    <xf numFmtId="3" fontId="0" fillId="43" borderId="21" applyNumberFormat="0" applyBorder="0" applyAlignment="0">
      <protection/>
    </xf>
    <xf numFmtId="49" fontId="121" fillId="0" borderId="22">
      <alignment vertical="center"/>
      <protection/>
    </xf>
    <xf numFmtId="0" fontId="145"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207" fontId="0" fillId="0" borderId="0" applyFont="0" applyFill="0" applyBorder="0" applyAlignment="0" applyProtection="0"/>
    <xf numFmtId="243" fontId="0" fillId="0" borderId="0" applyFont="0" applyFill="0" applyBorder="0" applyAlignment="0" applyProtection="0"/>
    <xf numFmtId="0" fontId="22" fillId="0" borderId="0">
      <alignment/>
      <protection/>
    </xf>
    <xf numFmtId="10" fontId="12" fillId="36" borderId="22" applyNumberFormat="0" applyBorder="0" applyAlignment="0" applyProtection="0"/>
    <xf numFmtId="10" fontId="12" fillId="36" borderId="22" applyNumberFormat="0" applyBorder="0" applyAlignment="0" applyProtection="0"/>
    <xf numFmtId="10" fontId="12" fillId="36" borderId="22" applyNumberFormat="0" applyBorder="0" applyAlignment="0" applyProtection="0"/>
    <xf numFmtId="0" fontId="85" fillId="9" borderId="4" applyNumberFormat="0" applyAlignment="0" applyProtection="0"/>
    <xf numFmtId="0" fontId="85" fillId="9" borderId="4" applyNumberFormat="0" applyAlignment="0" applyProtection="0"/>
    <xf numFmtId="0" fontId="85" fillId="9" borderId="4" applyNumberFormat="0" applyAlignment="0" applyProtection="0"/>
    <xf numFmtId="0" fontId="85" fillId="9" borderId="4" applyNumberFormat="0" applyAlignment="0" applyProtection="0"/>
    <xf numFmtId="0" fontId="85" fillId="9" borderId="4" applyNumberFormat="0" applyAlignment="0" applyProtection="0"/>
    <xf numFmtId="0" fontId="85" fillId="9" borderId="4" applyNumberFormat="0" applyAlignment="0" applyProtection="0"/>
    <xf numFmtId="0" fontId="22" fillId="0" borderId="0">
      <alignment/>
      <protection/>
    </xf>
    <xf numFmtId="0" fontId="22" fillId="0" borderId="0">
      <alignment/>
      <protection/>
    </xf>
    <xf numFmtId="0" fontId="85" fillId="9" borderId="4" applyNumberFormat="0" applyAlignment="0" applyProtection="0"/>
    <xf numFmtId="0" fontId="85" fillId="9" borderId="4" applyNumberFormat="0" applyAlignment="0" applyProtection="0"/>
    <xf numFmtId="0" fontId="85" fillId="9" borderId="4" applyNumberFormat="0" applyAlignment="0" applyProtection="0"/>
    <xf numFmtId="0" fontId="85" fillId="9" borderId="4" applyNumberFormat="0" applyAlignment="0" applyProtection="0"/>
    <xf numFmtId="0" fontId="85" fillId="9" borderId="4" applyNumberFormat="0" applyAlignment="0" applyProtection="0"/>
    <xf numFmtId="0" fontId="85" fillId="9" borderId="4" applyNumberFormat="0" applyAlignment="0" applyProtection="0"/>
    <xf numFmtId="0" fontId="85" fillId="9" borderId="4" applyNumberFormat="0" applyAlignment="0" applyProtection="0"/>
    <xf numFmtId="0" fontId="85" fillId="9" borderId="4" applyNumberFormat="0" applyAlignment="0" applyProtection="0"/>
    <xf numFmtId="0" fontId="85" fillId="9" borderId="4" applyNumberFormat="0" applyAlignment="0" applyProtection="0"/>
    <xf numFmtId="0" fontId="85" fillId="9" borderId="4" applyNumberFormat="0" applyAlignment="0" applyProtection="0"/>
    <xf numFmtId="0" fontId="85" fillId="9" borderId="4" applyNumberFormat="0" applyAlignment="0" applyProtection="0"/>
    <xf numFmtId="0" fontId="68" fillId="38" borderId="8" applyNumberFormat="0" applyAlignment="0" applyProtection="0"/>
    <xf numFmtId="0" fontId="37" fillId="0" borderId="0">
      <alignment/>
      <protection/>
    </xf>
    <xf numFmtId="0" fontId="37" fillId="0" borderId="0">
      <alignment/>
      <protection/>
    </xf>
    <xf numFmtId="3" fontId="38" fillId="0" borderId="18">
      <alignment horizontal="centerContinuous"/>
      <protection/>
    </xf>
    <xf numFmtId="3" fontId="38" fillId="0" borderId="18">
      <alignment horizontal="centerContinuous"/>
      <protection/>
    </xf>
    <xf numFmtId="3" fontId="38" fillId="0" borderId="19">
      <alignment horizontal="center"/>
      <protection/>
    </xf>
    <xf numFmtId="0" fontId="76" fillId="0" borderId="23" applyNumberFormat="0" applyFill="0" applyAlignment="0" applyProtection="0"/>
    <xf numFmtId="0" fontId="72" fillId="0" borderId="24" applyNumberFormat="0" applyFill="0" applyAlignment="0" applyProtection="0"/>
    <xf numFmtId="0" fontId="72" fillId="0" borderId="24" applyNumberFormat="0" applyFill="0" applyAlignment="0" applyProtection="0"/>
    <xf numFmtId="0" fontId="72" fillId="0" borderId="24" applyNumberFormat="0" applyFill="0" applyAlignment="0" applyProtection="0"/>
    <xf numFmtId="0" fontId="72" fillId="0" borderId="24" applyNumberFormat="0" applyFill="0" applyAlignment="0" applyProtection="0"/>
    <xf numFmtId="0" fontId="72" fillId="0" borderId="24" applyNumberFormat="0" applyFill="0" applyAlignment="0" applyProtection="0"/>
    <xf numFmtId="0" fontId="72" fillId="0" borderId="24" applyNumberFormat="0" applyFill="0" applyAlignment="0" applyProtection="0"/>
    <xf numFmtId="0" fontId="129" fillId="0" borderId="24" applyNumberFormat="0" applyFill="0" applyAlignment="0" applyProtection="0"/>
    <xf numFmtId="0" fontId="72" fillId="0" borderId="24" applyNumberFormat="0" applyFill="0" applyAlignment="0" applyProtection="0"/>
    <xf numFmtId="0" fontId="72" fillId="0" borderId="24" applyNumberFormat="0" applyFill="0" applyAlignment="0" applyProtection="0"/>
    <xf numFmtId="0" fontId="72" fillId="0" borderId="24" applyNumberFormat="0" applyFill="0" applyAlignment="0" applyProtection="0"/>
    <xf numFmtId="0" fontId="72" fillId="0" borderId="24" applyNumberFormat="0" applyFill="0" applyAlignment="0" applyProtection="0"/>
    <xf numFmtId="0" fontId="72" fillId="0" borderId="24" applyNumberFormat="0" applyFill="0" applyAlignment="0" applyProtection="0"/>
    <xf numFmtId="0" fontId="72" fillId="0" borderId="24" applyNumberFormat="0" applyFill="0" applyAlignment="0" applyProtection="0"/>
    <xf numFmtId="0" fontId="72" fillId="0" borderId="24" applyNumberFormat="0" applyFill="0" applyAlignment="0" applyProtection="0"/>
    <xf numFmtId="0" fontId="72" fillId="0" borderId="24" applyNumberFormat="0" applyFill="0" applyAlignment="0" applyProtection="0"/>
    <xf numFmtId="244" fontId="12" fillId="0" borderId="5" applyFont="0">
      <alignment/>
      <protection/>
    </xf>
    <xf numFmtId="3" fontId="4" fillId="0" borderId="25">
      <alignment/>
      <protection/>
    </xf>
    <xf numFmtId="3" fontId="4" fillId="0" borderId="25">
      <alignment/>
      <protection/>
    </xf>
    <xf numFmtId="224" fontId="4" fillId="0" borderId="0" applyFont="0" applyFill="0" applyBorder="0" applyAlignment="0" applyProtection="0"/>
    <xf numFmtId="225" fontId="4" fillId="0" borderId="0" applyFont="0" applyFill="0" applyBorder="0" applyAlignment="0" applyProtection="0"/>
    <xf numFmtId="167" fontId="4" fillId="0" borderId="0" applyFont="0" applyFill="0" applyBorder="0" applyAlignment="0" applyProtection="0"/>
    <xf numFmtId="169" fontId="4" fillId="0" borderId="0" applyFont="0" applyFill="0" applyBorder="0" applyAlignment="0" applyProtection="0"/>
    <xf numFmtId="0" fontId="16" fillId="0" borderId="26">
      <alignment/>
      <protection/>
    </xf>
    <xf numFmtId="0" fontId="16" fillId="0" borderId="26">
      <alignment/>
      <protection/>
    </xf>
    <xf numFmtId="170" fontId="4" fillId="0" borderId="27">
      <alignment/>
      <protection/>
    </xf>
    <xf numFmtId="226" fontId="4" fillId="0" borderId="0" applyFont="0" applyFill="0" applyBorder="0" applyAlignment="0" applyProtection="0"/>
    <xf numFmtId="227"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94" fillId="0" borderId="0">
      <alignment/>
      <protection/>
    </xf>
    <xf numFmtId="0" fontId="23" fillId="0" borderId="0" applyNumberFormat="0" applyFont="0" applyFill="0" applyAlignment="0">
      <protection/>
    </xf>
    <xf numFmtId="0" fontId="110" fillId="0" borderId="0">
      <alignment horizontal="justify" vertical="top"/>
      <protection/>
    </xf>
    <xf numFmtId="0" fontId="137" fillId="44" borderId="0" applyNumberFormat="0" applyBorder="0" applyAlignment="0" applyProtection="0"/>
    <xf numFmtId="0" fontId="73" fillId="14" borderId="0" applyNumberFormat="0" applyBorder="0" applyAlignment="0" applyProtection="0"/>
    <xf numFmtId="0" fontId="73" fillId="14" borderId="0" applyNumberFormat="0" applyBorder="0" applyAlignment="0" applyProtection="0"/>
    <xf numFmtId="0" fontId="73" fillId="14" borderId="0" applyNumberFormat="0" applyBorder="0" applyAlignment="0" applyProtection="0"/>
    <xf numFmtId="0" fontId="73" fillId="14" borderId="0" applyNumberFormat="0" applyBorder="0" applyAlignment="0" applyProtection="0"/>
    <xf numFmtId="0" fontId="73" fillId="14" borderId="0" applyNumberFormat="0" applyBorder="0" applyAlignment="0" applyProtection="0"/>
    <xf numFmtId="0" fontId="73" fillId="14" borderId="0" applyNumberFormat="0" applyBorder="0" applyAlignment="0" applyProtection="0"/>
    <xf numFmtId="0" fontId="130" fillId="14" borderId="0" applyNumberFormat="0" applyBorder="0" applyAlignment="0" applyProtection="0"/>
    <xf numFmtId="0" fontId="73" fillId="14" borderId="0" applyNumberFormat="0" applyBorder="0" applyAlignment="0" applyProtection="0"/>
    <xf numFmtId="0" fontId="73" fillId="14" borderId="0" applyNumberFormat="0" applyBorder="0" applyAlignment="0" applyProtection="0"/>
    <xf numFmtId="0" fontId="73" fillId="14" borderId="0" applyNumberFormat="0" applyBorder="0" applyAlignment="0" applyProtection="0"/>
    <xf numFmtId="0" fontId="73" fillId="14" borderId="0" applyNumberFormat="0" applyBorder="0" applyAlignment="0" applyProtection="0"/>
    <xf numFmtId="0" fontId="73" fillId="14" borderId="0" applyNumberFormat="0" applyBorder="0" applyAlignment="0" applyProtection="0"/>
    <xf numFmtId="0" fontId="73" fillId="14" borderId="0" applyNumberFormat="0" applyBorder="0" applyAlignment="0" applyProtection="0"/>
    <xf numFmtId="0" fontId="73" fillId="14" borderId="0" applyNumberFormat="0" applyBorder="0" applyAlignment="0" applyProtection="0"/>
    <xf numFmtId="0" fontId="73" fillId="14" borderId="0" applyNumberFormat="0" applyBorder="0" applyAlignment="0" applyProtection="0"/>
    <xf numFmtId="0" fontId="24" fillId="0" borderId="0">
      <alignment/>
      <protection/>
    </xf>
    <xf numFmtId="0" fontId="65" fillId="25" borderId="0" applyNumberFormat="0" applyBorder="0" applyAlignment="0" applyProtection="0"/>
    <xf numFmtId="0" fontId="65" fillId="29" borderId="0" applyNumberFormat="0" applyBorder="0" applyAlignment="0" applyProtection="0"/>
    <xf numFmtId="0" fontId="65" fillId="31"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18" borderId="0" applyNumberFormat="0" applyBorder="0" applyAlignment="0" applyProtection="0"/>
    <xf numFmtId="37" fontId="25" fillId="0" borderId="0">
      <alignment/>
      <protection/>
    </xf>
    <xf numFmtId="0" fontId="114" fillId="0" borderId="22" applyNumberFormat="0" applyFont="0" applyFill="0" applyBorder="0" applyAlignment="0">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1" fillId="0" borderId="0">
      <alignment/>
      <protection/>
    </xf>
    <xf numFmtId="0" fontId="1" fillId="0" borderId="0">
      <alignment/>
      <protection/>
    </xf>
    <xf numFmtId="0" fontId="106" fillId="0" borderId="0">
      <alignment/>
      <protection/>
    </xf>
    <xf numFmtId="0" fontId="4" fillId="0" borderId="0">
      <alignment/>
      <protection/>
    </xf>
    <xf numFmtId="0" fontId="93" fillId="0" borderId="0">
      <alignment/>
      <protection/>
    </xf>
    <xf numFmtId="167" fontId="4" fillId="0" borderId="0" applyFont="0" applyFill="0" applyBorder="0" applyAlignment="0" applyProtection="0"/>
    <xf numFmtId="0" fontId="4" fillId="0" borderId="0">
      <alignment/>
      <protection/>
    </xf>
    <xf numFmtId="167" fontId="4" fillId="0" borderId="0" applyFont="0" applyFill="0" applyBorder="0" applyAlignment="0" applyProtection="0"/>
    <xf numFmtId="0" fontId="4" fillId="0" borderId="0">
      <alignment/>
      <protection/>
    </xf>
    <xf numFmtId="0" fontId="4" fillId="0" borderId="0">
      <alignment/>
      <protection/>
    </xf>
    <xf numFmtId="0" fontId="107"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9" fillId="0" borderId="0">
      <alignment/>
      <protection/>
    </xf>
    <xf numFmtId="0" fontId="4" fillId="0" borderId="0">
      <alignment/>
      <protection/>
    </xf>
    <xf numFmtId="0" fontId="1" fillId="0" borderId="0">
      <alignment/>
      <protection/>
    </xf>
    <xf numFmtId="0" fontId="20" fillId="0" borderId="0">
      <alignment/>
      <protection/>
    </xf>
    <xf numFmtId="0" fontId="20" fillId="0" borderId="0">
      <alignment/>
      <protection/>
    </xf>
    <xf numFmtId="0" fontId="0" fillId="45" borderId="28" applyNumberFormat="0" applyFont="0" applyAlignment="0" applyProtection="0"/>
    <xf numFmtId="0" fontId="4" fillId="7" borderId="16" applyNumberFormat="0" applyFont="0" applyAlignment="0" applyProtection="0"/>
    <xf numFmtId="0" fontId="4" fillId="7" borderId="16" applyNumberFormat="0" applyFont="0" applyAlignment="0" applyProtection="0"/>
    <xf numFmtId="0" fontId="4" fillId="7" borderId="16" applyNumberFormat="0" applyFont="0" applyAlignment="0" applyProtection="0"/>
    <xf numFmtId="0" fontId="4" fillId="7" borderId="16" applyNumberFormat="0" applyFont="0" applyAlignment="0" applyProtection="0"/>
    <xf numFmtId="0" fontId="4" fillId="7" borderId="16" applyNumberFormat="0" applyFont="0" applyAlignment="0" applyProtection="0"/>
    <xf numFmtId="0" fontId="4" fillId="7" borderId="16" applyNumberFormat="0" applyFont="0" applyAlignment="0" applyProtection="0"/>
    <xf numFmtId="0" fontId="34" fillId="7" borderId="16" applyNumberFormat="0" applyFont="0" applyAlignment="0" applyProtection="0"/>
    <xf numFmtId="0" fontId="4" fillId="7" borderId="16" applyNumberFormat="0" applyFont="0" applyAlignment="0" applyProtection="0"/>
    <xf numFmtId="0" fontId="4" fillId="7" borderId="16" applyNumberFormat="0" applyFont="0" applyAlignment="0" applyProtection="0"/>
    <xf numFmtId="0" fontId="4" fillId="7" borderId="16" applyNumberFormat="0" applyFont="0" applyAlignment="0" applyProtection="0"/>
    <xf numFmtId="0" fontId="4" fillId="7" borderId="16" applyNumberFormat="0" applyFont="0" applyAlignment="0" applyProtection="0"/>
    <xf numFmtId="0" fontId="4" fillId="7" borderId="16" applyNumberFormat="0" applyFont="0" applyAlignment="0" applyProtection="0"/>
    <xf numFmtId="0" fontId="4" fillId="7" borderId="16" applyNumberFormat="0" applyFont="0" applyAlignment="0" applyProtection="0"/>
    <xf numFmtId="0" fontId="4" fillId="7" borderId="16" applyNumberFormat="0" applyFont="0" applyAlignment="0" applyProtection="0"/>
    <xf numFmtId="0" fontId="4" fillId="7" borderId="16" applyNumberFormat="0" applyFont="0" applyAlignment="0" applyProtection="0"/>
    <xf numFmtId="0" fontId="4" fillId="7" borderId="16" applyNumberFormat="0" applyFont="0" applyAlignment="0" applyProtection="0"/>
    <xf numFmtId="0" fontId="4" fillId="7" borderId="16" applyNumberFormat="0" applyFont="0" applyAlignment="0" applyProtection="0"/>
    <xf numFmtId="0" fontId="4" fillId="7" borderId="16" applyNumberFormat="0" applyFont="0" applyAlignment="0" applyProtection="0"/>
    <xf numFmtId="0" fontId="72" fillId="0" borderId="24" applyNumberFormat="0" applyFill="0" applyAlignment="0" applyProtection="0"/>
    <xf numFmtId="0" fontId="4" fillId="0" borderId="0" applyFont="0" applyFill="0" applyBorder="0" applyAlignment="0" applyProtection="0"/>
    <xf numFmtId="0" fontId="24" fillId="0" borderId="0">
      <alignment/>
      <protection/>
    </xf>
    <xf numFmtId="0" fontId="146" fillId="36" borderId="29" applyNumberFormat="0" applyAlignment="0" applyProtection="0"/>
    <xf numFmtId="0" fontId="74" fillId="2" borderId="11" applyNumberFormat="0" applyAlignment="0" applyProtection="0"/>
    <xf numFmtId="0" fontId="74" fillId="2" borderId="11" applyNumberFormat="0" applyAlignment="0" applyProtection="0"/>
    <xf numFmtId="0" fontId="74" fillId="2" borderId="11" applyNumberFormat="0" applyAlignment="0" applyProtection="0"/>
    <xf numFmtId="0" fontId="74" fillId="2" borderId="11" applyNumberFormat="0" applyAlignment="0" applyProtection="0"/>
    <xf numFmtId="0" fontId="74" fillId="2" borderId="11" applyNumberFormat="0" applyAlignment="0" applyProtection="0"/>
    <xf numFmtId="0" fontId="74" fillId="2" borderId="11" applyNumberFormat="0" applyAlignment="0" applyProtection="0"/>
    <xf numFmtId="0" fontId="131" fillId="2" borderId="11" applyNumberFormat="0" applyAlignment="0" applyProtection="0"/>
    <xf numFmtId="0" fontId="74" fillId="2" borderId="11" applyNumberFormat="0" applyAlignment="0" applyProtection="0"/>
    <xf numFmtId="0" fontId="74" fillId="2" borderId="11" applyNumberFormat="0" applyAlignment="0" applyProtection="0"/>
    <xf numFmtId="0" fontId="74" fillId="2" borderId="11" applyNumberFormat="0" applyAlignment="0" applyProtection="0"/>
    <xf numFmtId="0" fontId="74" fillId="2" borderId="11" applyNumberFormat="0" applyAlignment="0" applyProtection="0"/>
    <xf numFmtId="0" fontId="74" fillId="2" borderId="11" applyNumberFormat="0" applyAlignment="0" applyProtection="0"/>
    <xf numFmtId="0" fontId="74" fillId="2" borderId="11" applyNumberFormat="0" applyAlignment="0" applyProtection="0"/>
    <xf numFmtId="0" fontId="74" fillId="2" borderId="11" applyNumberFormat="0" applyAlignment="0" applyProtection="0"/>
    <xf numFmtId="0" fontId="74" fillId="2" borderId="11" applyNumberFormat="0" applyAlignment="0" applyProtection="0"/>
    <xf numFmtId="0" fontId="74" fillId="2" borderId="11" applyNumberFormat="0" applyAlignment="0" applyProtection="0"/>
    <xf numFmtId="0" fontId="74" fillId="2" borderId="11" applyNumberFormat="0" applyAlignment="0" applyProtection="0"/>
    <xf numFmtId="0" fontId="74" fillId="2" borderId="11" applyNumberFormat="0" applyAlignment="0" applyProtection="0"/>
    <xf numFmtId="0" fontId="38" fillId="0" borderId="0">
      <alignment/>
      <protection/>
    </xf>
    <xf numFmtId="9" fontId="0" fillId="0" borderId="0" applyFont="0" applyFill="0" applyBorder="0" applyAlignment="0" applyProtection="0"/>
    <xf numFmtId="177"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9" fontId="0" fillId="0" borderId="0" applyFont="0" applyFill="0" applyBorder="0" applyAlignment="0" applyProtection="0"/>
    <xf numFmtId="9" fontId="4" fillId="0" borderId="0" applyFont="0" applyFill="0" applyBorder="0" applyAlignment="0" applyProtection="0"/>
    <xf numFmtId="9" fontId="37" fillId="0" borderId="1" applyNumberFormat="0" applyBorder="0">
      <alignment/>
      <protection/>
    </xf>
    <xf numFmtId="0" fontId="37" fillId="0" borderId="0" applyNumberFormat="0" applyFont="0" applyFill="0" applyBorder="0" applyAlignment="0" applyProtection="0"/>
    <xf numFmtId="15" fontId="37" fillId="0" borderId="0" applyFont="0" applyFill="0" applyBorder="0" applyAlignment="0" applyProtection="0"/>
    <xf numFmtId="4" fontId="37" fillId="0" borderId="0" applyFont="0" applyFill="0" applyBorder="0" applyAlignment="0" applyProtection="0"/>
    <xf numFmtId="0" fontId="39" fillId="0" borderId="26">
      <alignment horizontal="center"/>
      <protection/>
    </xf>
    <xf numFmtId="3" fontId="37" fillId="0" borderId="0" applyFont="0" applyFill="0" applyBorder="0" applyAlignment="0" applyProtection="0"/>
    <xf numFmtId="0" fontId="37" fillId="46" borderId="0" applyNumberFormat="0" applyFont="0" applyBorder="0" applyAlignment="0" applyProtection="0"/>
    <xf numFmtId="207" fontId="0" fillId="0" borderId="0" applyFont="0" applyFill="0" applyBorder="0" applyAlignment="0" applyProtection="0"/>
    <xf numFmtId="243" fontId="0" fillId="0" borderId="0" applyFont="0" applyFill="0" applyBorder="0" applyAlignment="0" applyProtection="0"/>
    <xf numFmtId="3" fontId="0" fillId="0" borderId="30">
      <alignment horizontal="right" wrapText="1"/>
      <protection/>
    </xf>
    <xf numFmtId="0" fontId="115" fillId="0" borderId="0" applyNumberFormat="0" applyFill="0" applyBorder="0" applyAlignment="0" applyProtection="0"/>
    <xf numFmtId="0" fontId="4" fillId="0" borderId="0">
      <alignment/>
      <protection/>
    </xf>
    <xf numFmtId="186" fontId="4" fillId="0" borderId="0" applyFont="0" applyFill="0" applyBorder="0" applyAlignment="0" applyProtection="0"/>
    <xf numFmtId="42" fontId="0" fillId="0" borderId="0" applyFont="0" applyFill="0" applyBorder="0" applyAlignment="0" applyProtection="0"/>
    <xf numFmtId="205" fontId="0" fillId="0" borderId="0" applyFont="0" applyFill="0" applyBorder="0" applyAlignment="0" applyProtection="0"/>
    <xf numFmtId="187" fontId="34" fillId="0" borderId="0" applyFont="0" applyFill="0" applyBorder="0" applyAlignment="0" applyProtection="0"/>
    <xf numFmtId="242" fontId="0" fillId="0" borderId="0" applyFont="0" applyFill="0" applyBorder="0" applyAlignment="0" applyProtection="0"/>
    <xf numFmtId="212" fontId="4" fillId="0" borderId="0" applyFont="0" applyFill="0" applyBorder="0" applyAlignment="0" applyProtection="0"/>
    <xf numFmtId="213" fontId="4" fillId="0" borderId="0" applyFont="0" applyFill="0" applyBorder="0" applyAlignment="0" applyProtection="0"/>
    <xf numFmtId="189" fontId="0" fillId="0" borderId="0" applyFont="0" applyFill="0" applyBorder="0" applyAlignment="0" applyProtection="0"/>
    <xf numFmtId="41" fontId="0" fillId="0" borderId="0" applyFont="0" applyFill="0" applyBorder="0" applyAlignment="0" applyProtection="0"/>
    <xf numFmtId="211" fontId="0" fillId="0" borderId="0" applyFont="0" applyFill="0" applyBorder="0" applyAlignment="0" applyProtection="0"/>
    <xf numFmtId="187" fontId="34" fillId="0" borderId="0" applyFont="0" applyFill="0" applyBorder="0" applyAlignment="0" applyProtection="0"/>
    <xf numFmtId="41" fontId="0" fillId="0" borderId="0" applyFont="0" applyFill="0" applyBorder="0" applyAlignment="0" applyProtection="0"/>
    <xf numFmtId="211" fontId="0" fillId="0" borderId="0" applyFont="0" applyFill="0" applyBorder="0" applyAlignment="0" applyProtection="0"/>
    <xf numFmtId="194" fontId="0" fillId="0" borderId="0" applyFont="0" applyFill="0" applyBorder="0" applyAlignment="0" applyProtection="0"/>
    <xf numFmtId="211" fontId="0" fillId="0" borderId="0" applyFont="0" applyFill="0" applyBorder="0" applyAlignment="0" applyProtection="0"/>
    <xf numFmtId="214" fontId="0" fillId="0" borderId="0" applyFont="0" applyFill="0" applyBorder="0" applyAlignment="0" applyProtection="0"/>
    <xf numFmtId="242" fontId="0" fillId="0" borderId="0" applyFont="0" applyFill="0" applyBorder="0" applyAlignment="0" applyProtection="0"/>
    <xf numFmtId="189" fontId="0" fillId="0" borderId="0" applyFont="0" applyFill="0" applyBorder="0" applyAlignment="0" applyProtection="0"/>
    <xf numFmtId="210" fontId="0" fillId="0" borderId="0" applyFont="0" applyFill="0" applyBorder="0" applyAlignment="0" applyProtection="0"/>
    <xf numFmtId="211" fontId="0" fillId="0" borderId="0" applyFont="0" applyFill="0" applyBorder="0" applyAlignment="0" applyProtection="0"/>
    <xf numFmtId="207" fontId="0" fillId="0" borderId="0" applyFont="0" applyFill="0" applyBorder="0" applyAlignment="0" applyProtection="0"/>
    <xf numFmtId="211" fontId="0" fillId="0" borderId="0" applyFont="0" applyFill="0" applyBorder="0" applyAlignment="0" applyProtection="0"/>
    <xf numFmtId="212" fontId="4" fillId="0" borderId="0" applyFont="0" applyFill="0" applyBorder="0" applyAlignment="0" applyProtection="0"/>
    <xf numFmtId="213" fontId="4" fillId="0" borderId="0" applyFont="0" applyFill="0" applyBorder="0" applyAlignment="0" applyProtection="0"/>
    <xf numFmtId="187" fontId="0" fillId="0" borderId="0" applyFont="0" applyFill="0" applyBorder="0" applyAlignment="0" applyProtection="0"/>
    <xf numFmtId="167" fontId="0" fillId="0" borderId="0" applyFont="0" applyFill="0" applyBorder="0" applyAlignment="0" applyProtection="0"/>
    <xf numFmtId="210" fontId="0" fillId="0" borderId="0" applyFont="0" applyFill="0" applyBorder="0" applyAlignment="0" applyProtection="0"/>
    <xf numFmtId="187" fontId="0" fillId="0" borderId="0" applyFont="0" applyFill="0" applyBorder="0" applyAlignment="0" applyProtection="0"/>
    <xf numFmtId="207" fontId="0" fillId="0" borderId="0" applyFont="0" applyFill="0" applyBorder="0" applyAlignment="0" applyProtection="0"/>
    <xf numFmtId="167" fontId="0" fillId="0" borderId="0" applyFont="0" applyFill="0" applyBorder="0" applyAlignment="0" applyProtection="0"/>
    <xf numFmtId="187" fontId="0" fillId="0" borderId="0" applyFont="0" applyFill="0" applyBorder="0" applyAlignment="0" applyProtection="0"/>
    <xf numFmtId="41" fontId="0" fillId="0" borderId="0" applyFont="0" applyFill="0" applyBorder="0" applyAlignment="0" applyProtection="0"/>
    <xf numFmtId="187" fontId="0" fillId="0" borderId="0" applyFont="0" applyFill="0" applyBorder="0" applyAlignment="0" applyProtection="0"/>
    <xf numFmtId="207" fontId="0" fillId="0" borderId="0" applyFont="0" applyFill="0" applyBorder="0" applyAlignment="0" applyProtection="0"/>
    <xf numFmtId="207" fontId="0" fillId="0" borderId="0" applyFont="0" applyFill="0" applyBorder="0" applyAlignment="0" applyProtection="0"/>
    <xf numFmtId="215" fontId="0" fillId="0" borderId="0" applyFont="0" applyFill="0" applyBorder="0" applyAlignment="0" applyProtection="0"/>
    <xf numFmtId="207" fontId="0" fillId="0" borderId="0" applyFont="0" applyFill="0" applyBorder="0" applyAlignment="0" applyProtection="0"/>
    <xf numFmtId="187" fontId="0" fillId="0" borderId="0" applyFont="0" applyFill="0" applyBorder="0" applyAlignment="0" applyProtection="0"/>
    <xf numFmtId="207" fontId="0" fillId="0" borderId="0" applyFont="0" applyFill="0" applyBorder="0" applyAlignment="0" applyProtection="0"/>
    <xf numFmtId="187" fontId="0" fillId="0" borderId="0" applyFont="0" applyFill="0" applyBorder="0" applyAlignment="0" applyProtection="0"/>
    <xf numFmtId="208" fontId="0" fillId="0" borderId="0" applyFont="0" applyFill="0" applyBorder="0" applyAlignment="0" applyProtection="0"/>
    <xf numFmtId="208" fontId="0" fillId="0" borderId="0" applyFont="0" applyFill="0" applyBorder="0" applyAlignment="0" applyProtection="0"/>
    <xf numFmtId="208" fontId="0" fillId="0" borderId="0" applyFont="0" applyFill="0" applyBorder="0" applyAlignment="0" applyProtection="0"/>
    <xf numFmtId="208" fontId="0" fillId="0" borderId="0" applyFont="0" applyFill="0" applyBorder="0" applyAlignment="0" applyProtection="0"/>
    <xf numFmtId="208" fontId="0" fillId="0" borderId="0" applyFont="0" applyFill="0" applyBorder="0" applyAlignment="0" applyProtection="0"/>
    <xf numFmtId="208" fontId="0" fillId="0" borderId="0" applyFont="0" applyFill="0" applyBorder="0" applyAlignment="0" applyProtection="0"/>
    <xf numFmtId="243" fontId="0" fillId="0" borderId="0" applyFont="0" applyFill="0" applyBorder="0" applyAlignment="0" applyProtection="0"/>
    <xf numFmtId="209" fontId="0" fillId="0" borderId="0" applyFont="0" applyFill="0" applyBorder="0" applyAlignment="0" applyProtection="0"/>
    <xf numFmtId="209" fontId="0" fillId="0" borderId="0" applyFont="0" applyFill="0" applyBorder="0" applyAlignment="0" applyProtection="0"/>
    <xf numFmtId="209" fontId="0" fillId="0" borderId="0" applyFont="0" applyFill="0" applyBorder="0" applyAlignment="0" applyProtection="0"/>
    <xf numFmtId="208" fontId="0" fillId="0" borderId="0" applyFont="0" applyFill="0" applyBorder="0" applyAlignment="0" applyProtection="0"/>
    <xf numFmtId="166" fontId="79" fillId="0" borderId="0" applyFont="0" applyFill="0" applyBorder="0" applyAlignment="0" applyProtection="0"/>
    <xf numFmtId="215" fontId="0" fillId="0" borderId="0" applyFont="0" applyFill="0" applyBorder="0" applyAlignment="0" applyProtection="0"/>
    <xf numFmtId="168" fontId="79" fillId="0" borderId="0" applyFont="0" applyFill="0" applyBorder="0" applyAlignment="0" applyProtection="0"/>
    <xf numFmtId="215" fontId="0" fillId="0" borderId="0" applyFont="0" applyFill="0" applyBorder="0" applyAlignment="0" applyProtection="0"/>
    <xf numFmtId="215" fontId="0" fillId="0" borderId="0" applyFont="0" applyFill="0" applyBorder="0" applyAlignment="0" applyProtection="0"/>
    <xf numFmtId="166" fontId="79" fillId="0" borderId="0" applyFont="0" applyFill="0" applyBorder="0" applyAlignment="0" applyProtection="0"/>
    <xf numFmtId="224" fontId="0" fillId="0" borderId="0" applyFont="0" applyFill="0" applyBorder="0" applyAlignment="0" applyProtection="0"/>
    <xf numFmtId="243" fontId="0" fillId="0" borderId="0" applyFont="0" applyFill="0" applyBorder="0" applyAlignment="0" applyProtection="0"/>
    <xf numFmtId="207" fontId="0" fillId="0" borderId="0" applyFont="0" applyFill="0" applyBorder="0" applyAlignment="0" applyProtection="0"/>
    <xf numFmtId="41" fontId="0" fillId="0" borderId="0" applyFont="0" applyFill="0" applyBorder="0" applyAlignment="0" applyProtection="0"/>
    <xf numFmtId="210" fontId="0" fillId="0" borderId="0" applyFont="0" applyFill="0" applyBorder="0" applyAlignment="0" applyProtection="0"/>
    <xf numFmtId="224" fontId="0" fillId="0" borderId="0" applyFont="0" applyFill="0" applyBorder="0" applyAlignment="0" applyProtection="0"/>
    <xf numFmtId="167" fontId="0" fillId="0" borderId="0" applyFont="0" applyFill="0" applyBorder="0" applyAlignment="0" applyProtection="0"/>
    <xf numFmtId="207" fontId="0" fillId="0" borderId="0" applyFont="0" applyFill="0" applyBorder="0" applyAlignment="0" applyProtection="0"/>
    <xf numFmtId="207" fontId="0" fillId="0" borderId="0" applyFont="0" applyFill="0" applyBorder="0" applyAlignment="0" applyProtection="0"/>
    <xf numFmtId="166" fontId="0" fillId="0" borderId="0" applyFont="0" applyFill="0" applyBorder="0" applyAlignment="0" applyProtection="0"/>
    <xf numFmtId="42" fontId="0" fillId="0" borderId="0" applyFont="0" applyFill="0" applyBorder="0" applyAlignment="0" applyProtection="0"/>
    <xf numFmtId="187" fontId="0" fillId="0" borderId="0" applyFont="0" applyFill="0" applyBorder="0" applyAlignment="0" applyProtection="0"/>
    <xf numFmtId="190" fontId="0" fillId="0" borderId="0" applyFont="0" applyFill="0" applyBorder="0" applyAlignment="0" applyProtection="0"/>
    <xf numFmtId="190" fontId="0" fillId="0" borderId="0" applyFont="0" applyFill="0" applyBorder="0" applyAlignment="0" applyProtection="0"/>
    <xf numFmtId="191" fontId="0" fillId="0" borderId="0" applyFont="0" applyFill="0" applyBorder="0" applyAlignment="0" applyProtection="0"/>
    <xf numFmtId="14" fontId="4" fillId="0" borderId="0" applyFont="0" applyFill="0" applyBorder="0" applyAlignment="0" applyProtection="0"/>
    <xf numFmtId="192" fontId="4" fillId="0" borderId="0" applyFont="0" applyFill="0" applyBorder="0" applyAlignment="0" applyProtection="0"/>
    <xf numFmtId="191" fontId="0" fillId="0" borderId="0" applyFont="0" applyFill="0" applyBorder="0" applyAlignment="0" applyProtection="0"/>
    <xf numFmtId="191" fontId="0" fillId="0" borderId="0" applyFont="0" applyFill="0" applyBorder="0" applyAlignment="0" applyProtection="0"/>
    <xf numFmtId="193" fontId="0" fillId="0" borderId="0" applyFont="0" applyFill="0" applyBorder="0" applyAlignment="0" applyProtection="0"/>
    <xf numFmtId="190" fontId="0" fillId="0" borderId="0" applyFont="0" applyFill="0" applyBorder="0" applyAlignment="0" applyProtection="0"/>
    <xf numFmtId="191" fontId="0" fillId="0" borderId="0" applyFont="0" applyFill="0" applyBorder="0" applyAlignment="0" applyProtection="0"/>
    <xf numFmtId="167" fontId="0" fillId="0" borderId="0" applyFont="0" applyFill="0" applyBorder="0" applyAlignment="0" applyProtection="0"/>
    <xf numFmtId="194" fontId="34" fillId="0" borderId="0" applyFont="0" applyFill="0" applyBorder="0" applyAlignment="0" applyProtection="0"/>
    <xf numFmtId="191" fontId="0" fillId="0" borderId="0" applyFont="0" applyFill="0" applyBorder="0" applyAlignment="0" applyProtection="0"/>
    <xf numFmtId="14" fontId="4" fillId="0" borderId="0" applyFont="0" applyFill="0" applyBorder="0" applyAlignment="0" applyProtection="0"/>
    <xf numFmtId="192" fontId="4" fillId="0" borderId="0" applyFont="0" applyFill="0" applyBorder="0" applyAlignment="0" applyProtection="0"/>
    <xf numFmtId="239" fontId="0" fillId="0" borderId="0" applyFont="0" applyFill="0" applyBorder="0" applyAlignment="0" applyProtection="0"/>
    <xf numFmtId="190" fontId="0" fillId="0" borderId="0" applyFont="0" applyFill="0" applyBorder="0" applyAlignment="0" applyProtection="0"/>
    <xf numFmtId="166" fontId="0" fillId="0" borderId="0" applyFont="0" applyFill="0" applyBorder="0" applyAlignment="0" applyProtection="0"/>
    <xf numFmtId="42" fontId="0" fillId="0" borderId="0" applyFont="0" applyFill="0" applyBorder="0" applyAlignment="0" applyProtection="0"/>
    <xf numFmtId="194" fontId="0" fillId="0" borderId="0" applyFont="0" applyFill="0" applyBorder="0" applyAlignment="0" applyProtection="0"/>
    <xf numFmtId="164" fontId="79" fillId="0" borderId="0" applyFont="0" applyFill="0" applyBorder="0" applyAlignment="0" applyProtection="0"/>
    <xf numFmtId="41" fontId="0" fillId="0" borderId="0" applyFont="0" applyFill="0" applyBorder="0" applyAlignment="0" applyProtection="0"/>
    <xf numFmtId="205" fontId="0" fillId="0" borderId="0" applyFont="0" applyFill="0" applyBorder="0" applyAlignment="0" applyProtection="0"/>
    <xf numFmtId="165" fontId="79" fillId="0" borderId="0" applyFont="0" applyFill="0" applyBorder="0" applyAlignment="0" applyProtection="0"/>
    <xf numFmtId="205" fontId="0" fillId="0" borderId="0" applyFont="0" applyFill="0" applyBorder="0" applyAlignment="0" applyProtection="0"/>
    <xf numFmtId="194" fontId="0" fillId="0" borderId="0" applyFont="0" applyFill="0" applyBorder="0" applyAlignment="0" applyProtection="0"/>
    <xf numFmtId="42" fontId="0" fillId="0" borderId="0" applyFont="0" applyFill="0" applyBorder="0" applyAlignment="0" applyProtection="0"/>
    <xf numFmtId="165" fontId="79" fillId="0" borderId="0" applyFont="0" applyFill="0" applyBorder="0" applyAlignment="0" applyProtection="0"/>
    <xf numFmtId="206" fontId="0" fillId="0" borderId="0" applyFont="0" applyFill="0" applyBorder="0" applyAlignment="0" applyProtection="0"/>
    <xf numFmtId="167" fontId="79" fillId="0" borderId="0" applyFont="0" applyFill="0" applyBorder="0" applyAlignment="0" applyProtection="0"/>
    <xf numFmtId="206" fontId="0" fillId="0" borderId="0" applyFont="0" applyFill="0" applyBorder="0" applyAlignment="0" applyProtection="0"/>
    <xf numFmtId="206" fontId="0" fillId="0" borderId="0" applyFont="0" applyFill="0" applyBorder="0" applyAlignment="0" applyProtection="0"/>
    <xf numFmtId="41" fontId="0" fillId="0" borderId="0" applyFont="0" applyFill="0" applyBorder="0" applyAlignment="0" applyProtection="0"/>
    <xf numFmtId="165" fontId="79" fillId="0" borderId="0" applyFont="0" applyFill="0" applyBorder="0" applyAlignment="0" applyProtection="0"/>
    <xf numFmtId="42" fontId="0" fillId="0" borderId="0" applyFont="0" applyFill="0" applyBorder="0" applyAlignment="0" applyProtection="0"/>
    <xf numFmtId="190" fontId="0" fillId="0" borderId="0" applyFont="0" applyFill="0" applyBorder="0" applyAlignment="0" applyProtection="0"/>
    <xf numFmtId="42" fontId="0" fillId="0" borderId="0" applyFont="0" applyFill="0" applyBorder="0" applyAlignment="0" applyProtection="0"/>
    <xf numFmtId="166" fontId="0" fillId="0" borderId="0" applyFont="0" applyFill="0" applyBorder="0" applyAlignment="0" applyProtection="0"/>
    <xf numFmtId="224" fontId="0" fillId="0" borderId="0" applyFont="0" applyFill="0" applyBorder="0" applyAlignment="0" applyProtection="0"/>
    <xf numFmtId="242" fontId="0" fillId="0" borderId="0" applyFont="0" applyFill="0" applyBorder="0" applyAlignment="0" applyProtection="0"/>
    <xf numFmtId="187" fontId="0" fillId="0" borderId="0" applyFont="0" applyFill="0" applyBorder="0" applyAlignment="0" applyProtection="0"/>
    <xf numFmtId="242" fontId="0" fillId="0" borderId="0" applyFont="0" applyFill="0" applyBorder="0" applyAlignment="0" applyProtection="0"/>
    <xf numFmtId="187" fontId="0" fillId="0" borderId="0" applyFont="0" applyFill="0" applyBorder="0" applyAlignment="0" applyProtection="0"/>
    <xf numFmtId="41" fontId="0" fillId="0" borderId="0" applyFont="0" applyFill="0" applyBorder="0" applyAlignment="0" applyProtection="0"/>
    <xf numFmtId="187" fontId="0" fillId="0" borderId="0" applyFont="0" applyFill="0" applyBorder="0" applyAlignment="0" applyProtection="0"/>
    <xf numFmtId="215" fontId="0" fillId="0" borderId="0" applyFont="0" applyFill="0" applyBorder="0" applyAlignment="0" applyProtection="0"/>
    <xf numFmtId="243" fontId="0" fillId="0" borderId="0" applyFont="0" applyFill="0" applyBorder="0" applyAlignment="0" applyProtection="0"/>
    <xf numFmtId="42" fontId="0" fillId="0" borderId="0" applyFont="0" applyFill="0" applyBorder="0" applyAlignment="0" applyProtection="0"/>
    <xf numFmtId="239" fontId="0" fillId="0" borderId="0" applyFont="0" applyFill="0" applyBorder="0" applyAlignment="0" applyProtection="0"/>
    <xf numFmtId="224" fontId="0" fillId="0" borderId="0" applyFont="0" applyFill="0" applyBorder="0" applyAlignment="0" applyProtection="0"/>
    <xf numFmtId="42" fontId="0" fillId="0" borderId="0" applyFont="0" applyFill="0" applyBorder="0" applyAlignment="0" applyProtection="0"/>
    <xf numFmtId="194" fontId="0" fillId="0" borderId="0" applyFont="0" applyFill="0" applyBorder="0" applyAlignment="0" applyProtection="0"/>
    <xf numFmtId="206" fontId="0" fillId="0" borderId="0" applyFont="0" applyFill="0" applyBorder="0" applyAlignment="0" applyProtection="0"/>
    <xf numFmtId="214" fontId="0" fillId="0" borderId="0" applyFont="0" applyFill="0" applyBorder="0" applyAlignment="0" applyProtection="0"/>
    <xf numFmtId="242" fontId="0" fillId="0" borderId="0" applyFont="0" applyFill="0" applyBorder="0" applyAlignment="0" applyProtection="0"/>
    <xf numFmtId="189" fontId="0" fillId="0" borderId="0" applyFont="0" applyFill="0" applyBorder="0" applyAlignment="0" applyProtection="0"/>
    <xf numFmtId="210" fontId="0" fillId="0" borderId="0" applyFont="0" applyFill="0" applyBorder="0" applyAlignment="0" applyProtection="0"/>
    <xf numFmtId="211" fontId="0" fillId="0" borderId="0" applyFont="0" applyFill="0" applyBorder="0" applyAlignment="0" applyProtection="0"/>
    <xf numFmtId="207" fontId="0" fillId="0" borderId="0" applyFont="0" applyFill="0" applyBorder="0" applyAlignment="0" applyProtection="0"/>
    <xf numFmtId="211" fontId="0" fillId="0" borderId="0" applyFont="0" applyFill="0" applyBorder="0" applyAlignment="0" applyProtection="0"/>
    <xf numFmtId="42" fontId="0" fillId="0" borderId="0" applyFont="0" applyFill="0" applyBorder="0" applyAlignment="0" applyProtection="0"/>
    <xf numFmtId="212" fontId="4" fillId="0" borderId="0" applyFont="0" applyFill="0" applyBorder="0" applyAlignment="0" applyProtection="0"/>
    <xf numFmtId="213" fontId="4" fillId="0" borderId="0" applyFont="0" applyFill="0" applyBorder="0" applyAlignment="0" applyProtection="0"/>
    <xf numFmtId="167" fontId="0" fillId="0" borderId="0" applyFont="0" applyFill="0" applyBorder="0" applyAlignment="0" applyProtection="0"/>
    <xf numFmtId="210" fontId="0" fillId="0" borderId="0" applyFont="0" applyFill="0" applyBorder="0" applyAlignment="0" applyProtection="0"/>
    <xf numFmtId="187" fontId="0" fillId="0" borderId="0" applyFont="0" applyFill="0" applyBorder="0" applyAlignment="0" applyProtection="0"/>
    <xf numFmtId="207" fontId="0" fillId="0" borderId="0" applyFont="0" applyFill="0" applyBorder="0" applyAlignment="0" applyProtection="0"/>
    <xf numFmtId="167" fontId="0" fillId="0" borderId="0" applyFont="0" applyFill="0" applyBorder="0" applyAlignment="0" applyProtection="0"/>
    <xf numFmtId="187" fontId="0" fillId="0" borderId="0" applyFont="0" applyFill="0" applyBorder="0" applyAlignment="0" applyProtection="0"/>
    <xf numFmtId="41" fontId="0" fillId="0" borderId="0" applyFont="0" applyFill="0" applyBorder="0" applyAlignment="0" applyProtection="0"/>
    <xf numFmtId="187" fontId="0" fillId="0" borderId="0" applyFont="0" applyFill="0" applyBorder="0" applyAlignment="0" applyProtection="0"/>
    <xf numFmtId="167" fontId="0" fillId="0" borderId="0" applyFont="0" applyFill="0" applyBorder="0" applyAlignment="0" applyProtection="0"/>
    <xf numFmtId="207" fontId="0" fillId="0" borderId="0" applyFont="0" applyFill="0" applyBorder="0" applyAlignment="0" applyProtection="0"/>
    <xf numFmtId="207" fontId="0" fillId="0" borderId="0" applyFont="0" applyFill="0" applyBorder="0" applyAlignment="0" applyProtection="0"/>
    <xf numFmtId="207" fontId="0" fillId="0" borderId="0" applyFont="0" applyFill="0" applyBorder="0" applyAlignment="0" applyProtection="0"/>
    <xf numFmtId="187" fontId="0" fillId="0" borderId="0" applyFont="0" applyFill="0" applyBorder="0" applyAlignment="0" applyProtection="0"/>
    <xf numFmtId="207" fontId="0" fillId="0" borderId="0" applyFont="0" applyFill="0" applyBorder="0" applyAlignment="0" applyProtection="0"/>
    <xf numFmtId="187" fontId="0" fillId="0" borderId="0" applyFont="0" applyFill="0" applyBorder="0" applyAlignment="0" applyProtection="0"/>
    <xf numFmtId="208" fontId="0" fillId="0" borderId="0" applyFont="0" applyFill="0" applyBorder="0" applyAlignment="0" applyProtection="0"/>
    <xf numFmtId="208" fontId="0" fillId="0" borderId="0" applyFont="0" applyFill="0" applyBorder="0" applyAlignment="0" applyProtection="0"/>
    <xf numFmtId="208" fontId="0" fillId="0" borderId="0" applyFont="0" applyFill="0" applyBorder="0" applyAlignment="0" applyProtection="0"/>
    <xf numFmtId="208" fontId="0" fillId="0" borderId="0" applyFont="0" applyFill="0" applyBorder="0" applyAlignment="0" applyProtection="0"/>
    <xf numFmtId="187" fontId="0" fillId="0" borderId="0" applyFont="0" applyFill="0" applyBorder="0" applyAlignment="0" applyProtection="0"/>
    <xf numFmtId="208" fontId="0" fillId="0" borderId="0" applyFont="0" applyFill="0" applyBorder="0" applyAlignment="0" applyProtection="0"/>
    <xf numFmtId="208" fontId="0" fillId="0" borderId="0" applyFont="0" applyFill="0" applyBorder="0" applyAlignment="0" applyProtection="0"/>
    <xf numFmtId="209" fontId="0" fillId="0" borderId="0" applyFont="0" applyFill="0" applyBorder="0" applyAlignment="0" applyProtection="0"/>
    <xf numFmtId="209" fontId="0" fillId="0" borderId="0" applyFont="0" applyFill="0" applyBorder="0" applyAlignment="0" applyProtection="0"/>
    <xf numFmtId="209" fontId="0" fillId="0" borderId="0" applyFont="0" applyFill="0" applyBorder="0" applyAlignment="0" applyProtection="0"/>
    <xf numFmtId="208" fontId="0" fillId="0" borderId="0" applyFont="0" applyFill="0" applyBorder="0" applyAlignment="0" applyProtection="0"/>
    <xf numFmtId="166" fontId="79" fillId="0" borderId="0" applyFont="0" applyFill="0" applyBorder="0" applyAlignment="0" applyProtection="0"/>
    <xf numFmtId="215" fontId="0" fillId="0" borderId="0" applyFont="0" applyFill="0" applyBorder="0" applyAlignment="0" applyProtection="0"/>
    <xf numFmtId="168" fontId="79" fillId="0" borderId="0" applyFont="0" applyFill="0" applyBorder="0" applyAlignment="0" applyProtection="0"/>
    <xf numFmtId="215" fontId="0" fillId="0" borderId="0" applyFont="0" applyFill="0" applyBorder="0" applyAlignment="0" applyProtection="0"/>
    <xf numFmtId="207" fontId="0" fillId="0" borderId="0" applyFont="0" applyFill="0" applyBorder="0" applyAlignment="0" applyProtection="0"/>
    <xf numFmtId="215" fontId="0" fillId="0" borderId="0" applyFont="0" applyFill="0" applyBorder="0" applyAlignment="0" applyProtection="0"/>
    <xf numFmtId="166" fontId="79" fillId="0" borderId="0" applyFont="0" applyFill="0" applyBorder="0" applyAlignment="0" applyProtection="0"/>
    <xf numFmtId="243" fontId="0" fillId="0" borderId="0" applyFont="0" applyFill="0" applyBorder="0" applyAlignment="0" applyProtection="0"/>
    <xf numFmtId="207" fontId="0" fillId="0" borderId="0" applyFont="0" applyFill="0" applyBorder="0" applyAlignment="0" applyProtection="0"/>
    <xf numFmtId="41" fontId="0" fillId="0" borderId="0" applyFont="0" applyFill="0" applyBorder="0" applyAlignment="0" applyProtection="0"/>
    <xf numFmtId="210" fontId="0" fillId="0" borderId="0" applyFont="0" applyFill="0" applyBorder="0" applyAlignment="0" applyProtection="0"/>
    <xf numFmtId="224" fontId="0" fillId="0" borderId="0" applyFont="0" applyFill="0" applyBorder="0" applyAlignment="0" applyProtection="0"/>
    <xf numFmtId="167" fontId="0" fillId="0" borderId="0" applyFont="0" applyFill="0" applyBorder="0" applyAlignment="0" applyProtection="0"/>
    <xf numFmtId="207" fontId="0" fillId="0" borderId="0" applyFont="0" applyFill="0" applyBorder="0" applyAlignment="0" applyProtection="0"/>
    <xf numFmtId="207" fontId="0" fillId="0" borderId="0" applyFont="0" applyFill="0" applyBorder="0" applyAlignment="0" applyProtection="0"/>
    <xf numFmtId="166" fontId="0" fillId="0" borderId="0" applyFont="0" applyFill="0" applyBorder="0" applyAlignment="0" applyProtection="0"/>
    <xf numFmtId="167" fontId="0" fillId="0" borderId="0" applyFont="0" applyFill="0" applyBorder="0" applyAlignment="0" applyProtection="0"/>
    <xf numFmtId="189" fontId="0" fillId="0" borderId="0" applyFont="0" applyFill="0" applyBorder="0" applyAlignment="0" applyProtection="0"/>
    <xf numFmtId="207" fontId="0" fillId="0" borderId="0" applyFont="0" applyFill="0" applyBorder="0" applyAlignment="0" applyProtection="0"/>
    <xf numFmtId="187" fontId="0" fillId="0" borderId="0" applyFont="0" applyFill="0" applyBorder="0" applyAlignment="0" applyProtection="0"/>
    <xf numFmtId="207" fontId="0" fillId="0" borderId="0" applyFont="0" applyFill="0" applyBorder="0" applyAlignment="0" applyProtection="0"/>
    <xf numFmtId="208" fontId="0" fillId="0" borderId="0" applyFont="0" applyFill="0" applyBorder="0" applyAlignment="0" applyProtection="0"/>
    <xf numFmtId="208" fontId="0" fillId="0" borderId="0" applyFont="0" applyFill="0" applyBorder="0" applyAlignment="0" applyProtection="0"/>
    <xf numFmtId="208" fontId="0" fillId="0" borderId="0" applyFont="0" applyFill="0" applyBorder="0" applyAlignment="0" applyProtection="0"/>
    <xf numFmtId="208" fontId="0" fillId="0" borderId="0" applyFont="0" applyFill="0" applyBorder="0" applyAlignment="0" applyProtection="0"/>
    <xf numFmtId="208" fontId="0" fillId="0" borderId="0" applyFont="0" applyFill="0" applyBorder="0" applyAlignment="0" applyProtection="0"/>
    <xf numFmtId="194" fontId="34" fillId="0" borderId="0" applyFont="0" applyFill="0" applyBorder="0" applyAlignment="0" applyProtection="0"/>
    <xf numFmtId="208" fontId="0" fillId="0" borderId="0" applyFont="0" applyFill="0" applyBorder="0" applyAlignment="0" applyProtection="0"/>
    <xf numFmtId="209" fontId="0" fillId="0" borderId="0" applyFont="0" applyFill="0" applyBorder="0" applyAlignment="0" applyProtection="0"/>
    <xf numFmtId="209" fontId="0" fillId="0" borderId="0" applyFont="0" applyFill="0" applyBorder="0" applyAlignment="0" applyProtection="0"/>
    <xf numFmtId="209" fontId="0" fillId="0" borderId="0" applyFont="0" applyFill="0" applyBorder="0" applyAlignment="0" applyProtection="0"/>
    <xf numFmtId="208" fontId="0" fillId="0" borderId="0" applyFont="0" applyFill="0" applyBorder="0" applyAlignment="0" applyProtection="0"/>
    <xf numFmtId="210" fontId="0" fillId="0" borderId="0" applyFont="0" applyFill="0" applyBorder="0" applyAlignment="0" applyProtection="0"/>
    <xf numFmtId="187" fontId="0" fillId="0" borderId="0" applyFont="0" applyFill="0" applyBorder="0" applyAlignment="0" applyProtection="0"/>
    <xf numFmtId="210" fontId="0" fillId="0" borderId="0" applyFont="0" applyFill="0" applyBorder="0" applyAlignment="0" applyProtection="0"/>
    <xf numFmtId="211" fontId="0" fillId="0" borderId="0" applyFont="0" applyFill="0" applyBorder="0" applyAlignment="0" applyProtection="0"/>
    <xf numFmtId="41" fontId="0" fillId="0" borderId="0" applyFont="0" applyFill="0" applyBorder="0" applyAlignment="0" applyProtection="0"/>
    <xf numFmtId="0" fontId="16" fillId="0" borderId="0">
      <alignment/>
      <protection/>
    </xf>
    <xf numFmtId="0" fontId="16" fillId="0" borderId="0">
      <alignment/>
      <protection/>
    </xf>
    <xf numFmtId="0" fontId="116" fillId="0" borderId="0">
      <alignment/>
      <protection/>
    </xf>
    <xf numFmtId="228" fontId="0" fillId="0" borderId="31">
      <alignment horizontal="right" vertical="center"/>
      <protection/>
    </xf>
    <xf numFmtId="234" fontId="89" fillId="0" borderId="31">
      <alignment horizontal="right" vertical="center"/>
      <protection/>
    </xf>
    <xf numFmtId="229" fontId="4" fillId="0" borderId="31">
      <alignment horizontal="right" vertical="center"/>
      <protection/>
    </xf>
    <xf numFmtId="255" fontId="117" fillId="0" borderId="31">
      <alignment horizontal="right" vertical="center"/>
      <protection/>
    </xf>
    <xf numFmtId="230" fontId="4" fillId="0" borderId="31">
      <alignment horizontal="right" vertical="center"/>
      <protection/>
    </xf>
    <xf numFmtId="231" fontId="4" fillId="0" borderId="31">
      <alignment horizontal="right" vertical="center"/>
      <protection/>
    </xf>
    <xf numFmtId="230" fontId="4" fillId="0" borderId="31">
      <alignment horizontal="right" vertical="center"/>
      <protection/>
    </xf>
    <xf numFmtId="255" fontId="117" fillId="0" borderId="31">
      <alignment horizontal="right" vertical="center"/>
      <protection/>
    </xf>
    <xf numFmtId="229" fontId="4" fillId="0" borderId="31">
      <alignment horizontal="right" vertical="center"/>
      <protection/>
    </xf>
    <xf numFmtId="255" fontId="117" fillId="0" borderId="31">
      <alignment horizontal="right" vertical="center"/>
      <protection/>
    </xf>
    <xf numFmtId="232" fontId="4" fillId="0" borderId="31">
      <alignment horizontal="right" vertical="center"/>
      <protection/>
    </xf>
    <xf numFmtId="256" fontId="20" fillId="0" borderId="31">
      <alignment horizontal="right" vertical="center"/>
      <protection/>
    </xf>
    <xf numFmtId="256" fontId="20" fillId="0" borderId="31">
      <alignment horizontal="right" vertical="center"/>
      <protection/>
    </xf>
    <xf numFmtId="256" fontId="20" fillId="0" borderId="31">
      <alignment horizontal="right" vertical="center"/>
      <protection/>
    </xf>
    <xf numFmtId="233" fontId="4" fillId="0" borderId="31">
      <alignment horizontal="right" vertical="center"/>
      <protection/>
    </xf>
    <xf numFmtId="232" fontId="4" fillId="0" borderId="31">
      <alignment horizontal="right" vertical="center"/>
      <protection/>
    </xf>
    <xf numFmtId="234" fontId="89" fillId="0" borderId="31">
      <alignment horizontal="right" vertical="center"/>
      <protection/>
    </xf>
    <xf numFmtId="234" fontId="89" fillId="0" borderId="31">
      <alignment horizontal="right" vertical="center"/>
      <protection/>
    </xf>
    <xf numFmtId="228" fontId="0" fillId="0" borderId="31">
      <alignment horizontal="right" vertical="center"/>
      <protection/>
    </xf>
    <xf numFmtId="234" fontId="89" fillId="0" borderId="31">
      <alignment horizontal="right" vertical="center"/>
      <protection/>
    </xf>
    <xf numFmtId="0" fontId="34" fillId="0" borderId="32" applyNumberFormat="0" applyFont="0" applyBorder="0" applyAlignment="0">
      <protection/>
    </xf>
    <xf numFmtId="244" fontId="110" fillId="0" borderId="2">
      <alignment/>
      <protection hidden="1"/>
    </xf>
    <xf numFmtId="235" fontId="0" fillId="0" borderId="22">
      <alignment horizontal="left"/>
      <protection/>
    </xf>
    <xf numFmtId="194" fontId="89" fillId="0" borderId="31">
      <alignment horizontal="center"/>
      <protection/>
    </xf>
    <xf numFmtId="0" fontId="90" fillId="0" borderId="0" applyFont="0">
      <alignment horizontal="centerContinuous"/>
      <protection/>
    </xf>
    <xf numFmtId="0" fontId="75" fillId="0" borderId="0" applyNumberFormat="0" applyFill="0" applyBorder="0" applyAlignment="0" applyProtection="0"/>
    <xf numFmtId="0" fontId="67" fillId="2" borderId="4" applyNumberFormat="0" applyAlignment="0" applyProtection="0"/>
    <xf numFmtId="0" fontId="11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91" fillId="0" borderId="33" applyNumberFormat="0" applyFill="0" applyAlignment="0" applyProtection="0"/>
    <xf numFmtId="0" fontId="70" fillId="8" borderId="0" applyNumberFormat="0" applyBorder="0" applyAlignment="0" applyProtection="0"/>
    <xf numFmtId="0" fontId="4" fillId="0" borderId="34" applyNumberFormat="0" applyFont="0" applyFill="0" applyAlignment="0" applyProtection="0"/>
    <xf numFmtId="0" fontId="4" fillId="0" borderId="34" applyNumberFormat="0" applyFont="0" applyFill="0" applyAlignment="0" applyProtection="0"/>
    <xf numFmtId="0" fontId="4" fillId="0" borderId="34" applyNumberFormat="0" applyFont="0" applyFill="0" applyAlignment="0" applyProtection="0"/>
    <xf numFmtId="0" fontId="4" fillId="0" borderId="34" applyNumberFormat="0" applyFont="0" applyFill="0" applyAlignment="0" applyProtection="0"/>
    <xf numFmtId="0" fontId="4" fillId="0" borderId="34" applyNumberFormat="0" applyFont="0" applyFill="0" applyAlignment="0" applyProtection="0"/>
    <xf numFmtId="0" fontId="4" fillId="0" borderId="34" applyNumberFormat="0" applyFont="0" applyFill="0" applyAlignment="0" applyProtection="0"/>
    <xf numFmtId="0" fontId="4" fillId="0" borderId="34" applyNumberFormat="0" applyFont="0" applyFill="0" applyAlignment="0" applyProtection="0"/>
    <xf numFmtId="0" fontId="4" fillId="0" borderId="34" applyNumberFormat="0" applyFont="0" applyFill="0" applyAlignment="0" applyProtection="0"/>
    <xf numFmtId="0" fontId="4" fillId="0" borderId="34" applyNumberFormat="0" applyFont="0" applyFill="0" applyAlignment="0" applyProtection="0"/>
    <xf numFmtId="0" fontId="4" fillId="0" borderId="34" applyNumberFormat="0" applyFont="0" applyFill="0" applyAlignment="0" applyProtection="0"/>
    <xf numFmtId="0" fontId="4" fillId="0" borderId="34" applyNumberFormat="0" applyFont="0" applyFill="0" applyAlignment="0" applyProtection="0"/>
    <xf numFmtId="0" fontId="4" fillId="0" borderId="34" applyNumberFormat="0" applyFont="0" applyFill="0" applyAlignment="0" applyProtection="0"/>
    <xf numFmtId="0" fontId="4" fillId="0" borderId="34" applyNumberFormat="0" applyFont="0" applyFill="0" applyAlignment="0" applyProtection="0"/>
    <xf numFmtId="0" fontId="4" fillId="0" borderId="34" applyNumberFormat="0" applyFont="0" applyFill="0" applyAlignment="0" applyProtection="0"/>
    <xf numFmtId="0" fontId="4" fillId="0" borderId="34" applyNumberFormat="0" applyFont="0" applyFill="0" applyAlignment="0" applyProtection="0"/>
    <xf numFmtId="0" fontId="73" fillId="14" borderId="0" applyNumberFormat="0" applyBorder="0" applyAlignment="0" applyProtection="0"/>
    <xf numFmtId="0" fontId="76" fillId="0" borderId="0" applyNumberFormat="0" applyFill="0" applyBorder="0" applyAlignment="0" applyProtection="0"/>
    <xf numFmtId="0" fontId="69" fillId="0" borderId="0" applyNumberFormat="0" applyFill="0" applyBorder="0" applyAlignment="0" applyProtection="0"/>
    <xf numFmtId="236" fontId="92" fillId="0" borderId="0">
      <alignment/>
      <protection/>
    </xf>
    <xf numFmtId="256" fontId="89" fillId="0" borderId="0">
      <alignment/>
      <protection/>
    </xf>
    <xf numFmtId="237" fontId="92" fillId="0" borderId="22">
      <alignment/>
      <protection/>
    </xf>
    <xf numFmtId="260" fontId="89" fillId="0" borderId="22">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4" fillId="0" borderId="0">
      <alignment/>
      <protection/>
    </xf>
    <xf numFmtId="176" fontId="34" fillId="0" borderId="0" applyFont="0" applyFill="0" applyBorder="0" applyAlignment="0" applyProtection="0"/>
    <xf numFmtId="171" fontId="34" fillId="0" borderId="0" applyFont="0" applyFill="0" applyBorder="0" applyAlignment="0" applyProtection="0"/>
    <xf numFmtId="0" fontId="147"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32"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66" fillId="6" borderId="0" applyNumberFormat="0" applyBorder="0" applyAlignment="0" applyProtection="0"/>
    <xf numFmtId="0" fontId="40" fillId="0" borderId="0" applyNumberFormat="0" applyFill="0" applyBorder="0" applyAlignment="0" applyProtection="0"/>
    <xf numFmtId="42" fontId="97" fillId="0" borderId="0" applyFont="0" applyFill="0" applyBorder="0" applyAlignment="0" applyProtection="0"/>
    <xf numFmtId="44" fontId="97" fillId="0" borderId="0" applyFont="0" applyFill="0" applyBorder="0" applyAlignment="0" applyProtection="0"/>
    <xf numFmtId="0" fontId="97" fillId="0" borderId="0">
      <alignment/>
      <protection/>
    </xf>
    <xf numFmtId="40" fontId="17" fillId="0" borderId="0" applyFont="0" applyFill="0" applyBorder="0" applyAlignment="0" applyProtection="0"/>
    <xf numFmtId="38"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9" fontId="18" fillId="0" borderId="0" applyFont="0" applyFill="0" applyBorder="0" applyAlignment="0" applyProtection="0"/>
    <xf numFmtId="0" fontId="19" fillId="0" borderId="0">
      <alignment/>
      <protection/>
    </xf>
    <xf numFmtId="0" fontId="118" fillId="0" borderId="5">
      <alignment/>
      <protection/>
    </xf>
    <xf numFmtId="0" fontId="23" fillId="0" borderId="0">
      <alignment/>
      <protection/>
    </xf>
    <xf numFmtId="167" fontId="27" fillId="0" borderId="0" applyFont="0" applyFill="0" applyBorder="0" applyAlignment="0" applyProtection="0"/>
    <xf numFmtId="169" fontId="27"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57" fontId="18" fillId="0" borderId="0" applyFont="0" applyFill="0" applyBorder="0" applyAlignment="0" applyProtection="0"/>
    <xf numFmtId="258" fontId="18" fillId="0" borderId="0" applyFont="0" applyFill="0" applyBorder="0" applyAlignment="0" applyProtection="0"/>
    <xf numFmtId="0" fontId="18" fillId="0" borderId="0">
      <alignment/>
      <protection/>
    </xf>
    <xf numFmtId="0" fontId="4" fillId="0" borderId="0">
      <alignment/>
      <protection/>
    </xf>
    <xf numFmtId="169" fontId="4" fillId="0" borderId="0" applyFont="0" applyFill="0" applyBorder="0" applyAlignment="0" applyProtection="0"/>
    <xf numFmtId="167" fontId="4" fillId="0" borderId="0" applyFont="0" applyFill="0" applyBorder="0" applyAlignment="0" applyProtection="0"/>
    <xf numFmtId="259" fontId="119" fillId="0" borderId="0">
      <alignment/>
      <protection/>
    </xf>
    <xf numFmtId="166" fontId="27" fillId="0" borderId="0" applyFont="0" applyFill="0" applyBorder="0" applyAlignment="0" applyProtection="0"/>
    <xf numFmtId="6" fontId="28" fillId="0" borderId="0" applyFont="0" applyFill="0" applyBorder="0" applyAlignment="0" applyProtection="0"/>
    <xf numFmtId="168" fontId="27"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5" fillId="0" borderId="0">
      <alignment vertical="center"/>
      <protection/>
    </xf>
  </cellStyleXfs>
  <cellXfs count="683">
    <xf numFmtId="0" fontId="0" fillId="0" borderId="0" xfId="0" applyAlignment="1">
      <alignment/>
    </xf>
    <xf numFmtId="0" fontId="2" fillId="0" borderId="0" xfId="0" applyFont="1" applyAlignment="1">
      <alignment horizontal="centerContinuous"/>
    </xf>
    <xf numFmtId="0" fontId="3" fillId="0" borderId="0" xfId="0" applyFont="1" applyAlignment="1">
      <alignment/>
    </xf>
    <xf numFmtId="0" fontId="4" fillId="0" borderId="35" xfId="0" applyFont="1" applyBorder="1" applyAlignment="1">
      <alignment/>
    </xf>
    <xf numFmtId="0" fontId="4" fillId="0" borderId="0" xfId="0" applyFont="1" applyAlignment="1">
      <alignment/>
    </xf>
    <xf numFmtId="171" fontId="4" fillId="0" borderId="0" xfId="1707" applyNumberFormat="1" applyFont="1" applyAlignment="1">
      <alignment/>
    </xf>
    <xf numFmtId="0" fontId="4" fillId="0" borderId="0" xfId="2390">
      <alignment/>
      <protection/>
    </xf>
    <xf numFmtId="0" fontId="0" fillId="0" borderId="0" xfId="0" applyAlignment="1" applyProtection="1">
      <alignment/>
      <protection hidden="1"/>
    </xf>
    <xf numFmtId="0" fontId="4" fillId="0" borderId="0" xfId="32" applyFont="1" applyFill="1">
      <alignment/>
      <protection/>
    </xf>
    <xf numFmtId="0" fontId="0" fillId="0" borderId="0" xfId="0" applyAlignment="1" applyProtection="1">
      <alignment/>
      <protection locked="0"/>
    </xf>
    <xf numFmtId="0" fontId="4" fillId="0" borderId="25" xfId="32" applyFont="1" applyFill="1" applyBorder="1">
      <alignment/>
      <protection/>
    </xf>
    <xf numFmtId="0" fontId="30" fillId="0" borderId="36" xfId="32" applyFont="1" applyFill="1" applyBorder="1">
      <alignment/>
      <protection/>
    </xf>
    <xf numFmtId="0" fontId="30" fillId="0" borderId="37" xfId="32" applyFont="1" applyFill="1" applyBorder="1">
      <alignment/>
      <protection/>
    </xf>
    <xf numFmtId="0" fontId="4" fillId="0" borderId="37" xfId="32" applyFont="1" applyFill="1" applyBorder="1">
      <alignment/>
      <protection/>
    </xf>
    <xf numFmtId="0" fontId="4" fillId="0" borderId="38" xfId="32" applyFont="1" applyFill="1" applyBorder="1">
      <alignment/>
      <protection/>
    </xf>
    <xf numFmtId="0" fontId="4" fillId="0" borderId="0" xfId="32">
      <alignment/>
      <protection/>
    </xf>
    <xf numFmtId="0" fontId="0" fillId="0" borderId="0" xfId="0" applyAlignment="1" applyProtection="1">
      <alignment/>
      <protection hidden="1" locked="0"/>
    </xf>
    <xf numFmtId="41" fontId="3" fillId="0" borderId="0" xfId="0" applyNumberFormat="1" applyFont="1" applyAlignment="1">
      <alignment horizontal="right"/>
    </xf>
    <xf numFmtId="41" fontId="4" fillId="0" borderId="35" xfId="0" applyNumberFormat="1" applyFont="1" applyBorder="1" applyAlignment="1">
      <alignment horizontal="right"/>
    </xf>
    <xf numFmtId="0" fontId="3" fillId="0" borderId="0" xfId="0" applyFont="1" applyAlignment="1">
      <alignment horizontal="left"/>
    </xf>
    <xf numFmtId="0" fontId="4" fillId="0" borderId="0" xfId="0" applyFont="1" applyAlignment="1">
      <alignment horizontal="left"/>
    </xf>
    <xf numFmtId="0" fontId="4" fillId="0" borderId="0" xfId="0" applyFont="1" applyAlignment="1" quotePrefix="1">
      <alignment horizontal="left"/>
    </xf>
    <xf numFmtId="41" fontId="3" fillId="0" borderId="0" xfId="0" applyNumberFormat="1" applyFont="1" applyAlignment="1">
      <alignment/>
    </xf>
    <xf numFmtId="171" fontId="3" fillId="0" borderId="0" xfId="1707" applyNumberFormat="1" applyFont="1" applyAlignment="1">
      <alignment horizontal="right"/>
    </xf>
    <xf numFmtId="0" fontId="3" fillId="0" borderId="0" xfId="0" applyFont="1" applyAlignment="1">
      <alignment/>
    </xf>
    <xf numFmtId="0" fontId="4" fillId="0" borderId="0" xfId="0" applyFont="1" applyAlignment="1" quotePrefix="1">
      <alignment horizontal="left" vertical="center"/>
    </xf>
    <xf numFmtId="0" fontId="4" fillId="0" borderId="0" xfId="0" applyFont="1" applyAlignment="1">
      <alignment horizontal="left" vertical="center"/>
    </xf>
    <xf numFmtId="0" fontId="3" fillId="0" borderId="0" xfId="0" applyFont="1" applyAlignment="1">
      <alignment horizontal="centerContinuous"/>
    </xf>
    <xf numFmtId="0" fontId="42" fillId="0" borderId="0" xfId="0" applyFont="1" applyAlignment="1">
      <alignment horizontal="right"/>
    </xf>
    <xf numFmtId="0" fontId="42" fillId="0" borderId="0" xfId="0" applyFont="1" applyAlignment="1">
      <alignment horizontal="centerContinuous"/>
    </xf>
    <xf numFmtId="0" fontId="4" fillId="0" borderId="0" xfId="0" applyFont="1" applyAlignment="1">
      <alignment horizontal="centerContinuous"/>
    </xf>
    <xf numFmtId="0" fontId="43" fillId="0" borderId="0" xfId="0" applyFont="1" applyAlignment="1">
      <alignment/>
    </xf>
    <xf numFmtId="0" fontId="3" fillId="0" borderId="0" xfId="0" applyFont="1" applyAlignment="1">
      <alignment horizontal="right"/>
    </xf>
    <xf numFmtId="0" fontId="3" fillId="0" borderId="35" xfId="0" applyFont="1" applyBorder="1" applyAlignment="1">
      <alignment/>
    </xf>
    <xf numFmtId="0" fontId="4" fillId="0" borderId="0" xfId="0" applyFont="1" applyAlignment="1" quotePrefix="1">
      <alignment horizontal="center"/>
    </xf>
    <xf numFmtId="0" fontId="4" fillId="0" borderId="0" xfId="0" applyFont="1" applyAlignment="1">
      <alignment horizontal="center"/>
    </xf>
    <xf numFmtId="0" fontId="4" fillId="0" borderId="0" xfId="0" applyFont="1" applyAlignment="1" quotePrefix="1">
      <alignment horizontal="left" indent="1"/>
    </xf>
    <xf numFmtId="0" fontId="3" fillId="0" borderId="0" xfId="0" applyFont="1" applyAlignment="1">
      <alignment horizontal="justify" wrapText="1"/>
    </xf>
    <xf numFmtId="0" fontId="0" fillId="0" borderId="0" xfId="0" applyFont="1" applyAlignment="1">
      <alignment horizontal="justify" wrapText="1"/>
    </xf>
    <xf numFmtId="0" fontId="4" fillId="0" borderId="0" xfId="0" applyFont="1" applyAlignment="1">
      <alignment/>
    </xf>
    <xf numFmtId="0" fontId="4" fillId="0" borderId="0" xfId="0" applyFont="1" applyAlignment="1">
      <alignment horizontal="justify" wrapText="1"/>
    </xf>
    <xf numFmtId="0" fontId="45" fillId="0" borderId="0" xfId="0" applyFont="1" applyAlignment="1">
      <alignment/>
    </xf>
    <xf numFmtId="0" fontId="4" fillId="0" borderId="0" xfId="0" applyFont="1" applyBorder="1" applyAlignment="1">
      <alignment/>
    </xf>
    <xf numFmtId="0" fontId="46" fillId="0" borderId="0" xfId="0" applyFont="1" applyAlignment="1">
      <alignment horizontal="left"/>
    </xf>
    <xf numFmtId="0" fontId="3" fillId="0" borderId="0" xfId="0" applyFont="1" applyAlignment="1" quotePrefix="1">
      <alignment/>
    </xf>
    <xf numFmtId="0" fontId="4" fillId="0" borderId="0" xfId="0" applyNumberFormat="1" applyFont="1" applyAlignment="1">
      <alignment horizontal="justify" wrapText="1"/>
    </xf>
    <xf numFmtId="0" fontId="0" fillId="0" borderId="0" xfId="0" applyFont="1" applyAlignment="1">
      <alignment/>
    </xf>
    <xf numFmtId="0" fontId="42" fillId="0" borderId="0" xfId="0" applyFont="1" applyAlignment="1">
      <alignment/>
    </xf>
    <xf numFmtId="0" fontId="47" fillId="0" borderId="0" xfId="0" applyFont="1" applyAlignment="1">
      <alignment horizontal="right"/>
    </xf>
    <xf numFmtId="0" fontId="4" fillId="0" borderId="0" xfId="0" applyFont="1" applyFill="1" applyAlignment="1">
      <alignment horizontal="justify" wrapText="1"/>
    </xf>
    <xf numFmtId="0" fontId="3" fillId="0" borderId="0" xfId="0" applyFont="1" applyAlignment="1">
      <alignment horizontal="center"/>
    </xf>
    <xf numFmtId="0" fontId="3" fillId="0" borderId="0" xfId="0" applyFont="1" applyAlignment="1">
      <alignment horizontal="left" vertical="center" wrapText="1"/>
    </xf>
    <xf numFmtId="0" fontId="3" fillId="0" borderId="0" xfId="0" applyFont="1" applyAlignment="1">
      <alignment horizontal="center" vertical="center" wrapText="1"/>
    </xf>
    <xf numFmtId="171" fontId="4" fillId="0" borderId="0" xfId="0" applyNumberFormat="1" applyFont="1" applyAlignment="1">
      <alignment/>
    </xf>
    <xf numFmtId="171" fontId="3" fillId="0" borderId="0" xfId="1707" applyNumberFormat="1" applyFont="1" applyAlignment="1">
      <alignment/>
    </xf>
    <xf numFmtId="43" fontId="4" fillId="0" borderId="0" xfId="1707" applyFont="1" applyAlignment="1">
      <alignment/>
    </xf>
    <xf numFmtId="0" fontId="4" fillId="0" borderId="0" xfId="0" applyFont="1" applyBorder="1" applyAlignment="1">
      <alignment horizontal="center"/>
    </xf>
    <xf numFmtId="171" fontId="3" fillId="0" borderId="0" xfId="1707" applyNumberFormat="1" applyFont="1" applyFill="1" applyAlignment="1">
      <alignment/>
    </xf>
    <xf numFmtId="0" fontId="4" fillId="0" borderId="0" xfId="0" applyFont="1" applyAlignment="1" quotePrefix="1">
      <alignment/>
    </xf>
    <xf numFmtId="171" fontId="3" fillId="0" borderId="39" xfId="1707" applyNumberFormat="1" applyFont="1" applyBorder="1" applyAlignment="1">
      <alignment/>
    </xf>
    <xf numFmtId="171" fontId="3" fillId="0" borderId="0" xfId="1707" applyNumberFormat="1" applyFont="1" applyBorder="1" applyAlignment="1">
      <alignment/>
    </xf>
    <xf numFmtId="0" fontId="4" fillId="0" borderId="0" xfId="0" applyFont="1" applyAlignment="1">
      <alignment horizontal="justify"/>
    </xf>
    <xf numFmtId="0" fontId="3" fillId="0" borderId="0" xfId="0" applyFont="1" applyAlignment="1">
      <alignment horizontal="justify" vertical="top" wrapText="1"/>
    </xf>
    <xf numFmtId="0" fontId="4" fillId="0" borderId="0" xfId="0" applyFont="1" applyBorder="1" applyAlignment="1">
      <alignment horizontal="justify" vertical="center" wrapText="1"/>
    </xf>
    <xf numFmtId="171" fontId="4" fillId="0" borderId="0" xfId="1707" applyNumberFormat="1" applyFont="1" applyBorder="1" applyAlignment="1">
      <alignment/>
    </xf>
    <xf numFmtId="171" fontId="45" fillId="0" borderId="0" xfId="1707" applyNumberFormat="1" applyFont="1" applyAlignment="1">
      <alignment/>
    </xf>
    <xf numFmtId="0" fontId="3" fillId="0" borderId="18" xfId="0" applyFont="1" applyBorder="1" applyAlignment="1">
      <alignment horizontal="center" vertical="center" wrapText="1"/>
    </xf>
    <xf numFmtId="0" fontId="3" fillId="0" borderId="0" xfId="0" applyFont="1" applyAlignment="1" quotePrefix="1">
      <alignment horizontal="left"/>
    </xf>
    <xf numFmtId="171" fontId="4" fillId="0" borderId="0" xfId="1707" applyNumberFormat="1" applyFont="1" applyFill="1" applyAlignment="1">
      <alignment/>
    </xf>
    <xf numFmtId="0" fontId="47" fillId="0" borderId="0" xfId="0" applyFont="1" applyAlignment="1">
      <alignment/>
    </xf>
    <xf numFmtId="171" fontId="47" fillId="0" borderId="0" xfId="1707" applyNumberFormat="1" applyFont="1" applyAlignment="1">
      <alignment/>
    </xf>
    <xf numFmtId="49" fontId="3" fillId="0" borderId="0" xfId="0" applyNumberFormat="1" applyFont="1" applyAlignment="1">
      <alignment horizontal="right"/>
    </xf>
    <xf numFmtId="0" fontId="31" fillId="0" borderId="0" xfId="0" applyFont="1" applyAlignment="1">
      <alignment horizontal="left" vertical="center" wrapText="1"/>
    </xf>
    <xf numFmtId="0" fontId="42" fillId="0" borderId="0" xfId="0" applyFont="1" applyBorder="1" applyAlignment="1">
      <alignment/>
    </xf>
    <xf numFmtId="0" fontId="4" fillId="0" borderId="0" xfId="0" applyFont="1" applyAlignment="1">
      <alignment horizontal="right"/>
    </xf>
    <xf numFmtId="0" fontId="4" fillId="0" borderId="0" xfId="0" applyFont="1" applyBorder="1" applyAlignment="1" quotePrefix="1">
      <alignment/>
    </xf>
    <xf numFmtId="0" fontId="42" fillId="0" borderId="0" xfId="0" applyFont="1" applyBorder="1" applyAlignment="1">
      <alignment vertical="center"/>
    </xf>
    <xf numFmtId="0" fontId="4" fillId="0" borderId="0" xfId="0" applyFont="1" applyBorder="1" applyAlignment="1">
      <alignment vertical="center"/>
    </xf>
    <xf numFmtId="0" fontId="47" fillId="0" borderId="0" xfId="0" applyFont="1" applyBorder="1" applyAlignment="1">
      <alignment vertical="center"/>
    </xf>
    <xf numFmtId="0" fontId="4" fillId="0" borderId="0" xfId="0" applyFont="1" applyAlignment="1">
      <alignment horizontal="right" vertical="top"/>
    </xf>
    <xf numFmtId="0" fontId="4" fillId="0" borderId="0" xfId="0" applyFont="1" applyAlignment="1" quotePrefix="1">
      <alignment horizontal="right"/>
    </xf>
    <xf numFmtId="0" fontId="42" fillId="0" borderId="0" xfId="0" applyFont="1" applyAlignment="1">
      <alignment horizontal="justify" vertical="center" wrapText="1"/>
    </xf>
    <xf numFmtId="171" fontId="3" fillId="0" borderId="0" xfId="0" applyNumberFormat="1" applyFont="1" applyAlignment="1">
      <alignment/>
    </xf>
    <xf numFmtId="0" fontId="4" fillId="0" borderId="0" xfId="0" applyFont="1" applyAlignment="1" quotePrefix="1">
      <alignment/>
    </xf>
    <xf numFmtId="0" fontId="4" fillId="0" borderId="0" xfId="0" applyFont="1" applyAlignment="1" quotePrefix="1">
      <alignment wrapText="1"/>
    </xf>
    <xf numFmtId="0" fontId="4" fillId="0" borderId="0" xfId="0" applyFont="1" applyAlignment="1">
      <alignment horizontal="left" vertical="center" wrapText="1"/>
    </xf>
    <xf numFmtId="0" fontId="4" fillId="0" borderId="0" xfId="0" applyFont="1" applyFill="1" applyBorder="1" applyAlignment="1">
      <alignment horizontal="justify" vertical="top" wrapText="1"/>
    </xf>
    <xf numFmtId="0" fontId="4" fillId="0" borderId="0" xfId="2017" applyFont="1" applyBorder="1" applyAlignment="1" quotePrefix="1">
      <alignment horizontal="left"/>
      <protection/>
    </xf>
    <xf numFmtId="171" fontId="44" fillId="0" borderId="0" xfId="1707" applyNumberFormat="1" applyFont="1" applyBorder="1" applyAlignment="1">
      <alignment/>
    </xf>
    <xf numFmtId="171" fontId="45" fillId="0" borderId="0" xfId="0" applyNumberFormat="1" applyFont="1" applyAlignment="1">
      <alignment/>
    </xf>
    <xf numFmtId="171" fontId="44" fillId="0" borderId="0" xfId="0" applyNumberFormat="1" applyFont="1" applyAlignment="1">
      <alignment/>
    </xf>
    <xf numFmtId="0" fontId="3" fillId="0" borderId="18" xfId="0" applyFont="1" applyBorder="1" applyAlignment="1">
      <alignment horizontal="center" vertical="center"/>
    </xf>
    <xf numFmtId="0" fontId="47" fillId="0" borderId="0" xfId="0" applyFont="1" applyAlignment="1" quotePrefix="1">
      <alignment/>
    </xf>
    <xf numFmtId="0" fontId="47" fillId="0" borderId="0" xfId="0" applyFont="1" applyBorder="1" applyAlignment="1" quotePrefix="1">
      <alignment/>
    </xf>
    <xf numFmtId="171" fontId="47" fillId="0" borderId="0" xfId="1707" applyNumberFormat="1" applyFont="1" applyFill="1" applyAlignment="1">
      <alignment/>
    </xf>
    <xf numFmtId="171" fontId="42" fillId="0" borderId="0" xfId="1707" applyNumberFormat="1" applyFont="1" applyFill="1" applyAlignment="1">
      <alignment/>
    </xf>
    <xf numFmtId="171" fontId="47" fillId="0" borderId="0" xfId="1707" applyNumberFormat="1" applyFont="1" applyFill="1" applyAlignment="1">
      <alignment horizontal="right"/>
    </xf>
    <xf numFmtId="0" fontId="3" fillId="0" borderId="18" xfId="2018" applyFont="1" applyBorder="1">
      <alignment/>
      <protection/>
    </xf>
    <xf numFmtId="0" fontId="3" fillId="0" borderId="0" xfId="2018" applyFont="1">
      <alignment/>
      <protection/>
    </xf>
    <xf numFmtId="171" fontId="3" fillId="0" borderId="40" xfId="1707" applyNumberFormat="1" applyFont="1" applyBorder="1" applyAlignment="1">
      <alignment/>
    </xf>
    <xf numFmtId="171" fontId="3" fillId="0" borderId="18" xfId="1707" applyNumberFormat="1" applyFont="1" applyBorder="1" applyAlignment="1">
      <alignment/>
    </xf>
    <xf numFmtId="171" fontId="4" fillId="0" borderId="41" xfId="1707" applyNumberFormat="1" applyFont="1" applyBorder="1" applyAlignment="1">
      <alignment/>
    </xf>
    <xf numFmtId="0" fontId="4" fillId="0" borderId="34" xfId="0" applyFont="1" applyBorder="1" applyAlignment="1">
      <alignment/>
    </xf>
    <xf numFmtId="0" fontId="3" fillId="0" borderId="42" xfId="2018" applyFont="1" applyBorder="1">
      <alignment/>
      <protection/>
    </xf>
    <xf numFmtId="0" fontId="3" fillId="0" borderId="41" xfId="2018" applyFont="1" applyBorder="1">
      <alignment/>
      <protection/>
    </xf>
    <xf numFmtId="171" fontId="3" fillId="0" borderId="42" xfId="1707" applyNumberFormat="1" applyFont="1" applyBorder="1" applyAlignment="1">
      <alignment/>
    </xf>
    <xf numFmtId="171" fontId="47" fillId="0" borderId="0" xfId="1707" applyNumberFormat="1" applyFont="1" applyBorder="1" applyAlignment="1">
      <alignment/>
    </xf>
    <xf numFmtId="0" fontId="3" fillId="0" borderId="0" xfId="2018" applyFont="1" applyBorder="1">
      <alignment/>
      <protection/>
    </xf>
    <xf numFmtId="171" fontId="4" fillId="0" borderId="42" xfId="1707" applyNumberFormat="1" applyFont="1" applyBorder="1" applyAlignment="1">
      <alignment/>
    </xf>
    <xf numFmtId="0" fontId="4" fillId="0" borderId="0" xfId="0" applyFont="1" applyAlignment="1">
      <alignment horizontal="justify" vertical="center" wrapText="1"/>
    </xf>
    <xf numFmtId="171" fontId="47" fillId="0" borderId="0" xfId="1707" applyNumberFormat="1" applyFont="1" applyBorder="1" applyAlignment="1">
      <alignment horizontal="right"/>
    </xf>
    <xf numFmtId="171" fontId="4" fillId="0" borderId="0" xfId="1707" applyNumberFormat="1" applyFont="1" applyBorder="1" applyAlignment="1">
      <alignment horizontal="right"/>
    </xf>
    <xf numFmtId="0" fontId="4" fillId="0" borderId="0" xfId="0" applyFont="1" applyAlignment="1">
      <alignment horizontal="centerContinuous" vertical="center"/>
    </xf>
    <xf numFmtId="0" fontId="42" fillId="0" borderId="0" xfId="0" applyFont="1" applyAlignment="1">
      <alignment horizontal="centerContinuous" vertical="center"/>
    </xf>
    <xf numFmtId="171" fontId="4" fillId="0" borderId="0" xfId="0" applyNumberFormat="1" applyFont="1" applyBorder="1" applyAlignment="1">
      <alignment/>
    </xf>
    <xf numFmtId="171" fontId="47" fillId="0" borderId="35" xfId="1707" applyNumberFormat="1" applyFont="1" applyBorder="1" applyAlignment="1">
      <alignment horizontal="right"/>
    </xf>
    <xf numFmtId="171" fontId="4" fillId="0" borderId="35" xfId="1707" applyNumberFormat="1" applyFont="1" applyBorder="1" applyAlignment="1">
      <alignment/>
    </xf>
    <xf numFmtId="0" fontId="3" fillId="0" borderId="0" xfId="0" applyFont="1" applyFill="1" applyAlignment="1">
      <alignment/>
    </xf>
    <xf numFmtId="0" fontId="51" fillId="0" borderId="18" xfId="0" applyFont="1" applyFill="1" applyBorder="1" applyAlignment="1">
      <alignment horizontal="justify" vertical="top" wrapText="1"/>
    </xf>
    <xf numFmtId="0" fontId="3" fillId="0" borderId="0" xfId="0" applyFont="1" applyFill="1" applyBorder="1" applyAlignment="1">
      <alignment/>
    </xf>
    <xf numFmtId="171" fontId="4" fillId="0" borderId="0" xfId="1707" applyNumberFormat="1" applyFont="1" applyBorder="1" applyAlignment="1">
      <alignment horizontal="justify" wrapText="1"/>
    </xf>
    <xf numFmtId="0" fontId="4" fillId="0" borderId="0" xfId="0" applyFont="1" applyFill="1" applyBorder="1" applyAlignment="1">
      <alignment/>
    </xf>
    <xf numFmtId="0" fontId="3" fillId="0" borderId="0" xfId="0" applyFont="1" applyBorder="1" applyAlignment="1">
      <alignment horizontal="center" vertical="center" wrapText="1"/>
    </xf>
    <xf numFmtId="0" fontId="3" fillId="0" borderId="42" xfId="0" applyFont="1" applyFill="1" applyBorder="1" applyAlignment="1">
      <alignment/>
    </xf>
    <xf numFmtId="0" fontId="4" fillId="0" borderId="0" xfId="0" applyFont="1" applyFill="1" applyBorder="1" applyAlignment="1">
      <alignment wrapText="1"/>
    </xf>
    <xf numFmtId="0" fontId="4" fillId="0" borderId="0" xfId="0" applyFont="1" applyAlignment="1">
      <alignment vertical="center"/>
    </xf>
    <xf numFmtId="0" fontId="4" fillId="0" borderId="0" xfId="0" applyFont="1" applyBorder="1" applyAlignment="1">
      <alignment horizontal="centerContinuous"/>
    </xf>
    <xf numFmtId="0" fontId="4" fillId="0" borderId="0" xfId="0" applyFont="1" applyFill="1" applyAlignment="1">
      <alignment/>
    </xf>
    <xf numFmtId="0" fontId="4" fillId="0" borderId="0" xfId="0" applyFont="1" applyFill="1" applyAlignment="1" quotePrefix="1">
      <alignment/>
    </xf>
    <xf numFmtId="0" fontId="3" fillId="0" borderId="0" xfId="0" applyFont="1" applyAlignment="1" quotePrefix="1">
      <alignment horizontal="right"/>
    </xf>
    <xf numFmtId="171" fontId="4" fillId="0" borderId="35" xfId="1707" applyNumberFormat="1" applyFont="1" applyFill="1" applyBorder="1" applyAlignment="1">
      <alignment/>
    </xf>
    <xf numFmtId="171" fontId="47" fillId="0" borderId="0" xfId="1707" applyNumberFormat="1" applyFont="1" applyAlignment="1">
      <alignment horizontal="right"/>
    </xf>
    <xf numFmtId="0" fontId="4" fillId="0" borderId="0" xfId="0" applyFont="1" applyAlignment="1">
      <alignment vertical="center" wrapText="1"/>
    </xf>
    <xf numFmtId="0" fontId="4" fillId="0" borderId="0" xfId="0" applyFont="1" applyAlignment="1">
      <alignment wrapText="1"/>
    </xf>
    <xf numFmtId="171" fontId="3" fillId="0" borderId="0" xfId="0" applyNumberFormat="1" applyFont="1" applyAlignment="1">
      <alignment horizontal="left"/>
    </xf>
    <xf numFmtId="171" fontId="4" fillId="0" borderId="0" xfId="1707" applyNumberFormat="1" applyFont="1" applyFill="1" applyBorder="1" applyAlignment="1">
      <alignment/>
    </xf>
    <xf numFmtId="0" fontId="4" fillId="0" borderId="0" xfId="0" applyFont="1" applyBorder="1" applyAlignment="1" quotePrefix="1">
      <alignment/>
    </xf>
    <xf numFmtId="171" fontId="4" fillId="0" borderId="0" xfId="1707" applyNumberFormat="1" applyFont="1" applyAlignment="1">
      <alignment horizontal="justify" vertical="center" wrapText="1"/>
    </xf>
    <xf numFmtId="0" fontId="47" fillId="0" borderId="0" xfId="0" applyFont="1" applyAlignment="1">
      <alignment/>
    </xf>
    <xf numFmtId="0" fontId="52" fillId="0" borderId="0" xfId="0" applyFont="1" applyAlignment="1">
      <alignment horizontal="right" vertical="top" wrapText="1"/>
    </xf>
    <xf numFmtId="0" fontId="0" fillId="0" borderId="0" xfId="0" applyFont="1" applyAlignment="1">
      <alignment vertical="center"/>
    </xf>
    <xf numFmtId="171" fontId="4" fillId="0" borderId="40" xfId="1707" applyNumberFormat="1" applyFont="1" applyBorder="1" applyAlignment="1">
      <alignment/>
    </xf>
    <xf numFmtId="0" fontId="4" fillId="0" borderId="35" xfId="0" applyFont="1" applyFill="1" applyBorder="1" applyAlignment="1">
      <alignment/>
    </xf>
    <xf numFmtId="171" fontId="4" fillId="0" borderId="0" xfId="0" applyNumberFormat="1" applyFont="1" applyFill="1" applyAlignment="1">
      <alignment/>
    </xf>
    <xf numFmtId="171" fontId="4" fillId="0" borderId="0" xfId="1707" applyNumberFormat="1" applyFont="1" applyAlignment="1">
      <alignment horizontal="centerContinuous"/>
    </xf>
    <xf numFmtId="171" fontId="4" fillId="0" borderId="0" xfId="1707" applyNumberFormat="1" applyFont="1" applyAlignment="1">
      <alignment horizontal="center"/>
    </xf>
    <xf numFmtId="0" fontId="4" fillId="0" borderId="0" xfId="0" applyFont="1" applyBorder="1" applyAlignment="1">
      <alignment horizontal="right"/>
    </xf>
    <xf numFmtId="0" fontId="3" fillId="0" borderId="35" xfId="0" applyFont="1" applyBorder="1" applyAlignment="1">
      <alignment horizontal="center"/>
    </xf>
    <xf numFmtId="171" fontId="55" fillId="0" borderId="0" xfId="1707" applyNumberFormat="1" applyFont="1" applyAlignment="1">
      <alignment/>
    </xf>
    <xf numFmtId="171" fontId="3" fillId="0" borderId="0" xfId="1707" applyNumberFormat="1" applyFont="1" applyBorder="1" applyAlignment="1">
      <alignment horizontal="centerContinuous"/>
    </xf>
    <xf numFmtId="171" fontId="4" fillId="0" borderId="0" xfId="1707" applyNumberFormat="1" applyFont="1" applyAlignment="1">
      <alignment horizontal="centerContinuous" vertical="center"/>
    </xf>
    <xf numFmtId="171" fontId="47" fillId="0" borderId="35" xfId="1707" applyNumberFormat="1" applyFont="1" applyBorder="1" applyAlignment="1">
      <alignment/>
    </xf>
    <xf numFmtId="171" fontId="47" fillId="0" borderId="35" xfId="1707" applyNumberFormat="1" applyFont="1" applyFill="1" applyBorder="1" applyAlignment="1">
      <alignment/>
    </xf>
    <xf numFmtId="0" fontId="57" fillId="0" borderId="0" xfId="0" applyFont="1" applyFill="1" applyAlignment="1">
      <alignment/>
    </xf>
    <xf numFmtId="49" fontId="4" fillId="0" borderId="0" xfId="0" applyNumberFormat="1" applyFont="1" applyAlignment="1">
      <alignment/>
    </xf>
    <xf numFmtId="171" fontId="56" fillId="0" borderId="0" xfId="1707" applyNumberFormat="1" applyFont="1" applyAlignment="1">
      <alignment/>
    </xf>
    <xf numFmtId="171" fontId="3" fillId="0" borderId="39" xfId="1707" applyNumberFormat="1" applyFont="1" applyFill="1" applyBorder="1" applyAlignment="1">
      <alignment/>
    </xf>
    <xf numFmtId="171" fontId="58" fillId="0" borderId="0" xfId="1707" applyNumberFormat="1" applyFont="1" applyAlignment="1">
      <alignment/>
    </xf>
    <xf numFmtId="0" fontId="2" fillId="0" borderId="0" xfId="0" applyFont="1" applyAlignment="1">
      <alignment vertical="center" wrapText="1"/>
    </xf>
    <xf numFmtId="2" fontId="4" fillId="0" borderId="0" xfId="1707" applyNumberFormat="1" applyFont="1" applyAlignment="1">
      <alignment/>
    </xf>
    <xf numFmtId="0" fontId="3" fillId="0" borderId="0" xfId="0" applyFont="1" applyAlignment="1">
      <alignment horizontal="left" indent="3"/>
    </xf>
    <xf numFmtId="0" fontId="3" fillId="0" borderId="0" xfId="0" applyFont="1" applyAlignment="1">
      <alignment horizontal="center" vertical="center"/>
    </xf>
    <xf numFmtId="14" fontId="3" fillId="0" borderId="18" xfId="0" applyNumberFormat="1" applyFont="1" applyBorder="1" applyAlignment="1" quotePrefix="1">
      <alignment horizontal="center" vertical="center" wrapText="1"/>
    </xf>
    <xf numFmtId="0" fontId="45" fillId="0" borderId="0" xfId="0" applyFont="1" applyBorder="1" applyAlignment="1">
      <alignment/>
    </xf>
    <xf numFmtId="3" fontId="4" fillId="0" borderId="0" xfId="0" applyNumberFormat="1" applyFont="1" applyBorder="1" applyAlignment="1">
      <alignment/>
    </xf>
    <xf numFmtId="171" fontId="4" fillId="0" borderId="0" xfId="1707" applyNumberFormat="1" applyFont="1" applyBorder="1" applyAlignment="1">
      <alignment horizontal="center"/>
    </xf>
    <xf numFmtId="171" fontId="59" fillId="0" borderId="0" xfId="1707" applyNumberFormat="1" applyFont="1" applyBorder="1" applyAlignment="1">
      <alignment horizontal="center"/>
    </xf>
    <xf numFmtId="43" fontId="4" fillId="0" borderId="0" xfId="1707" applyFont="1" applyBorder="1" applyAlignment="1">
      <alignment/>
    </xf>
    <xf numFmtId="0" fontId="45" fillId="0" borderId="0" xfId="0" applyFont="1" applyFill="1" applyBorder="1" applyAlignment="1">
      <alignment/>
    </xf>
    <xf numFmtId="3" fontId="45" fillId="0" borderId="0" xfId="0" applyNumberFormat="1" applyFont="1" applyFill="1" applyBorder="1" applyAlignment="1">
      <alignment/>
    </xf>
    <xf numFmtId="0" fontId="45" fillId="0" borderId="0" xfId="0" applyFont="1" applyFill="1" applyAlignment="1">
      <alignment/>
    </xf>
    <xf numFmtId="3" fontId="4" fillId="0" borderId="0" xfId="0" applyNumberFormat="1" applyFont="1" applyFill="1" applyBorder="1" applyAlignment="1">
      <alignment/>
    </xf>
    <xf numFmtId="3" fontId="4" fillId="0" borderId="0" xfId="0" applyNumberFormat="1" applyFont="1" applyFill="1" applyAlignment="1">
      <alignment/>
    </xf>
    <xf numFmtId="171" fontId="4" fillId="0" borderId="0" xfId="0" applyNumberFormat="1" applyFont="1" applyAlignment="1">
      <alignment vertical="center" wrapText="1"/>
    </xf>
    <xf numFmtId="0" fontId="27" fillId="0" borderId="35" xfId="0" applyFont="1" applyBorder="1" applyAlignment="1">
      <alignment horizontal="left"/>
    </xf>
    <xf numFmtId="0" fontId="27" fillId="0" borderId="35" xfId="0" applyFont="1" applyBorder="1" applyAlignment="1">
      <alignment/>
    </xf>
    <xf numFmtId="171" fontId="27" fillId="0" borderId="35" xfId="1707" applyNumberFormat="1" applyFont="1" applyBorder="1" applyAlignment="1">
      <alignment/>
    </xf>
    <xf numFmtId="171" fontId="27" fillId="0" borderId="35" xfId="1707" applyNumberFormat="1" applyFont="1" applyBorder="1" applyAlignment="1">
      <alignment horizontal="right"/>
    </xf>
    <xf numFmtId="0" fontId="27" fillId="0" borderId="0" xfId="0" applyFont="1" applyAlignment="1">
      <alignment/>
    </xf>
    <xf numFmtId="171" fontId="3" fillId="0" borderId="18" xfId="1707" applyNumberFormat="1" applyFont="1" applyBorder="1" applyAlignment="1">
      <alignment horizontal="center"/>
    </xf>
    <xf numFmtId="171" fontId="59" fillId="0" borderId="0" xfId="1707" applyNumberFormat="1" applyFont="1" applyFill="1" applyBorder="1" applyAlignment="1">
      <alignment horizontal="center"/>
    </xf>
    <xf numFmtId="0" fontId="27" fillId="0" borderId="35" xfId="0" applyFont="1" applyFill="1" applyBorder="1" applyAlignment="1">
      <alignment/>
    </xf>
    <xf numFmtId="0" fontId="4" fillId="0" borderId="0" xfId="0" applyFont="1" applyFill="1" applyBorder="1" applyAlignment="1">
      <alignment horizontal="right"/>
    </xf>
    <xf numFmtId="0" fontId="4" fillId="0" borderId="0" xfId="0" applyFont="1" applyFill="1" applyAlignment="1">
      <alignment/>
    </xf>
    <xf numFmtId="0" fontId="0" fillId="0" borderId="0" xfId="0" applyFont="1" applyAlignment="1">
      <alignment/>
    </xf>
    <xf numFmtId="171" fontId="4" fillId="0" borderId="0" xfId="1707" applyNumberFormat="1" applyFont="1" applyAlignment="1">
      <alignment horizontal="right"/>
    </xf>
    <xf numFmtId="14" fontId="47" fillId="0" borderId="0" xfId="1707" applyNumberFormat="1" applyFont="1" applyBorder="1" applyAlignment="1">
      <alignment horizontal="right"/>
    </xf>
    <xf numFmtId="171" fontId="4" fillId="0" borderId="35" xfId="1707" applyNumberFormat="1" applyFont="1" applyBorder="1" applyAlignment="1">
      <alignment horizontal="right"/>
    </xf>
    <xf numFmtId="171" fontId="42" fillId="0" borderId="0" xfId="1707" applyNumberFormat="1" applyFont="1" applyBorder="1" applyAlignment="1">
      <alignment horizontal="right"/>
    </xf>
    <xf numFmtId="171" fontId="45" fillId="0" borderId="0" xfId="1707" applyNumberFormat="1" applyFont="1" applyBorder="1" applyAlignment="1">
      <alignment/>
    </xf>
    <xf numFmtId="0" fontId="27" fillId="0" borderId="35" xfId="0" applyFont="1" applyBorder="1" applyAlignment="1">
      <alignment horizontal="center"/>
    </xf>
    <xf numFmtId="171" fontId="4" fillId="0" borderId="0" xfId="1707" applyNumberFormat="1" applyFont="1" applyBorder="1" applyAlignment="1">
      <alignment/>
    </xf>
    <xf numFmtId="171" fontId="45" fillId="0" borderId="34" xfId="1707" applyNumberFormat="1" applyFont="1" applyBorder="1" applyAlignment="1">
      <alignment/>
    </xf>
    <xf numFmtId="0" fontId="47" fillId="0" borderId="0" xfId="0" applyFont="1" applyFill="1" applyBorder="1" applyAlignment="1">
      <alignment/>
    </xf>
    <xf numFmtId="0" fontId="47" fillId="0" borderId="0" xfId="0" applyFont="1" applyBorder="1" applyAlignment="1">
      <alignment/>
    </xf>
    <xf numFmtId="0" fontId="3" fillId="0" borderId="0" xfId="0" applyNumberFormat="1" applyFont="1" applyAlignment="1">
      <alignment horizontal="right"/>
    </xf>
    <xf numFmtId="3" fontId="4" fillId="0" borderId="0" xfId="0" applyNumberFormat="1" applyFont="1" applyBorder="1" applyAlignment="1" quotePrefix="1">
      <alignment wrapText="1"/>
    </xf>
    <xf numFmtId="0" fontId="60" fillId="0" borderId="0" xfId="0" applyFont="1" applyAlignment="1">
      <alignment horizontal="centerContinuous"/>
    </xf>
    <xf numFmtId="171" fontId="3" fillId="0" borderId="0" xfId="1707" applyNumberFormat="1" applyFont="1" applyFill="1" applyBorder="1" applyAlignment="1">
      <alignment/>
    </xf>
    <xf numFmtId="0" fontId="4" fillId="0" borderId="0" xfId="0" applyFont="1" applyFill="1" applyAlignment="1">
      <alignment horizontal="justify" vertical="center" wrapText="1"/>
    </xf>
    <xf numFmtId="3" fontId="4" fillId="0" borderId="0" xfId="1707" applyNumberFormat="1" applyFont="1" applyAlignment="1">
      <alignment/>
    </xf>
    <xf numFmtId="171" fontId="4" fillId="0" borderId="0" xfId="1707" applyNumberFormat="1" applyFont="1" applyFill="1" applyAlignment="1">
      <alignment horizontal="right"/>
    </xf>
    <xf numFmtId="171" fontId="4" fillId="0" borderId="35" xfId="1707" applyNumberFormat="1" applyFont="1" applyFill="1" applyBorder="1" applyAlignment="1">
      <alignment horizontal="right"/>
    </xf>
    <xf numFmtId="171" fontId="4" fillId="0" borderId="0" xfId="1707" applyNumberFormat="1" applyFont="1" applyFill="1" applyBorder="1" applyAlignment="1">
      <alignment horizontal="right"/>
    </xf>
    <xf numFmtId="171" fontId="47" fillId="0" borderId="0" xfId="1707" applyNumberFormat="1" applyFont="1" applyFill="1" applyBorder="1" applyAlignment="1">
      <alignment horizontal="right"/>
    </xf>
    <xf numFmtId="0" fontId="31" fillId="0" borderId="0" xfId="0" applyFont="1" applyAlignment="1">
      <alignment horizontal="justify" vertical="center" wrapText="1"/>
    </xf>
    <xf numFmtId="0" fontId="3" fillId="0" borderId="0" xfId="2019" applyFont="1">
      <alignment/>
      <protection/>
    </xf>
    <xf numFmtId="0" fontId="4" fillId="0" borderId="0" xfId="2019" applyFont="1">
      <alignment/>
      <protection/>
    </xf>
    <xf numFmtId="0" fontId="4" fillId="0" borderId="35" xfId="2019" applyFont="1" applyBorder="1">
      <alignment/>
      <protection/>
    </xf>
    <xf numFmtId="0" fontId="2" fillId="0" borderId="0" xfId="2019" applyFont="1" applyAlignment="1">
      <alignment horizontal="centerContinuous"/>
      <protection/>
    </xf>
    <xf numFmtId="0" fontId="4" fillId="0" borderId="0" xfId="2019" applyFont="1" applyAlignment="1">
      <alignment horizontal="centerContinuous"/>
      <protection/>
    </xf>
    <xf numFmtId="0" fontId="42" fillId="0" borderId="0" xfId="2019" applyFont="1" applyAlignment="1">
      <alignment horizontal="centerContinuous"/>
      <protection/>
    </xf>
    <xf numFmtId="49" fontId="3" fillId="0" borderId="0" xfId="2019" applyNumberFormat="1" applyFont="1" applyAlignment="1" quotePrefix="1">
      <alignment horizontal="right"/>
      <protection/>
    </xf>
    <xf numFmtId="0" fontId="4" fillId="0" borderId="0" xfId="2019" applyFont="1" quotePrefix="1">
      <alignment/>
      <protection/>
    </xf>
    <xf numFmtId="0" fontId="4" fillId="0" borderId="0" xfId="2019" applyFont="1" applyFill="1">
      <alignment/>
      <protection/>
    </xf>
    <xf numFmtId="0" fontId="4" fillId="0" borderId="0" xfId="2019" applyFont="1" applyFill="1" quotePrefix="1">
      <alignment/>
      <protection/>
    </xf>
    <xf numFmtId="171" fontId="4" fillId="0" borderId="0" xfId="1732" applyNumberFormat="1" applyFont="1" applyFill="1" applyAlignment="1">
      <alignment/>
    </xf>
    <xf numFmtId="0" fontId="3" fillId="0" borderId="0" xfId="2019" applyFont="1" applyAlignment="1">
      <alignment horizontal="center"/>
      <protection/>
    </xf>
    <xf numFmtId="49" fontId="3" fillId="0" borderId="0" xfId="2019" applyNumberFormat="1" applyFont="1" applyAlignment="1">
      <alignment horizontal="right"/>
      <protection/>
    </xf>
    <xf numFmtId="0" fontId="0" fillId="0" borderId="0" xfId="2019" applyFont="1">
      <alignment/>
      <protection/>
    </xf>
    <xf numFmtId="0" fontId="3" fillId="0" borderId="0" xfId="2019" applyFont="1" applyFill="1">
      <alignment/>
      <protection/>
    </xf>
    <xf numFmtId="171" fontId="3" fillId="0" borderId="0" xfId="1732" applyNumberFormat="1" applyFont="1" applyFill="1" applyBorder="1" applyAlignment="1">
      <alignment/>
    </xf>
    <xf numFmtId="0" fontId="3" fillId="0" borderId="0" xfId="2019" applyFont="1" applyFill="1" applyAlignment="1">
      <alignment horizontal="center"/>
      <protection/>
    </xf>
    <xf numFmtId="171" fontId="3" fillId="0" borderId="39" xfId="1732" applyNumberFormat="1" applyFont="1" applyFill="1" applyBorder="1" applyAlignment="1">
      <alignment/>
    </xf>
    <xf numFmtId="0" fontId="3" fillId="0" borderId="0" xfId="2019" applyFont="1" applyFill="1" applyAlignment="1">
      <alignment horizontal="left"/>
      <protection/>
    </xf>
    <xf numFmtId="0" fontId="4" fillId="0" borderId="0" xfId="2019" applyFont="1" applyBorder="1">
      <alignment/>
      <protection/>
    </xf>
    <xf numFmtId="0" fontId="4" fillId="0" borderId="0" xfId="2019" applyFont="1" applyBorder="1" quotePrefix="1">
      <alignment/>
      <protection/>
    </xf>
    <xf numFmtId="0" fontId="3" fillId="0" borderId="0" xfId="2019" applyFont="1" applyBorder="1">
      <alignment/>
      <protection/>
    </xf>
    <xf numFmtId="3" fontId="3" fillId="0" borderId="0" xfId="0" applyNumberFormat="1" applyFont="1" applyBorder="1" applyAlignment="1">
      <alignment/>
    </xf>
    <xf numFmtId="171" fontId="55" fillId="0" borderId="0" xfId="1707" applyNumberFormat="1" applyFont="1" applyFill="1" applyAlignment="1">
      <alignment/>
    </xf>
    <xf numFmtId="171" fontId="47" fillId="0" borderId="0" xfId="1732" applyNumberFormat="1" applyFont="1" applyFill="1" applyBorder="1" applyAlignment="1">
      <alignment horizontal="right"/>
    </xf>
    <xf numFmtId="0" fontId="3" fillId="0" borderId="0" xfId="2019" applyFont="1" applyAlignment="1">
      <alignment horizontal="right"/>
      <protection/>
    </xf>
    <xf numFmtId="171" fontId="47" fillId="0" borderId="35" xfId="1732" applyNumberFormat="1" applyFont="1" applyFill="1" applyBorder="1" applyAlignment="1">
      <alignment horizontal="center"/>
    </xf>
    <xf numFmtId="171" fontId="4" fillId="0" borderId="0" xfId="1732" applyNumberFormat="1" applyFont="1" applyFill="1" applyAlignment="1">
      <alignment horizontal="center"/>
    </xf>
    <xf numFmtId="0" fontId="47" fillId="0" borderId="0" xfId="0" applyFont="1" applyFill="1" applyAlignment="1">
      <alignment/>
    </xf>
    <xf numFmtId="171" fontId="4" fillId="0" borderId="0" xfId="1732" applyNumberFormat="1" applyFont="1" applyFill="1" applyBorder="1" applyAlignment="1">
      <alignment/>
    </xf>
    <xf numFmtId="171" fontId="47" fillId="0" borderId="0" xfId="0" applyNumberFormat="1" applyFont="1" applyFill="1" applyAlignment="1">
      <alignment/>
    </xf>
    <xf numFmtId="3" fontId="47" fillId="0" borderId="0" xfId="0" applyNumberFormat="1" applyFont="1" applyFill="1" applyAlignment="1">
      <alignment/>
    </xf>
    <xf numFmtId="0" fontId="3" fillId="0" borderId="0" xfId="2019" applyFont="1" applyBorder="1" applyAlignment="1">
      <alignment horizontal="center"/>
      <protection/>
    </xf>
    <xf numFmtId="171" fontId="4" fillId="0" borderId="0" xfId="1707" applyNumberFormat="1" applyFont="1" applyFill="1" applyBorder="1" applyAlignment="1">
      <alignment horizontal="justify" wrapText="1"/>
    </xf>
    <xf numFmtId="171" fontId="44" fillId="0" borderId="0" xfId="1707" applyNumberFormat="1" applyFont="1" applyFill="1" applyBorder="1" applyAlignment="1">
      <alignment/>
    </xf>
    <xf numFmtId="171" fontId="45" fillId="0" borderId="0" xfId="1707" applyNumberFormat="1" applyFont="1" applyFill="1" applyBorder="1" applyAlignment="1">
      <alignment/>
    </xf>
    <xf numFmtId="0" fontId="64" fillId="0" borderId="0" xfId="2005" applyNumberFormat="1" applyFont="1">
      <alignment/>
      <protection/>
    </xf>
    <xf numFmtId="0" fontId="4" fillId="0" borderId="0" xfId="2017" applyFont="1" applyFill="1" applyBorder="1" applyAlignment="1" quotePrefix="1">
      <alignment horizontal="left"/>
      <protection/>
    </xf>
    <xf numFmtId="171" fontId="44" fillId="0" borderId="0" xfId="1707" applyNumberFormat="1" applyFont="1" applyBorder="1" applyAlignment="1">
      <alignment horizontal="centerContinuous"/>
    </xf>
    <xf numFmtId="171" fontId="4" fillId="0" borderId="0" xfId="0" applyNumberFormat="1" applyFont="1" applyAlignment="1">
      <alignment/>
    </xf>
    <xf numFmtId="171" fontId="3" fillId="0" borderId="0" xfId="1707" applyNumberFormat="1" applyFont="1" applyAlignment="1">
      <alignment/>
    </xf>
    <xf numFmtId="171" fontId="4" fillId="0" borderId="0" xfId="1707" applyNumberFormat="1" applyFont="1" applyAlignment="1">
      <alignment/>
    </xf>
    <xf numFmtId="0" fontId="42" fillId="0" borderId="0" xfId="0" applyFont="1" applyFill="1" applyAlignment="1">
      <alignment/>
    </xf>
    <xf numFmtId="0" fontId="3" fillId="0" borderId="0" xfId="0" applyFont="1" applyAlignment="1">
      <alignment/>
    </xf>
    <xf numFmtId="0" fontId="4" fillId="0" borderId="0" xfId="0" applyFont="1" applyAlignment="1">
      <alignment/>
    </xf>
    <xf numFmtId="0" fontId="4" fillId="0" borderId="0" xfId="0" applyFont="1" applyFill="1" applyAlignment="1">
      <alignment/>
    </xf>
    <xf numFmtId="0" fontId="3" fillId="0" borderId="0" xfId="0" applyFont="1" applyAlignment="1">
      <alignment horizontal="center"/>
    </xf>
    <xf numFmtId="0" fontId="4" fillId="0" borderId="0" xfId="0" applyFont="1" applyAlignment="1">
      <alignment/>
    </xf>
    <xf numFmtId="0" fontId="4" fillId="0" borderId="0" xfId="0" applyFont="1" applyBorder="1" applyAlignment="1">
      <alignment/>
    </xf>
    <xf numFmtId="171" fontId="3" fillId="0" borderId="39" xfId="1707" applyNumberFormat="1" applyFont="1" applyBorder="1" applyAlignment="1">
      <alignment/>
    </xf>
    <xf numFmtId="41" fontId="4" fillId="0" borderId="0" xfId="0" applyNumberFormat="1" applyFont="1" applyAlignment="1">
      <alignment horizontal="right"/>
    </xf>
    <xf numFmtId="171" fontId="3" fillId="0" borderId="0" xfId="1707" applyNumberFormat="1" applyFont="1" applyAlignment="1">
      <alignment horizontal="right"/>
    </xf>
    <xf numFmtId="0" fontId="3" fillId="0" borderId="0" xfId="0" applyFont="1" applyAlignment="1" quotePrefix="1">
      <alignment horizontal="right"/>
    </xf>
    <xf numFmtId="171" fontId="3" fillId="0" borderId="0" xfId="1707" applyNumberFormat="1" applyFont="1" applyBorder="1" applyAlignment="1">
      <alignment/>
    </xf>
    <xf numFmtId="49" fontId="3" fillId="0" borderId="0" xfId="0" applyNumberFormat="1" applyFont="1" applyAlignment="1" quotePrefix="1">
      <alignment horizontal="right"/>
    </xf>
    <xf numFmtId="183" fontId="4" fillId="0" borderId="0" xfId="1707" applyNumberFormat="1" applyFont="1" applyFill="1" applyBorder="1" applyAlignment="1">
      <alignment/>
    </xf>
    <xf numFmtId="183" fontId="4" fillId="0" borderId="0" xfId="1707" applyNumberFormat="1" applyFont="1" applyBorder="1" applyAlignment="1">
      <alignment/>
    </xf>
    <xf numFmtId="171" fontId="4" fillId="0" borderId="0" xfId="1707" applyNumberFormat="1" applyFont="1" applyFill="1" applyAlignment="1">
      <alignment horizontal="right"/>
    </xf>
    <xf numFmtId="183" fontId="4" fillId="0" borderId="0" xfId="1707" applyNumberFormat="1" applyFont="1" applyFill="1" applyBorder="1" applyAlignment="1">
      <alignment/>
    </xf>
    <xf numFmtId="183" fontId="4" fillId="0" borderId="0" xfId="1707" applyNumberFormat="1" applyFont="1" applyBorder="1" applyAlignment="1">
      <alignment/>
    </xf>
    <xf numFmtId="171" fontId="50" fillId="0" borderId="0" xfId="1707" applyNumberFormat="1" applyFont="1" applyAlignment="1">
      <alignment/>
    </xf>
    <xf numFmtId="0" fontId="3" fillId="0" borderId="0" xfId="0" applyFont="1" applyAlignment="1">
      <alignment/>
    </xf>
    <xf numFmtId="0" fontId="3" fillId="0" borderId="0" xfId="0" applyNumberFormat="1" applyFont="1" applyAlignment="1">
      <alignment horizontal="right"/>
    </xf>
    <xf numFmtId="171" fontId="3" fillId="0" borderId="40" xfId="1707" applyNumberFormat="1" applyFont="1" applyBorder="1" applyAlignment="1">
      <alignment/>
    </xf>
    <xf numFmtId="171" fontId="44" fillId="0" borderId="0" xfId="0" applyNumberFormat="1" applyFont="1" applyBorder="1" applyAlignment="1">
      <alignment/>
    </xf>
    <xf numFmtId="0" fontId="3" fillId="0" borderId="0" xfId="0" applyFont="1" applyAlignment="1">
      <alignment horizontal="right"/>
    </xf>
    <xf numFmtId="0" fontId="3" fillId="0" borderId="0" xfId="0" applyFont="1" applyFill="1" applyAlignment="1">
      <alignment/>
    </xf>
    <xf numFmtId="171" fontId="4" fillId="0" borderId="40" xfId="1707" applyNumberFormat="1" applyFont="1" applyBorder="1" applyAlignment="1">
      <alignment horizontal="right"/>
    </xf>
    <xf numFmtId="171" fontId="4" fillId="0" borderId="0" xfId="1707" applyNumberFormat="1" applyFont="1" applyAlignment="1">
      <alignment horizontal="right"/>
    </xf>
    <xf numFmtId="49" fontId="3" fillId="0" borderId="0" xfId="0" applyNumberFormat="1" applyFont="1" applyAlignment="1">
      <alignment horizontal="right"/>
    </xf>
    <xf numFmtId="0" fontId="4" fillId="0" borderId="0" xfId="0" applyFont="1" applyAlignment="1">
      <alignment horizontal="centerContinuous"/>
    </xf>
    <xf numFmtId="171" fontId="4" fillId="0" borderId="0" xfId="1707" applyNumberFormat="1" applyFont="1" applyAlignment="1">
      <alignment horizontal="centerContinuous"/>
    </xf>
    <xf numFmtId="171" fontId="3" fillId="0" borderId="0" xfId="1707" applyNumberFormat="1" applyFont="1" applyBorder="1" applyAlignment="1">
      <alignment horizontal="centerContinuous"/>
    </xf>
    <xf numFmtId="3" fontId="44" fillId="0" borderId="0" xfId="0" applyNumberFormat="1" applyFont="1" applyFill="1" applyBorder="1" applyAlignment="1">
      <alignment/>
    </xf>
    <xf numFmtId="0" fontId="44" fillId="0" borderId="0" xfId="0" applyFont="1" applyFill="1" applyBorder="1" applyAlignment="1">
      <alignment/>
    </xf>
    <xf numFmtId="0" fontId="44" fillId="0" borderId="0" xfId="0" applyFont="1" applyFill="1" applyAlignment="1">
      <alignment/>
    </xf>
    <xf numFmtId="0" fontId="44" fillId="0" borderId="0" xfId="0" applyFont="1" applyAlignment="1">
      <alignment/>
    </xf>
    <xf numFmtId="0" fontId="3" fillId="0" borderId="0" xfId="0" applyFont="1" applyAlignment="1">
      <alignment horizontal="center" vertical="center"/>
    </xf>
    <xf numFmtId="171" fontId="4" fillId="0" borderId="34" xfId="1707" applyNumberFormat="1" applyFont="1" applyFill="1" applyBorder="1" applyAlignment="1">
      <alignment/>
    </xf>
    <xf numFmtId="0" fontId="3" fillId="0" borderId="0" xfId="0" applyFont="1" applyAlignment="1">
      <alignment horizontal="centerContinuous"/>
    </xf>
    <xf numFmtId="171" fontId="3" fillId="0" borderId="0" xfId="1707" applyNumberFormat="1" applyFont="1" applyBorder="1" applyAlignment="1">
      <alignment horizontal="right"/>
    </xf>
    <xf numFmtId="0" fontId="3" fillId="0" borderId="0" xfId="0" applyFont="1" applyAlignment="1">
      <alignment horizontal="left"/>
    </xf>
    <xf numFmtId="171" fontId="3" fillId="0" borderId="35" xfId="1707" applyNumberFormat="1" applyFont="1" applyBorder="1" applyAlignment="1">
      <alignment horizontal="right"/>
    </xf>
    <xf numFmtId="171" fontId="3" fillId="0" borderId="34" xfId="1707" applyNumberFormat="1" applyFont="1" applyBorder="1" applyAlignment="1">
      <alignment horizontal="right"/>
    </xf>
    <xf numFmtId="0" fontId="4" fillId="0" borderId="31" xfId="0" applyFont="1" applyBorder="1" applyAlignment="1">
      <alignment horizontal="center" vertical="center" wrapText="1"/>
    </xf>
    <xf numFmtId="171" fontId="4" fillId="0" borderId="35" xfId="1707" applyNumberFormat="1" applyFont="1" applyBorder="1" applyAlignment="1">
      <alignment horizontal="center" vertical="center" wrapText="1"/>
    </xf>
    <xf numFmtId="0" fontId="4" fillId="0" borderId="39" xfId="0" applyFont="1" applyBorder="1" applyAlignment="1">
      <alignment/>
    </xf>
    <xf numFmtId="171" fontId="4" fillId="0" borderId="39" xfId="1707" applyNumberFormat="1" applyFont="1" applyBorder="1" applyAlignment="1">
      <alignment/>
    </xf>
    <xf numFmtId="0" fontId="4" fillId="0" borderId="0" xfId="0" applyFont="1" applyAlignment="1">
      <alignment horizontal="centerContinuous" vertical="center"/>
    </xf>
    <xf numFmtId="171" fontId="4" fillId="0" borderId="0" xfId="1707" applyNumberFormat="1" applyFont="1" applyAlignment="1">
      <alignment horizontal="centerContinuous" vertical="center"/>
    </xf>
    <xf numFmtId="0" fontId="3" fillId="0" borderId="18" xfId="0" applyFont="1" applyFill="1" applyBorder="1" applyAlignment="1">
      <alignment/>
    </xf>
    <xf numFmtId="0" fontId="3" fillId="0" borderId="0" xfId="0" applyFont="1" applyFill="1" applyBorder="1" applyAlignment="1">
      <alignment horizontal="justify" vertical="center"/>
    </xf>
    <xf numFmtId="171" fontId="3" fillId="0" borderId="39" xfId="1707" applyNumberFormat="1" applyFont="1" applyFill="1" applyBorder="1" applyAlignment="1">
      <alignment horizontal="justify" wrapText="1"/>
    </xf>
    <xf numFmtId="171" fontId="3" fillId="0" borderId="0" xfId="1732" applyNumberFormat="1" applyFont="1" applyFill="1" applyAlignment="1">
      <alignment horizontal="right"/>
    </xf>
    <xf numFmtId="171" fontId="4" fillId="0" borderId="35" xfId="1732" applyNumberFormat="1" applyFont="1" applyFill="1" applyBorder="1" applyAlignment="1">
      <alignment/>
    </xf>
    <xf numFmtId="171" fontId="4" fillId="0" borderId="0" xfId="1732" applyNumberFormat="1" applyFont="1" applyFill="1" applyAlignment="1">
      <alignment horizontal="centerContinuous"/>
    </xf>
    <xf numFmtId="171" fontId="47" fillId="0" borderId="0" xfId="1732" applyNumberFormat="1" applyFont="1" applyFill="1" applyAlignment="1">
      <alignment horizontal="right"/>
    </xf>
    <xf numFmtId="171" fontId="47" fillId="0" borderId="0" xfId="1732" applyNumberFormat="1" applyFont="1" applyFill="1" applyAlignment="1">
      <alignment/>
    </xf>
    <xf numFmtId="171" fontId="3" fillId="0" borderId="0" xfId="1732" applyNumberFormat="1" applyFont="1" applyFill="1" applyAlignment="1">
      <alignment/>
    </xf>
    <xf numFmtId="171" fontId="0" fillId="0" borderId="0" xfId="1732" applyNumberFormat="1" applyFont="1" applyFill="1" applyAlignment="1">
      <alignment/>
    </xf>
    <xf numFmtId="171" fontId="3" fillId="0" borderId="0" xfId="1732" applyNumberFormat="1" applyFont="1" applyFill="1" applyBorder="1" applyAlignment="1">
      <alignment horizontal="center"/>
    </xf>
    <xf numFmtId="0" fontId="3" fillId="0" borderId="43" xfId="0" applyFont="1" applyBorder="1" applyAlignment="1">
      <alignment horizontal="center"/>
    </xf>
    <xf numFmtId="0" fontId="4" fillId="0" borderId="43" xfId="0" applyFont="1" applyBorder="1" applyAlignment="1">
      <alignment horizontal="center" vertical="center" wrapText="1"/>
    </xf>
    <xf numFmtId="171" fontId="4" fillId="0" borderId="40" xfId="1707" applyNumberFormat="1" applyFont="1" applyBorder="1" applyAlignment="1">
      <alignment horizontal="center"/>
    </xf>
    <xf numFmtId="0" fontId="2" fillId="0" borderId="0" xfId="0" applyFont="1" applyAlignment="1">
      <alignment horizontal="centerContinuous" vertical="center"/>
    </xf>
    <xf numFmtId="0" fontId="3" fillId="0" borderId="22" xfId="0" applyFont="1" applyBorder="1" applyAlignment="1">
      <alignment horizontal="center" vertical="center" wrapText="1"/>
    </xf>
    <xf numFmtId="0" fontId="4" fillId="0" borderId="0" xfId="0" applyFont="1" applyBorder="1" applyAlignment="1" quotePrefix="1">
      <alignment horizontal="left" indent="1"/>
    </xf>
    <xf numFmtId="0" fontId="3" fillId="0" borderId="0" xfId="0" applyFont="1" applyFill="1" applyAlignment="1">
      <alignment horizontal="left"/>
    </xf>
    <xf numFmtId="0" fontId="3" fillId="0" borderId="0" xfId="0" applyFont="1" applyFill="1" applyAlignment="1">
      <alignment horizontal="center"/>
    </xf>
    <xf numFmtId="171" fontId="3" fillId="0" borderId="39" xfId="1707" applyNumberFormat="1" applyFont="1" applyBorder="1" applyAlignment="1">
      <alignment horizontal="right"/>
    </xf>
    <xf numFmtId="43" fontId="47" fillId="0" borderId="0" xfId="1707" applyFont="1" applyAlignment="1">
      <alignment/>
    </xf>
    <xf numFmtId="171" fontId="47" fillId="0" borderId="35" xfId="1707" applyNumberFormat="1" applyFont="1" applyBorder="1" applyAlignment="1" quotePrefix="1">
      <alignment horizontal="right"/>
    </xf>
    <xf numFmtId="171" fontId="3" fillId="0" borderId="0" xfId="1707" applyNumberFormat="1" applyFont="1" applyBorder="1" applyAlignment="1">
      <alignment/>
    </xf>
    <xf numFmtId="171" fontId="4" fillId="0" borderId="0" xfId="1707" applyNumberFormat="1" applyFont="1" applyBorder="1" applyAlignment="1">
      <alignment wrapText="1"/>
    </xf>
    <xf numFmtId="171" fontId="3" fillId="0" borderId="18" xfId="1707" applyNumberFormat="1" applyFont="1" applyBorder="1" applyAlignment="1">
      <alignment horizontal="center" vertical="center" wrapText="1"/>
    </xf>
    <xf numFmtId="171" fontId="3" fillId="0" borderId="18" xfId="1707" applyNumberFormat="1" applyFont="1" applyFill="1" applyBorder="1" applyAlignment="1">
      <alignment horizontal="center" vertical="center" wrapText="1"/>
    </xf>
    <xf numFmtId="171" fontId="4" fillId="0" borderId="0" xfId="1707" applyNumberFormat="1" applyFont="1" applyBorder="1" applyAlignment="1">
      <alignment horizontal="centerContinuous"/>
    </xf>
    <xf numFmtId="171" fontId="3" fillId="0" borderId="22" xfId="1707" applyNumberFormat="1" applyFont="1" applyFill="1" applyBorder="1" applyAlignment="1">
      <alignment horizontal="center" vertical="center" wrapText="1"/>
    </xf>
    <xf numFmtId="171" fontId="3" fillId="0" borderId="0" xfId="1707" applyNumberFormat="1" applyFont="1" applyFill="1" applyBorder="1" applyAlignment="1">
      <alignment horizontal="right"/>
    </xf>
    <xf numFmtId="171" fontId="51" fillId="0" borderId="0" xfId="1707" applyNumberFormat="1" applyFont="1" applyFill="1" applyAlignment="1">
      <alignment/>
    </xf>
    <xf numFmtId="171" fontId="51" fillId="0" borderId="0" xfId="1707" applyNumberFormat="1" applyFont="1" applyAlignment="1">
      <alignment/>
    </xf>
    <xf numFmtId="171" fontId="3" fillId="0" borderId="0" xfId="1707" applyNumberFormat="1" applyFont="1" applyFill="1" applyBorder="1" applyAlignment="1">
      <alignment horizontal="justify" wrapText="1"/>
    </xf>
    <xf numFmtId="171" fontId="3" fillId="0" borderId="0" xfId="1707" applyNumberFormat="1" applyFont="1" applyBorder="1" applyAlignment="1">
      <alignment horizontal="justify" wrapText="1"/>
    </xf>
    <xf numFmtId="171" fontId="3" fillId="0" borderId="0" xfId="1707" applyNumberFormat="1" applyFont="1" applyFill="1" applyBorder="1" applyAlignment="1">
      <alignment wrapText="1"/>
    </xf>
    <xf numFmtId="171" fontId="4" fillId="0" borderId="0" xfId="1707" applyNumberFormat="1" applyFont="1" applyFill="1" applyBorder="1" applyAlignment="1">
      <alignment horizontal="right" wrapText="1"/>
    </xf>
    <xf numFmtId="171" fontId="55" fillId="0" borderId="0" xfId="1707" applyNumberFormat="1" applyFont="1" applyBorder="1" applyAlignment="1">
      <alignment horizontal="justify" wrapText="1"/>
    </xf>
    <xf numFmtId="171" fontId="55" fillId="0" borderId="0" xfId="1707" applyNumberFormat="1" applyFont="1" applyFill="1" applyBorder="1" applyAlignment="1">
      <alignment horizontal="justify" wrapText="1"/>
    </xf>
    <xf numFmtId="171" fontId="4" fillId="0" borderId="0" xfId="1707" applyNumberFormat="1" applyFont="1" applyFill="1" applyBorder="1" applyAlignment="1">
      <alignment wrapText="1"/>
    </xf>
    <xf numFmtId="171" fontId="3" fillId="0" borderId="18" xfId="1707" applyNumberFormat="1" applyFont="1" applyBorder="1" applyAlignment="1">
      <alignment horizontal="justify" wrapText="1"/>
    </xf>
    <xf numFmtId="171" fontId="50" fillId="0" borderId="0" xfId="1707" applyNumberFormat="1" applyFont="1" applyBorder="1" applyAlignment="1">
      <alignment horizontal="justify" wrapText="1"/>
    </xf>
    <xf numFmtId="171" fontId="3" fillId="0" borderId="39" xfId="1707" applyNumberFormat="1" applyFont="1" applyBorder="1" applyAlignment="1">
      <alignment horizontal="justify" wrapText="1"/>
    </xf>
    <xf numFmtId="171" fontId="1" fillId="0" borderId="0" xfId="1707" applyNumberFormat="1" applyFont="1" applyAlignment="1">
      <alignment/>
    </xf>
    <xf numFmtId="171" fontId="27" fillId="0" borderId="0" xfId="1707" applyNumberFormat="1" applyFont="1" applyBorder="1" applyAlignment="1">
      <alignment/>
    </xf>
    <xf numFmtId="171" fontId="3" fillId="0" borderId="40" xfId="1707" applyNumberFormat="1" applyFont="1" applyFill="1" applyBorder="1" applyAlignment="1">
      <alignment horizontal="justify" wrapText="1"/>
    </xf>
    <xf numFmtId="171" fontId="3" fillId="0" borderId="18" xfId="1707" applyNumberFormat="1" applyFont="1" applyBorder="1" applyAlignment="1" quotePrefix="1">
      <alignment horizontal="center" vertical="center" wrapText="1"/>
    </xf>
    <xf numFmtId="171" fontId="3" fillId="0" borderId="0" xfId="1707" applyNumberFormat="1" applyFont="1" applyAlignment="1">
      <alignment horizontal="center" vertical="center" wrapText="1"/>
    </xf>
    <xf numFmtId="171" fontId="4" fillId="0" borderId="35" xfId="1732" applyNumberFormat="1" applyFont="1" applyFill="1" applyBorder="1" applyAlignment="1">
      <alignment horizontal="right"/>
    </xf>
    <xf numFmtId="171" fontId="3" fillId="0" borderId="0" xfId="1707" applyNumberFormat="1" applyFont="1" applyAlignment="1">
      <alignment horizontal="center"/>
    </xf>
    <xf numFmtId="171" fontId="0" fillId="0" borderId="0" xfId="1707" applyNumberFormat="1" applyFont="1" applyAlignment="1">
      <alignment/>
    </xf>
    <xf numFmtId="0" fontId="4" fillId="0" borderId="0" xfId="2019" applyFont="1" applyFill="1" applyAlignment="1">
      <alignment/>
      <protection/>
    </xf>
    <xf numFmtId="171" fontId="4" fillId="0" borderId="0" xfId="1707" applyNumberFormat="1" applyFont="1" applyFill="1" applyBorder="1" applyAlignment="1" quotePrefix="1">
      <alignment horizontal="justify"/>
    </xf>
    <xf numFmtId="171" fontId="3" fillId="0" borderId="0" xfId="1707" applyNumberFormat="1" applyFont="1" applyFill="1" applyBorder="1" applyAlignment="1">
      <alignment horizontal="center"/>
    </xf>
    <xf numFmtId="0" fontId="3" fillId="0" borderId="22" xfId="0" applyFont="1" applyBorder="1" applyAlignment="1">
      <alignment horizontal="center" vertical="center"/>
    </xf>
    <xf numFmtId="0" fontId="4" fillId="0" borderId="40" xfId="0" applyFont="1" applyBorder="1" applyAlignment="1">
      <alignment/>
    </xf>
    <xf numFmtId="0" fontId="47" fillId="0" borderId="22" xfId="0" applyFont="1" applyBorder="1" applyAlignment="1">
      <alignment/>
    </xf>
    <xf numFmtId="171" fontId="3" fillId="0" borderId="31" xfId="1707" applyNumberFormat="1" applyFont="1" applyBorder="1" applyAlignment="1">
      <alignment horizontal="center" vertical="center" wrapText="1"/>
    </xf>
    <xf numFmtId="43" fontId="4" fillId="0" borderId="0" xfId="0" applyNumberFormat="1" applyFont="1" applyAlignment="1">
      <alignment/>
    </xf>
    <xf numFmtId="43" fontId="3" fillId="0" borderId="0" xfId="1707" applyNumberFormat="1" applyFont="1" applyAlignment="1">
      <alignment/>
    </xf>
    <xf numFmtId="43" fontId="4" fillId="0" borderId="0" xfId="1707" applyNumberFormat="1" applyFont="1" applyAlignment="1">
      <alignment/>
    </xf>
    <xf numFmtId="43" fontId="4" fillId="0" borderId="0" xfId="1707" applyNumberFormat="1" applyFont="1" applyFill="1" applyBorder="1" applyAlignment="1">
      <alignment horizontal="justify" wrapText="1"/>
    </xf>
    <xf numFmtId="43" fontId="4" fillId="0" borderId="0" xfId="1707" applyNumberFormat="1" applyFont="1" applyFill="1" applyAlignment="1">
      <alignment/>
    </xf>
    <xf numFmtId="43" fontId="47" fillId="0" borderId="35" xfId="1707" applyNumberFormat="1" applyFont="1" applyBorder="1" applyAlignment="1">
      <alignment horizontal="right"/>
    </xf>
    <xf numFmtId="171" fontId="47" fillId="0" borderId="0" xfId="0" applyNumberFormat="1" applyFont="1" applyBorder="1" applyAlignment="1" quotePrefix="1">
      <alignment/>
    </xf>
    <xf numFmtId="171" fontId="27" fillId="0" borderId="35" xfId="0" applyNumberFormat="1" applyFont="1" applyBorder="1" applyAlignment="1">
      <alignment/>
    </xf>
    <xf numFmtId="171" fontId="3" fillId="0" borderId="18" xfId="0" applyNumberFormat="1" applyFont="1" applyBorder="1" applyAlignment="1">
      <alignment horizontal="center" vertical="center" wrapText="1"/>
    </xf>
    <xf numFmtId="171" fontId="3" fillId="0" borderId="0" xfId="0" applyNumberFormat="1" applyFont="1" applyAlignment="1">
      <alignment horizontal="center"/>
    </xf>
    <xf numFmtId="171" fontId="4" fillId="0" borderId="0" xfId="0" applyNumberFormat="1" applyFont="1" applyAlignment="1" quotePrefix="1">
      <alignment horizontal="center"/>
    </xf>
    <xf numFmtId="171" fontId="3" fillId="0" borderId="0" xfId="0" applyNumberFormat="1" applyFont="1" applyAlignment="1" quotePrefix="1">
      <alignment horizontal="center" vertical="top" wrapText="1"/>
    </xf>
    <xf numFmtId="171" fontId="3" fillId="0" borderId="0" xfId="0" applyNumberFormat="1" applyFont="1" applyAlignment="1" quotePrefix="1">
      <alignment horizontal="center"/>
    </xf>
    <xf numFmtId="171" fontId="4" fillId="0" borderId="0" xfId="0" applyNumberFormat="1" applyFont="1" applyAlignment="1">
      <alignment horizontal="center"/>
    </xf>
    <xf numFmtId="14" fontId="4" fillId="0" borderId="44" xfId="0" applyNumberFormat="1" applyFont="1" applyFill="1" applyBorder="1" applyAlignment="1" quotePrefix="1">
      <alignment horizontal="right" vertical="center"/>
    </xf>
    <xf numFmtId="0" fontId="3" fillId="0" borderId="0" xfId="0" applyFont="1" applyFill="1" applyAlignment="1">
      <alignment/>
    </xf>
    <xf numFmtId="171" fontId="4" fillId="0" borderId="39" xfId="1707" applyNumberFormat="1" applyFont="1" applyFill="1" applyBorder="1" applyAlignment="1">
      <alignment/>
    </xf>
    <xf numFmtId="171" fontId="3" fillId="0" borderId="0" xfId="1707" applyNumberFormat="1" applyFont="1" applyAlignment="1" quotePrefix="1">
      <alignment/>
    </xf>
    <xf numFmtId="0" fontId="77" fillId="0" borderId="0" xfId="0" applyFont="1" applyFill="1" applyAlignment="1">
      <alignment/>
    </xf>
    <xf numFmtId="43" fontId="3" fillId="0" borderId="0" xfId="0" applyNumberFormat="1" applyFont="1" applyAlignment="1">
      <alignment horizontal="right"/>
    </xf>
    <xf numFmtId="43" fontId="27" fillId="0" borderId="35" xfId="0" applyNumberFormat="1" applyFont="1" applyBorder="1" applyAlignment="1">
      <alignment horizontal="right"/>
    </xf>
    <xf numFmtId="43" fontId="3" fillId="0" borderId="0" xfId="0" applyNumberFormat="1" applyFont="1" applyBorder="1" applyAlignment="1">
      <alignment horizontal="center" vertical="center" wrapText="1"/>
    </xf>
    <xf numFmtId="43" fontId="3" fillId="0" borderId="0" xfId="0" applyNumberFormat="1" applyFont="1" applyAlignment="1">
      <alignment horizontal="center"/>
    </xf>
    <xf numFmtId="43" fontId="4" fillId="0" borderId="0" xfId="0" applyNumberFormat="1" applyFont="1" applyAlignment="1" quotePrefix="1">
      <alignment horizontal="center"/>
    </xf>
    <xf numFmtId="43" fontId="3" fillId="0" borderId="0" xfId="0" applyNumberFormat="1" applyFont="1" applyAlignment="1" quotePrefix="1">
      <alignment horizontal="center" vertical="top" wrapText="1"/>
    </xf>
    <xf numFmtId="43" fontId="3" fillId="0" borderId="0" xfId="0" applyNumberFormat="1" applyFont="1" applyAlignment="1" quotePrefix="1">
      <alignment horizontal="center"/>
    </xf>
    <xf numFmtId="43" fontId="47" fillId="0" borderId="0" xfId="0" applyNumberFormat="1" applyFont="1" applyAlignment="1">
      <alignment horizontal="center"/>
    </xf>
    <xf numFmtId="43" fontId="4" fillId="0" borderId="0" xfId="0" applyNumberFormat="1" applyFont="1" applyAlignment="1">
      <alignment horizontal="center"/>
    </xf>
    <xf numFmtId="43" fontId="4" fillId="0" borderId="0" xfId="0" applyNumberFormat="1" applyFont="1" applyBorder="1" applyAlignment="1">
      <alignment/>
    </xf>
    <xf numFmtId="171" fontId="3" fillId="0" borderId="0" xfId="0" applyNumberFormat="1" applyFont="1" applyFill="1" applyAlignment="1">
      <alignment horizontal="right"/>
    </xf>
    <xf numFmtId="171" fontId="4" fillId="0" borderId="0" xfId="0" applyNumberFormat="1" applyFont="1" applyFill="1" applyAlignment="1">
      <alignment horizontal="right"/>
    </xf>
    <xf numFmtId="171" fontId="4" fillId="0" borderId="40" xfId="0" applyNumberFormat="1" applyFont="1" applyFill="1" applyBorder="1" applyAlignment="1">
      <alignment/>
    </xf>
    <xf numFmtId="171" fontId="47" fillId="0" borderId="0" xfId="0" applyNumberFormat="1" applyFont="1" applyFill="1" applyAlignment="1">
      <alignment horizontal="right"/>
    </xf>
    <xf numFmtId="171" fontId="3" fillId="0" borderId="18" xfId="0" applyNumberFormat="1" applyFont="1" applyFill="1" applyBorder="1" applyAlignment="1">
      <alignment horizontal="center" vertical="center" wrapText="1"/>
    </xf>
    <xf numFmtId="171" fontId="4" fillId="0" borderId="0" xfId="0" applyNumberFormat="1" applyFont="1" applyFill="1" applyBorder="1" applyAlignment="1">
      <alignment/>
    </xf>
    <xf numFmtId="171" fontId="3" fillId="0" borderId="0" xfId="0" applyNumberFormat="1" applyFont="1" applyFill="1" applyAlignment="1">
      <alignment/>
    </xf>
    <xf numFmtId="0" fontId="4" fillId="0" borderId="0" xfId="2019" applyFont="1" applyFill="1" applyAlignment="1">
      <alignment horizontal="centerContinuous"/>
      <protection/>
    </xf>
    <xf numFmtId="0" fontId="47" fillId="0" borderId="0" xfId="2019" applyFont="1" applyFill="1" applyAlignment="1" quotePrefix="1">
      <alignment horizontal="left" indent="2"/>
      <protection/>
    </xf>
    <xf numFmtId="0" fontId="47" fillId="0" borderId="0" xfId="2019" applyFont="1" applyFill="1" applyAlignment="1" quotePrefix="1">
      <alignment/>
      <protection/>
    </xf>
    <xf numFmtId="0" fontId="47" fillId="0" borderId="0" xfId="2019" applyFont="1" applyFill="1" applyAlignment="1" quotePrefix="1">
      <alignment horizontal="justify" vertical="center" wrapText="1"/>
      <protection/>
    </xf>
    <xf numFmtId="0" fontId="61" fillId="0" borderId="0" xfId="2019" applyFont="1" applyFill="1" applyAlignment="1">
      <alignment horizontal="justify" vertical="center" wrapText="1"/>
      <protection/>
    </xf>
    <xf numFmtId="0" fontId="0" fillId="0" borderId="0" xfId="2019" applyFont="1" applyFill="1">
      <alignment/>
      <protection/>
    </xf>
    <xf numFmtId="171" fontId="27" fillId="0" borderId="0" xfId="1707" applyNumberFormat="1" applyFont="1" applyAlignment="1">
      <alignment/>
    </xf>
    <xf numFmtId="171" fontId="4" fillId="0" borderId="0" xfId="1707" applyNumberFormat="1" applyFont="1" applyBorder="1" applyAlignment="1">
      <alignment horizontal="left"/>
    </xf>
    <xf numFmtId="171" fontId="3" fillId="0" borderId="0" xfId="1707" applyNumberFormat="1" applyFont="1" applyBorder="1" applyAlignment="1">
      <alignment horizontal="center"/>
    </xf>
    <xf numFmtId="0" fontId="3" fillId="0" borderId="0" xfId="2019" applyFont="1" applyFill="1" applyAlignment="1">
      <alignment/>
      <protection/>
    </xf>
    <xf numFmtId="171" fontId="47" fillId="0" borderId="35" xfId="1732" applyNumberFormat="1" applyFont="1" applyFill="1" applyBorder="1" applyAlignment="1">
      <alignment horizontal="right"/>
    </xf>
    <xf numFmtId="171" fontId="3" fillId="0" borderId="39" xfId="1707" applyNumberFormat="1" applyFont="1" applyFill="1" applyBorder="1" applyAlignment="1">
      <alignment/>
    </xf>
    <xf numFmtId="0" fontId="4" fillId="0" borderId="32" xfId="0" applyFont="1" applyFill="1" applyBorder="1" applyAlignment="1">
      <alignment horizontal="justify"/>
    </xf>
    <xf numFmtId="0" fontId="4" fillId="0" borderId="44" xfId="0" applyFont="1" applyFill="1" applyBorder="1" applyAlignment="1">
      <alignment horizontal="justify"/>
    </xf>
    <xf numFmtId="171" fontId="45" fillId="0" borderId="0" xfId="1707" applyNumberFormat="1" applyFont="1" applyAlignment="1">
      <alignment/>
    </xf>
    <xf numFmtId="171" fontId="47" fillId="0" borderId="0" xfId="1707" applyNumberFormat="1" applyFont="1" applyBorder="1" applyAlignment="1">
      <alignment horizontal="center"/>
    </xf>
    <xf numFmtId="171" fontId="120" fillId="0" borderId="0" xfId="1707" applyNumberFormat="1" applyFont="1" applyAlignment="1">
      <alignment/>
    </xf>
    <xf numFmtId="171" fontId="4" fillId="0" borderId="0" xfId="1707" applyNumberFormat="1" applyFont="1" applyAlignment="1">
      <alignment/>
    </xf>
    <xf numFmtId="0" fontId="4" fillId="0" borderId="42" xfId="0" applyFont="1" applyBorder="1" applyAlignment="1">
      <alignment/>
    </xf>
    <xf numFmtId="0" fontId="4" fillId="0" borderId="42" xfId="0" applyFont="1" applyBorder="1" applyAlignment="1">
      <alignment horizontal="centerContinuous"/>
    </xf>
    <xf numFmtId="171" fontId="44" fillId="0" borderId="42" xfId="1707" applyNumberFormat="1" applyFont="1" applyBorder="1" applyAlignment="1">
      <alignment horizontal="centerContinuous"/>
    </xf>
    <xf numFmtId="171" fontId="4" fillId="0" borderId="42" xfId="1707" applyNumberFormat="1" applyFont="1" applyBorder="1" applyAlignment="1">
      <alignment horizontal="centerContinuous"/>
    </xf>
    <xf numFmtId="0" fontId="3" fillId="0" borderId="41" xfId="0" applyFont="1" applyBorder="1" applyAlignment="1">
      <alignment/>
    </xf>
    <xf numFmtId="0" fontId="4" fillId="0" borderId="41" xfId="0" applyFont="1" applyBorder="1" applyAlignment="1">
      <alignment horizontal="centerContinuous"/>
    </xf>
    <xf numFmtId="171" fontId="44" fillId="0" borderId="41" xfId="1707" applyNumberFormat="1" applyFont="1" applyBorder="1" applyAlignment="1">
      <alignment horizontal="centerContinuous"/>
    </xf>
    <xf numFmtId="171" fontId="3" fillId="0" borderId="41" xfId="1707" applyNumberFormat="1" applyFont="1" applyBorder="1" applyAlignment="1">
      <alignment horizontal="centerContinuous"/>
    </xf>
    <xf numFmtId="171" fontId="44" fillId="0" borderId="35" xfId="1707" applyNumberFormat="1" applyFont="1" applyBorder="1" applyAlignment="1">
      <alignment horizontal="centerContinuous"/>
    </xf>
    <xf numFmtId="171" fontId="3" fillId="0" borderId="35" xfId="1707" applyNumberFormat="1" applyFont="1" applyBorder="1" applyAlignment="1">
      <alignment horizontal="centerContinuous"/>
    </xf>
    <xf numFmtId="0" fontId="3" fillId="0" borderId="42" xfId="0" applyFont="1" applyBorder="1" applyAlignment="1">
      <alignment horizontal="centerContinuous"/>
    </xf>
    <xf numFmtId="171" fontId="3" fillId="0" borderId="42" xfId="1707" applyNumberFormat="1" applyFont="1" applyBorder="1" applyAlignment="1">
      <alignment horizontal="centerContinuous"/>
    </xf>
    <xf numFmtId="171" fontId="4" fillId="0" borderId="0" xfId="1707" applyNumberFormat="1" applyFont="1" applyBorder="1" applyAlignment="1">
      <alignment horizontal="centerContinuous"/>
    </xf>
    <xf numFmtId="171" fontId="4" fillId="0" borderId="42" xfId="1707" applyNumberFormat="1" applyFont="1" applyBorder="1" applyAlignment="1">
      <alignment horizontal="centerContinuous"/>
    </xf>
    <xf numFmtId="171" fontId="4" fillId="0" borderId="41" xfId="1707" applyNumberFormat="1" applyFont="1" applyBorder="1" applyAlignment="1">
      <alignment horizontal="centerContinuous"/>
    </xf>
    <xf numFmtId="171" fontId="3" fillId="0" borderId="35" xfId="1707" applyNumberFormat="1" applyFont="1" applyBorder="1" applyAlignment="1">
      <alignment/>
    </xf>
    <xf numFmtId="0" fontId="4" fillId="0" borderId="44" xfId="0" applyFont="1" applyFill="1" applyBorder="1" applyAlignment="1">
      <alignment horizontal="center" vertical="center" wrapText="1"/>
    </xf>
    <xf numFmtId="0" fontId="4" fillId="0" borderId="22" xfId="0" applyFont="1" applyFill="1" applyBorder="1" applyAlignment="1">
      <alignment horizontal="center" wrapText="1"/>
    </xf>
    <xf numFmtId="171" fontId="4" fillId="0" borderId="35" xfId="1707" applyNumberFormat="1" applyFont="1" applyFill="1" applyBorder="1" applyAlignment="1" quotePrefix="1">
      <alignment horizontal="justify"/>
    </xf>
    <xf numFmtId="14" fontId="4" fillId="0" borderId="22" xfId="0" applyNumberFormat="1" applyFont="1" applyFill="1" applyBorder="1" applyAlignment="1" quotePrefix="1">
      <alignment horizontal="right" vertical="center"/>
    </xf>
    <xf numFmtId="171" fontId="3" fillId="0" borderId="40" xfId="1707" applyNumberFormat="1" applyFont="1" applyBorder="1" applyAlignment="1">
      <alignment horizontal="justify" wrapText="1"/>
    </xf>
    <xf numFmtId="171" fontId="23" fillId="0" borderId="0" xfId="1707" applyNumberFormat="1" applyFont="1" applyBorder="1" applyAlignment="1">
      <alignment/>
    </xf>
    <xf numFmtId="171" fontId="3" fillId="0" borderId="0" xfId="1707" applyNumberFormat="1" applyFont="1" applyBorder="1" applyAlignment="1" quotePrefix="1">
      <alignment horizontal="right"/>
    </xf>
    <xf numFmtId="171" fontId="4" fillId="0" borderId="0" xfId="1707" applyNumberFormat="1" applyFont="1" applyBorder="1" applyAlignment="1" quotePrefix="1">
      <alignment/>
    </xf>
    <xf numFmtId="171" fontId="4" fillId="0" borderId="0" xfId="1707" applyNumberFormat="1" applyFont="1" applyFill="1" applyAlignment="1">
      <alignment horizontal="left"/>
    </xf>
    <xf numFmtId="171" fontId="4" fillId="0" borderId="0" xfId="1707" applyNumberFormat="1" applyFont="1" applyAlignment="1" quotePrefix="1">
      <alignment horizontal="right"/>
    </xf>
    <xf numFmtId="171" fontId="4" fillId="0" borderId="0" xfId="1707" applyNumberFormat="1" applyFont="1" applyBorder="1" applyAlignment="1">
      <alignment horizontal="right" wrapText="1"/>
    </xf>
    <xf numFmtId="171" fontId="3" fillId="0" borderId="0" xfId="1707" applyNumberFormat="1" applyFont="1" applyBorder="1" applyAlignment="1">
      <alignment wrapText="1"/>
    </xf>
    <xf numFmtId="171" fontId="3" fillId="0" borderId="0" xfId="1707" applyNumberFormat="1" applyFont="1" applyBorder="1" applyAlignment="1" quotePrefix="1">
      <alignment horizontal="left"/>
    </xf>
    <xf numFmtId="171" fontId="4" fillId="0" borderId="0" xfId="1707" applyNumberFormat="1" applyFont="1" applyBorder="1" applyAlignment="1" quotePrefix="1">
      <alignment horizontal="left"/>
    </xf>
    <xf numFmtId="171" fontId="47" fillId="0" borderId="0" xfId="1707" applyNumberFormat="1" applyFont="1" applyAlignment="1" quotePrefix="1">
      <alignment/>
    </xf>
    <xf numFmtId="171" fontId="63" fillId="0" borderId="0" xfId="1707" applyNumberFormat="1" applyFont="1" applyFill="1" applyAlignment="1">
      <alignment/>
    </xf>
    <xf numFmtId="171" fontId="4" fillId="0" borderId="0" xfId="1707" applyNumberFormat="1" applyFont="1" applyAlignment="1" quotePrefix="1">
      <alignment/>
    </xf>
    <xf numFmtId="171" fontId="42" fillId="0" borderId="0" xfId="1707" applyNumberFormat="1" applyFont="1" applyFill="1" applyBorder="1" applyAlignment="1" quotePrefix="1">
      <alignment horizontal="right"/>
    </xf>
    <xf numFmtId="171" fontId="3" fillId="0" borderId="0" xfId="1707" applyNumberFormat="1" applyFont="1" applyAlignment="1" quotePrefix="1">
      <alignment horizontal="right"/>
    </xf>
    <xf numFmtId="171" fontId="42" fillId="0" borderId="0" xfId="1707" applyNumberFormat="1" applyFont="1" applyAlignment="1">
      <alignment horizontal="centerContinuous"/>
    </xf>
    <xf numFmtId="171" fontId="4" fillId="0" borderId="0" xfId="1707" applyNumberFormat="1" applyFont="1" applyFill="1" applyAlignment="1">
      <alignment horizontal="centerContinuous"/>
    </xf>
    <xf numFmtId="171" fontId="44" fillId="0" borderId="0" xfId="1707" applyNumberFormat="1" applyFont="1" applyAlignment="1">
      <alignment/>
    </xf>
    <xf numFmtId="43" fontId="4" fillId="0" borderId="0" xfId="1707" applyNumberFormat="1" applyFont="1" applyBorder="1" applyAlignment="1">
      <alignment/>
    </xf>
    <xf numFmtId="171" fontId="45" fillId="0" borderId="0" xfId="1707" applyNumberFormat="1" applyFont="1" applyFill="1" applyAlignment="1">
      <alignment/>
    </xf>
    <xf numFmtId="171" fontId="47" fillId="0" borderId="0" xfId="1732" applyNumberFormat="1" applyFont="1" applyFill="1" applyBorder="1" applyAlignment="1">
      <alignment/>
    </xf>
    <xf numFmtId="171" fontId="4" fillId="0" borderId="0" xfId="1732" applyNumberFormat="1" applyFont="1" applyFill="1" applyBorder="1" applyAlignment="1">
      <alignment horizontal="right"/>
    </xf>
    <xf numFmtId="0" fontId="44" fillId="0" borderId="0" xfId="2019" applyFont="1">
      <alignment/>
      <protection/>
    </xf>
    <xf numFmtId="0" fontId="4" fillId="0" borderId="0" xfId="2019" applyFont="1" applyBorder="1" applyAlignment="1">
      <alignment horizontal="right"/>
      <protection/>
    </xf>
    <xf numFmtId="0" fontId="3" fillId="0" borderId="0" xfId="2019" applyFont="1" applyAlignment="1" quotePrefix="1">
      <alignment horizontal="right"/>
      <protection/>
    </xf>
    <xf numFmtId="0" fontId="0" fillId="0" borderId="0" xfId="2019" applyFont="1" applyAlignment="1">
      <alignment horizontal="right"/>
      <protection/>
    </xf>
    <xf numFmtId="0" fontId="4" fillId="0" borderId="0" xfId="2019" applyFont="1" applyAlignment="1">
      <alignment horizontal="right"/>
      <protection/>
    </xf>
    <xf numFmtId="0" fontId="47" fillId="0" borderId="0" xfId="0" applyFont="1" applyAlignment="1">
      <alignment horizontal="left" vertical="center" wrapText="1"/>
    </xf>
    <xf numFmtId="0" fontId="47" fillId="0" borderId="0" xfId="0" applyFont="1" applyAlignment="1" quotePrefix="1">
      <alignment horizontal="left" vertical="center" wrapText="1"/>
    </xf>
    <xf numFmtId="171" fontId="4" fillId="0" borderId="0" xfId="2019" applyNumberFormat="1" applyFont="1">
      <alignment/>
      <protection/>
    </xf>
    <xf numFmtId="0" fontId="42" fillId="0" borderId="0" xfId="2019" applyFont="1" applyFill="1" applyAlignment="1">
      <alignment horizontal="center"/>
      <protection/>
    </xf>
    <xf numFmtId="0" fontId="4" fillId="0" borderId="0" xfId="2019" applyFont="1" applyFill="1" applyAlignment="1" quotePrefix="1">
      <alignment/>
      <protection/>
    </xf>
    <xf numFmtId="0" fontId="47" fillId="0" borderId="0" xfId="0" applyFont="1" applyAlignment="1" quotePrefix="1">
      <alignment horizontal="left" indent="1"/>
    </xf>
    <xf numFmtId="0" fontId="4" fillId="0" borderId="0" xfId="0" applyFont="1" applyFill="1" applyAlignment="1">
      <alignment wrapText="1"/>
    </xf>
    <xf numFmtId="0" fontId="4" fillId="0" borderId="0" xfId="0" applyFont="1" applyFill="1" applyAlignment="1">
      <alignment vertical="center" wrapText="1"/>
    </xf>
    <xf numFmtId="3" fontId="4" fillId="0" borderId="31" xfId="0" applyNumberFormat="1" applyFont="1" applyFill="1" applyBorder="1" applyAlignment="1" quotePrefix="1">
      <alignment vertical="center"/>
    </xf>
    <xf numFmtId="0" fontId="3" fillId="0" borderId="0" xfId="0" applyNumberFormat="1" applyFont="1" applyAlignment="1">
      <alignment horizontal="center" wrapText="1"/>
    </xf>
    <xf numFmtId="0" fontId="3" fillId="0" borderId="0" xfId="0" applyFont="1" applyBorder="1" applyAlignment="1">
      <alignment horizontal="left" vertical="center"/>
    </xf>
    <xf numFmtId="171" fontId="3" fillId="0" borderId="0" xfId="1732" applyNumberFormat="1" applyFont="1" applyBorder="1" applyAlignment="1">
      <alignment/>
    </xf>
    <xf numFmtId="171" fontId="4" fillId="0" borderId="0" xfId="1732" applyNumberFormat="1" applyFont="1" applyBorder="1" applyAlignment="1">
      <alignment/>
    </xf>
    <xf numFmtId="0" fontId="3" fillId="0" borderId="0" xfId="0" applyFont="1" applyBorder="1" applyAlignment="1" quotePrefix="1">
      <alignment/>
    </xf>
    <xf numFmtId="0" fontId="3" fillId="0" borderId="0" xfId="0" applyFont="1" applyBorder="1" applyAlignment="1" quotePrefix="1">
      <alignment horizontal="center"/>
    </xf>
    <xf numFmtId="0" fontId="3" fillId="0" borderId="0" xfId="2019" applyFont="1" applyFill="1" applyBorder="1" applyAlignment="1">
      <alignment horizontal="left"/>
      <protection/>
    </xf>
    <xf numFmtId="0" fontId="4" fillId="0" borderId="0" xfId="2019" applyFont="1" applyFill="1" applyBorder="1">
      <alignment/>
      <protection/>
    </xf>
    <xf numFmtId="171" fontId="47" fillId="0" borderId="0" xfId="1732" applyNumberFormat="1" applyFont="1" applyFill="1" applyBorder="1" applyAlignment="1">
      <alignment horizontal="center"/>
    </xf>
    <xf numFmtId="171" fontId="4" fillId="0" borderId="0" xfId="1732" applyNumberFormat="1" applyFont="1" applyFill="1" applyBorder="1" applyAlignment="1">
      <alignment horizontal="center"/>
    </xf>
    <xf numFmtId="0" fontId="4" fillId="0" borderId="0" xfId="2019" applyFont="1" applyFill="1" applyBorder="1" quotePrefix="1">
      <alignment/>
      <protection/>
    </xf>
    <xf numFmtId="0" fontId="47" fillId="0" borderId="0" xfId="2019" applyFont="1" applyFill="1" applyBorder="1" applyAlignment="1" quotePrefix="1">
      <alignment horizontal="left" indent="2"/>
      <protection/>
    </xf>
    <xf numFmtId="0" fontId="47" fillId="0" borderId="0" xfId="2019" applyFont="1" applyFill="1" applyBorder="1" applyAlignment="1" quotePrefix="1">
      <alignment/>
      <protection/>
    </xf>
    <xf numFmtId="0" fontId="47" fillId="0" borderId="0" xfId="2019" applyFont="1" applyFill="1" applyBorder="1" applyAlignment="1" quotePrefix="1">
      <alignment horizontal="justify" vertical="center" wrapText="1"/>
      <protection/>
    </xf>
    <xf numFmtId="0" fontId="3" fillId="0" borderId="0" xfId="2019" applyFont="1" applyFill="1" applyBorder="1">
      <alignment/>
      <protection/>
    </xf>
    <xf numFmtId="0" fontId="3" fillId="0" borderId="0" xfId="2019" applyFont="1" applyFill="1" applyBorder="1" applyAlignment="1">
      <alignment horizontal="center"/>
      <protection/>
    </xf>
    <xf numFmtId="0" fontId="3" fillId="0" borderId="0" xfId="2019" applyFont="1" applyFill="1" applyBorder="1" applyAlignment="1">
      <alignment/>
      <protection/>
    </xf>
    <xf numFmtId="0" fontId="4" fillId="0" borderId="0" xfId="2019" applyFont="1" applyFill="1" applyBorder="1" applyAlignment="1" quotePrefix="1">
      <alignment/>
      <protection/>
    </xf>
    <xf numFmtId="0" fontId="42" fillId="0" borderId="0" xfId="2019" applyFont="1" applyFill="1" applyBorder="1" applyAlignment="1">
      <alignment horizontal="center"/>
      <protection/>
    </xf>
    <xf numFmtId="171" fontId="3" fillId="0" borderId="0" xfId="2019" applyNumberFormat="1" applyFont="1" applyBorder="1" applyAlignment="1">
      <alignment horizontal="center"/>
      <protection/>
    </xf>
    <xf numFmtId="0" fontId="4" fillId="0" borderId="0" xfId="2019" applyFont="1" applyBorder="1" applyAlignment="1">
      <alignment horizontal="center"/>
      <protection/>
    </xf>
    <xf numFmtId="0" fontId="3" fillId="0" borderId="0" xfId="2019" applyFont="1" applyFill="1" applyBorder="1" applyAlignment="1" quotePrefix="1">
      <alignment vertical="center" wrapText="1"/>
      <protection/>
    </xf>
    <xf numFmtId="0" fontId="47" fillId="0" borderId="0" xfId="2019" applyFont="1" applyFill="1" applyBorder="1" applyAlignment="1">
      <alignment horizontal="justify" vertical="center" wrapText="1"/>
      <protection/>
    </xf>
    <xf numFmtId="0" fontId="3" fillId="0" borderId="0" xfId="2019" applyFont="1" applyFill="1" applyBorder="1" quotePrefix="1">
      <alignment/>
      <protection/>
    </xf>
    <xf numFmtId="0" fontId="3" fillId="0" borderId="0" xfId="2019" applyFont="1" applyBorder="1" applyAlignment="1">
      <alignment/>
      <protection/>
    </xf>
    <xf numFmtId="0" fontId="4" fillId="0" borderId="0" xfId="2019" applyFont="1" applyBorder="1" applyAlignment="1">
      <alignment/>
      <protection/>
    </xf>
    <xf numFmtId="171" fontId="4" fillId="0" borderId="0" xfId="1707" applyNumberFormat="1" applyFont="1" applyFill="1" applyBorder="1" applyAlignment="1" quotePrefix="1">
      <alignment/>
    </xf>
    <xf numFmtId="0" fontId="45" fillId="0" borderId="0" xfId="0" applyFont="1" applyBorder="1" applyAlignment="1" quotePrefix="1">
      <alignment/>
    </xf>
    <xf numFmtId="0" fontId="47" fillId="0" borderId="0" xfId="2019" applyFont="1" applyBorder="1" applyAlignment="1" quotePrefix="1">
      <alignment horizontal="center"/>
      <protection/>
    </xf>
    <xf numFmtId="171" fontId="4" fillId="0" borderId="0" xfId="1707" applyNumberFormat="1" applyFont="1" applyFill="1" applyBorder="1" applyAlignment="1">
      <alignment/>
    </xf>
    <xf numFmtId="171" fontId="3" fillId="0" borderId="0" xfId="2019" applyNumberFormat="1" applyFont="1" applyFill="1" applyBorder="1" applyAlignment="1">
      <alignment/>
      <protection/>
    </xf>
    <xf numFmtId="171" fontId="4" fillId="0" borderId="0" xfId="1707" applyNumberFormat="1" applyFont="1" applyFill="1" applyBorder="1" applyAlignment="1">
      <alignment horizontal="center"/>
    </xf>
    <xf numFmtId="171" fontId="3" fillId="0" borderId="0" xfId="1707" applyNumberFormat="1" applyFont="1" applyFill="1" applyAlignment="1">
      <alignment horizontal="right"/>
    </xf>
    <xf numFmtId="171" fontId="2" fillId="0" borderId="0" xfId="1707" applyNumberFormat="1" applyFont="1" applyAlignment="1">
      <alignment horizontal="centerContinuous"/>
    </xf>
    <xf numFmtId="171" fontId="3" fillId="0" borderId="0" xfId="1707" applyNumberFormat="1" applyFont="1" applyAlignment="1">
      <alignment horizontal="left"/>
    </xf>
    <xf numFmtId="171" fontId="3" fillId="0" borderId="18" xfId="1707" applyNumberFormat="1" applyFont="1" applyBorder="1" applyAlignment="1">
      <alignment horizontal="center" vertical="center"/>
    </xf>
    <xf numFmtId="0" fontId="47" fillId="0" borderId="35" xfId="2019" applyFont="1" applyBorder="1" applyAlignment="1" quotePrefix="1">
      <alignment horizontal="center"/>
      <protection/>
    </xf>
    <xf numFmtId="171" fontId="3" fillId="0" borderId="35" xfId="1732" applyNumberFormat="1" applyFont="1" applyFill="1" applyBorder="1" applyAlignment="1">
      <alignment horizontal="center"/>
    </xf>
    <xf numFmtId="0" fontId="3" fillId="0" borderId="35" xfId="2019" applyFont="1" applyFill="1" applyBorder="1" applyAlignment="1" quotePrefix="1">
      <alignment horizontal="center" wrapText="1"/>
      <protection/>
    </xf>
    <xf numFmtId="0" fontId="4" fillId="0" borderId="0" xfId="1707" applyNumberFormat="1" applyFont="1" applyBorder="1" applyAlignment="1">
      <alignment/>
    </xf>
    <xf numFmtId="0" fontId="4" fillId="0" borderId="0" xfId="1707" applyNumberFormat="1" applyFont="1" applyFill="1" applyBorder="1" applyAlignment="1">
      <alignment/>
    </xf>
    <xf numFmtId="0" fontId="3" fillId="0" borderId="0" xfId="1707" applyNumberFormat="1" applyFont="1" applyFill="1" applyBorder="1" applyAlignment="1">
      <alignment horizontal="left"/>
    </xf>
    <xf numFmtId="0" fontId="4" fillId="0" borderId="0" xfId="1707" applyNumberFormat="1" applyFont="1" applyFill="1" applyBorder="1" applyAlignment="1">
      <alignment/>
    </xf>
    <xf numFmtId="0" fontId="47" fillId="0" borderId="0" xfId="1707" applyNumberFormat="1" applyFont="1" applyFill="1" applyBorder="1" applyAlignment="1">
      <alignment horizontal="right"/>
    </xf>
    <xf numFmtId="0" fontId="3" fillId="0" borderId="0" xfId="1707" applyNumberFormat="1" applyFont="1" applyFill="1" applyBorder="1" applyAlignment="1">
      <alignment horizontal="center"/>
    </xf>
    <xf numFmtId="0" fontId="3" fillId="0" borderId="0" xfId="1707" applyNumberFormat="1" applyFont="1" applyFill="1" applyBorder="1" applyAlignment="1">
      <alignment/>
    </xf>
    <xf numFmtId="0" fontId="3" fillId="0" borderId="0" xfId="1707" applyNumberFormat="1" applyFont="1" applyFill="1" applyBorder="1" applyAlignment="1">
      <alignment/>
    </xf>
    <xf numFmtId="171" fontId="3" fillId="0" borderId="0" xfId="1707" applyNumberFormat="1" applyFont="1" applyAlignment="1">
      <alignment horizontal="right" vertical="center"/>
    </xf>
    <xf numFmtId="0" fontId="3" fillId="0" borderId="0" xfId="1707" applyNumberFormat="1" applyFont="1" applyAlignment="1">
      <alignment horizontal="justify" wrapText="1"/>
    </xf>
    <xf numFmtId="0" fontId="47" fillId="0" borderId="0" xfId="1707" applyNumberFormat="1" applyFont="1" applyFill="1" applyBorder="1" applyAlignment="1" quotePrefix="1">
      <alignment/>
    </xf>
    <xf numFmtId="0" fontId="42" fillId="0" borderId="0" xfId="1707" applyNumberFormat="1" applyFont="1" applyFill="1" applyBorder="1" applyAlignment="1">
      <alignment horizontal="center"/>
    </xf>
    <xf numFmtId="0" fontId="47" fillId="0" borderId="0" xfId="1707" applyNumberFormat="1" applyFont="1" applyFill="1" applyBorder="1" applyAlignment="1">
      <alignment/>
    </xf>
    <xf numFmtId="0" fontId="3" fillId="0" borderId="0" xfId="1707" applyNumberFormat="1" applyFont="1" applyAlignment="1">
      <alignment horizontal="left" wrapText="1"/>
    </xf>
    <xf numFmtId="0" fontId="3" fillId="0" borderId="0" xfId="1707" applyNumberFormat="1" applyFont="1" applyAlignment="1" quotePrefix="1">
      <alignment horizontal="center" wrapText="1"/>
    </xf>
    <xf numFmtId="0" fontId="3" fillId="0" borderId="0" xfId="1707" applyNumberFormat="1" applyFont="1" applyFill="1" applyAlignment="1" quotePrefix="1">
      <alignment horizontal="center" wrapText="1"/>
    </xf>
    <xf numFmtId="0" fontId="4" fillId="0" borderId="0" xfId="1707" applyNumberFormat="1" applyFont="1" applyFill="1" applyAlignment="1">
      <alignment horizontal="justify" wrapText="1"/>
    </xf>
    <xf numFmtId="0" fontId="3" fillId="0" borderId="0" xfId="1707" applyNumberFormat="1" applyFont="1" applyFill="1" applyBorder="1" applyAlignment="1">
      <alignment horizontal="justify" wrapText="1"/>
    </xf>
    <xf numFmtId="0" fontId="4" fillId="0" borderId="0" xfId="1707" applyNumberFormat="1" applyFont="1" applyAlignment="1">
      <alignment wrapText="1"/>
    </xf>
    <xf numFmtId="0" fontId="4" fillId="0" borderId="0" xfId="1707" applyNumberFormat="1" applyFont="1" applyAlignment="1" quotePrefix="1">
      <alignment wrapText="1"/>
    </xf>
    <xf numFmtId="0" fontId="4" fillId="0" borderId="0" xfId="1707" applyNumberFormat="1" applyFont="1" applyFill="1" applyAlignment="1" quotePrefix="1">
      <alignment wrapText="1"/>
    </xf>
    <xf numFmtId="0" fontId="4" fillId="0" borderId="0" xfId="1707" applyNumberFormat="1" applyFont="1" applyFill="1" applyAlignment="1">
      <alignment wrapText="1"/>
    </xf>
    <xf numFmtId="0" fontId="4" fillId="0" borderId="0" xfId="1707" applyNumberFormat="1" applyFont="1" applyFill="1" applyBorder="1" applyAlignment="1">
      <alignment wrapText="1"/>
    </xf>
    <xf numFmtId="0" fontId="3" fillId="0" borderId="0" xfId="1707" applyNumberFormat="1" applyFont="1" applyBorder="1" applyAlignment="1">
      <alignment/>
    </xf>
    <xf numFmtId="0" fontId="4" fillId="0" borderId="0" xfId="1707" applyNumberFormat="1" applyFont="1" applyBorder="1" applyAlignment="1" quotePrefix="1">
      <alignment/>
    </xf>
    <xf numFmtId="0" fontId="4" fillId="0" borderId="0" xfId="1707" applyNumberFormat="1" applyFont="1" applyFill="1" applyBorder="1" applyAlignment="1">
      <alignment horizontal="center"/>
    </xf>
    <xf numFmtId="171" fontId="3" fillId="0" borderId="18" xfId="1707" applyNumberFormat="1" applyFont="1" applyFill="1" applyBorder="1" applyAlignment="1">
      <alignment horizontal="center"/>
    </xf>
    <xf numFmtId="171" fontId="3" fillId="0" borderId="18" xfId="1707" applyNumberFormat="1" applyFont="1" applyFill="1" applyBorder="1" applyAlignment="1">
      <alignment/>
    </xf>
    <xf numFmtId="0" fontId="4" fillId="0" borderId="0" xfId="1707" applyNumberFormat="1" applyFont="1" applyFill="1" applyBorder="1" applyAlignment="1">
      <alignment vertical="center"/>
    </xf>
    <xf numFmtId="0" fontId="3" fillId="0" borderId="31" xfId="0" applyFont="1" applyBorder="1" applyAlignment="1">
      <alignment horizontal="center" vertical="center" wrapText="1"/>
    </xf>
    <xf numFmtId="171" fontId="3" fillId="0" borderId="0" xfId="1707" applyNumberFormat="1" applyFont="1" applyBorder="1" applyAlignment="1">
      <alignment horizontal="center" wrapText="1"/>
    </xf>
    <xf numFmtId="171" fontId="50" fillId="0" borderId="0" xfId="1707" applyNumberFormat="1" applyFont="1" applyAlignment="1">
      <alignment horizontal="left"/>
    </xf>
    <xf numFmtId="171" fontId="4" fillId="0" borderId="0" xfId="1707" applyNumberFormat="1" applyFont="1" applyAlignment="1" quotePrefix="1">
      <alignment horizontal="center"/>
    </xf>
    <xf numFmtId="0" fontId="4" fillId="0" borderId="0" xfId="2019" applyFont="1" applyFill="1" applyAlignment="1" quotePrefix="1">
      <alignment vertical="center" wrapText="1"/>
      <protection/>
    </xf>
    <xf numFmtId="0" fontId="3" fillId="0" borderId="0" xfId="2019" applyFont="1" applyFill="1" applyAlignment="1" quotePrefix="1">
      <alignment horizontal="center" vertical="center" wrapText="1"/>
      <protection/>
    </xf>
    <xf numFmtId="0" fontId="3" fillId="0" borderId="0" xfId="1707" applyNumberFormat="1" applyFont="1" applyFill="1" applyBorder="1" applyAlignment="1">
      <alignment horizontal="center" wrapText="1"/>
    </xf>
    <xf numFmtId="0" fontId="4" fillId="0" borderId="0" xfId="1707" applyNumberFormat="1" applyFont="1" applyAlignment="1">
      <alignment horizontal="justify" vertical="center" wrapText="1"/>
    </xf>
    <xf numFmtId="171" fontId="4" fillId="47" borderId="0" xfId="1732" applyNumberFormat="1" applyFont="1" applyFill="1" applyAlignment="1">
      <alignment/>
    </xf>
    <xf numFmtId="171" fontId="4" fillId="0" borderId="0" xfId="1707" applyNumberFormat="1" applyFont="1" applyAlignment="1">
      <alignment horizontal="right" vertical="center"/>
    </xf>
    <xf numFmtId="171" fontId="27" fillId="0" borderId="35" xfId="1707" applyNumberFormat="1" applyFont="1" applyBorder="1" applyAlignment="1">
      <alignment horizontal="left"/>
    </xf>
    <xf numFmtId="171" fontId="27" fillId="0" borderId="0" xfId="1707" applyNumberFormat="1" applyFont="1" applyFill="1" applyBorder="1" applyAlignment="1">
      <alignment horizontal="right"/>
    </xf>
    <xf numFmtId="171" fontId="4" fillId="0" borderId="0" xfId="1707" applyNumberFormat="1" applyFont="1" applyAlignment="1">
      <alignment horizontal="left"/>
    </xf>
    <xf numFmtId="171" fontId="3" fillId="0" borderId="0" xfId="1707" applyNumberFormat="1" applyFont="1" applyAlignment="1">
      <alignment horizontal="left" vertical="center" wrapText="1"/>
    </xf>
    <xf numFmtId="171" fontId="3" fillId="0" borderId="0" xfId="1707" applyNumberFormat="1" applyFont="1" applyBorder="1" applyAlignment="1">
      <alignment horizontal="center" vertical="center" wrapText="1"/>
    </xf>
    <xf numFmtId="171" fontId="3" fillId="0" borderId="0" xfId="1707" applyNumberFormat="1" applyFont="1" applyAlignment="1" quotePrefix="1">
      <alignment horizontal="center"/>
    </xf>
    <xf numFmtId="171" fontId="4" fillId="0" borderId="0" xfId="1707" applyNumberFormat="1" applyFont="1" applyAlignment="1">
      <alignment horizontal="left" wrapText="1"/>
    </xf>
    <xf numFmtId="171" fontId="3" fillId="0" borderId="0" xfId="1707" applyNumberFormat="1" applyFont="1" applyBorder="1" applyAlignment="1">
      <alignment horizontal="center" vertical="center" wrapText="1"/>
    </xf>
    <xf numFmtId="171" fontId="4" fillId="0" borderId="31" xfId="1707" applyNumberFormat="1" applyFont="1" applyFill="1" applyBorder="1" applyAlignment="1" quotePrefix="1">
      <alignment vertical="center"/>
    </xf>
    <xf numFmtId="0" fontId="4" fillId="0" borderId="44" xfId="0" applyFont="1" applyFill="1" applyBorder="1" applyAlignment="1">
      <alignment horizontal="justify" vertical="center"/>
    </xf>
    <xf numFmtId="0" fontId="4" fillId="0" borderId="31" xfId="0" applyFont="1" applyFill="1" applyBorder="1" applyAlignment="1">
      <alignment horizontal="justify" vertical="center"/>
    </xf>
    <xf numFmtId="0" fontId="4" fillId="0" borderId="22" xfId="0" applyFont="1" applyFill="1" applyBorder="1" applyAlignment="1">
      <alignment horizontal="justify" vertical="center"/>
    </xf>
    <xf numFmtId="0" fontId="4" fillId="0" borderId="32" xfId="0" applyFont="1" applyFill="1" applyBorder="1" applyAlignment="1">
      <alignment horizontal="justify" vertical="center" wrapText="1"/>
    </xf>
    <xf numFmtId="185" fontId="3" fillId="0" borderId="18" xfId="1707" applyNumberFormat="1" applyFont="1" applyFill="1" applyBorder="1" applyAlignment="1">
      <alignment horizontal="center" vertical="center" wrapText="1"/>
    </xf>
    <xf numFmtId="43" fontId="4" fillId="0" borderId="0" xfId="1732" applyNumberFormat="1" applyFont="1" applyFill="1" applyBorder="1" applyAlignment="1">
      <alignment/>
    </xf>
    <xf numFmtId="171" fontId="4" fillId="0" borderId="0" xfId="0" applyNumberFormat="1" applyFont="1" applyFill="1" applyAlignment="1">
      <alignment horizontal="center"/>
    </xf>
    <xf numFmtId="43" fontId="44" fillId="0" borderId="0" xfId="1707" applyNumberFormat="1" applyFont="1" applyFill="1" applyBorder="1" applyAlignment="1">
      <alignment horizontal="justify" wrapText="1"/>
    </xf>
    <xf numFmtId="10" fontId="4" fillId="0" borderId="0" xfId="2064" applyNumberFormat="1" applyFont="1" applyFill="1" applyBorder="1" applyAlignment="1">
      <alignment wrapText="1"/>
    </xf>
    <xf numFmtId="10" fontId="4" fillId="0" borderId="0" xfId="2064" applyNumberFormat="1" applyFont="1" applyAlignment="1">
      <alignment/>
    </xf>
    <xf numFmtId="171" fontId="4" fillId="0" borderId="35" xfId="1707" applyNumberFormat="1" applyFont="1" applyBorder="1" applyAlignment="1">
      <alignment horizontal="center"/>
    </xf>
    <xf numFmtId="171" fontId="4" fillId="0" borderId="35" xfId="1707" applyNumberFormat="1" applyFont="1" applyFill="1" applyBorder="1" applyAlignment="1">
      <alignment horizontal="center"/>
    </xf>
    <xf numFmtId="0" fontId="3" fillId="0" borderId="35" xfId="2019" applyFont="1" applyFill="1" applyBorder="1" applyAlignment="1" quotePrefix="1">
      <alignment horizontal="center" vertical="center" wrapText="1"/>
      <protection/>
    </xf>
    <xf numFmtId="0" fontId="4" fillId="0" borderId="0" xfId="2019" applyFont="1" applyFill="1" applyBorder="1" applyAlignment="1">
      <alignment horizontal="center"/>
      <protection/>
    </xf>
    <xf numFmtId="0" fontId="3" fillId="0" borderId="35" xfId="2019" applyFont="1" applyFill="1" applyBorder="1" applyAlignment="1">
      <alignment horizontal="center" vertical="center" wrapText="1"/>
      <protection/>
    </xf>
    <xf numFmtId="0" fontId="3" fillId="0" borderId="35" xfId="2019" applyFont="1" applyBorder="1" applyAlignment="1">
      <alignment horizontal="center" vertical="center"/>
      <protection/>
    </xf>
    <xf numFmtId="171" fontId="3" fillId="0" borderId="35" xfId="1732" applyNumberFormat="1" applyFont="1" applyFill="1" applyBorder="1" applyAlignment="1">
      <alignment horizontal="center" vertical="center" wrapText="1"/>
    </xf>
    <xf numFmtId="0" fontId="47" fillId="0" borderId="18" xfId="2019" applyFont="1" applyBorder="1" applyAlignment="1" quotePrefix="1">
      <alignment horizontal="center"/>
      <protection/>
    </xf>
    <xf numFmtId="171" fontId="3" fillId="0" borderId="0" xfId="2019" applyNumberFormat="1" applyFont="1" applyFill="1" applyBorder="1" applyAlignment="1">
      <alignment horizontal="center"/>
      <protection/>
    </xf>
    <xf numFmtId="0" fontId="4" fillId="0" borderId="0" xfId="1707" applyNumberFormat="1" applyFont="1" applyFill="1" applyBorder="1" applyAlignment="1">
      <alignment horizontal="justify" wrapText="1"/>
    </xf>
    <xf numFmtId="171" fontId="4" fillId="0" borderId="0" xfId="1707" applyNumberFormat="1" applyFont="1" applyFill="1" applyAlignment="1" quotePrefix="1">
      <alignment horizontal="center"/>
    </xf>
    <xf numFmtId="0" fontId="4" fillId="0" borderId="0" xfId="0" applyFont="1" applyFill="1" applyAlignment="1">
      <alignment horizontal="left" vertical="center"/>
    </xf>
    <xf numFmtId="0" fontId="4" fillId="0" borderId="0" xfId="1707" applyNumberFormat="1" applyFont="1" applyFill="1" applyBorder="1" applyAlignment="1" quotePrefix="1">
      <alignment/>
    </xf>
    <xf numFmtId="0" fontId="3" fillId="0" borderId="0" xfId="1707" applyNumberFormat="1" applyFont="1" applyFill="1" applyBorder="1" applyAlignment="1" quotePrefix="1">
      <alignment horizontal="center"/>
    </xf>
    <xf numFmtId="0" fontId="4" fillId="0" borderId="0" xfId="1707" applyNumberFormat="1" applyFont="1" applyFill="1" applyBorder="1" applyAlignment="1" quotePrefix="1">
      <alignment horizontal="center"/>
    </xf>
    <xf numFmtId="0" fontId="3" fillId="0" borderId="35" xfId="1707" applyNumberFormat="1" applyFont="1" applyFill="1" applyBorder="1" applyAlignment="1">
      <alignment horizontal="justify" wrapText="1"/>
    </xf>
    <xf numFmtId="171" fontId="148" fillId="0" borderId="0" xfId="1707" applyNumberFormat="1" applyFont="1" applyFill="1" applyBorder="1" applyAlignment="1">
      <alignment horizontal="justify" wrapText="1"/>
    </xf>
    <xf numFmtId="171" fontId="3" fillId="0" borderId="35" xfId="1707" applyNumberFormat="1" applyFont="1" applyFill="1" applyBorder="1" applyAlignment="1">
      <alignment/>
    </xf>
    <xf numFmtId="171" fontId="3" fillId="0" borderId="35" xfId="1707" applyNumberFormat="1" applyFont="1" applyFill="1" applyBorder="1" applyAlignment="1">
      <alignment horizontal="center"/>
    </xf>
    <xf numFmtId="0" fontId="3" fillId="0" borderId="35" xfId="0" applyFont="1" applyFill="1" applyBorder="1" applyAlignment="1">
      <alignment horizontal="center" vertical="center" wrapText="1"/>
    </xf>
    <xf numFmtId="171" fontId="4" fillId="0" borderId="0" xfId="1707" applyNumberFormat="1" applyFont="1" applyFill="1" applyBorder="1" applyAlignment="1">
      <alignment horizontal="justify" vertical="center" wrapText="1"/>
    </xf>
    <xf numFmtId="0" fontId="3" fillId="0" borderId="0" xfId="0" applyFont="1" applyFill="1" applyAlignment="1">
      <alignment wrapText="1"/>
    </xf>
    <xf numFmtId="0" fontId="3" fillId="0" borderId="35" xfId="0" applyFont="1" applyFill="1" applyBorder="1" applyAlignment="1">
      <alignment vertical="center" wrapText="1"/>
    </xf>
    <xf numFmtId="0" fontId="4" fillId="0" borderId="39" xfId="1707" applyNumberFormat="1" applyFont="1" applyFill="1" applyBorder="1" applyAlignment="1">
      <alignment horizontal="justify" wrapText="1"/>
    </xf>
    <xf numFmtId="0" fontId="3" fillId="0" borderId="35" xfId="0" applyFont="1" applyFill="1" applyBorder="1" applyAlignment="1">
      <alignment/>
    </xf>
    <xf numFmtId="171" fontId="4" fillId="0" borderId="0" xfId="1707" applyNumberFormat="1" applyFont="1" applyAlignment="1">
      <alignment horizontal="justify"/>
    </xf>
    <xf numFmtId="0" fontId="3" fillId="0" borderId="0" xfId="2019" applyFont="1" applyFill="1" applyBorder="1" applyAlignment="1">
      <alignment horizontal="center" wrapText="1"/>
      <protection/>
    </xf>
    <xf numFmtId="0" fontId="4" fillId="0" borderId="0" xfId="2019" applyFont="1" applyFill="1" applyBorder="1" applyAlignment="1" quotePrefix="1">
      <alignment wrapText="1"/>
      <protection/>
    </xf>
    <xf numFmtId="171" fontId="3" fillId="0" borderId="0" xfId="1707" applyNumberFormat="1" applyFont="1" applyAlignment="1">
      <alignment horizontal="right" vertical="top"/>
    </xf>
    <xf numFmtId="171" fontId="4" fillId="0" borderId="0" xfId="1707" applyNumberFormat="1" applyFont="1" applyFill="1" applyBorder="1" applyAlignment="1">
      <alignment horizontal="center" vertical="top"/>
    </xf>
    <xf numFmtId="171" fontId="4" fillId="0" borderId="0" xfId="1707" applyNumberFormat="1" applyFont="1" applyFill="1" applyBorder="1" applyAlignment="1">
      <alignment vertical="top"/>
    </xf>
    <xf numFmtId="171" fontId="3" fillId="0" borderId="0" xfId="1707" applyNumberFormat="1" applyFont="1" applyFill="1" applyBorder="1" applyAlignment="1">
      <alignment vertical="top"/>
    </xf>
    <xf numFmtId="171" fontId="4" fillId="0" borderId="0" xfId="1707" applyNumberFormat="1" applyFont="1" applyAlignment="1">
      <alignment horizontal="justify" vertical="top" wrapText="1"/>
    </xf>
    <xf numFmtId="171" fontId="3" fillId="36" borderId="0" xfId="1707" applyNumberFormat="1" applyFont="1" applyFill="1" applyAlignment="1">
      <alignment horizontal="right" vertical="center"/>
    </xf>
    <xf numFmtId="171" fontId="149" fillId="0" borderId="0" xfId="1732" applyNumberFormat="1" applyFont="1" applyFill="1" applyBorder="1" applyAlignment="1">
      <alignment/>
    </xf>
    <xf numFmtId="0" fontId="2" fillId="0" borderId="0" xfId="0" applyFont="1" applyAlignment="1">
      <alignment horizontal="center" vertical="center" wrapText="1"/>
    </xf>
    <xf numFmtId="0" fontId="42" fillId="0" borderId="0" xfId="0" applyFont="1" applyAlignment="1">
      <alignment horizontal="center"/>
    </xf>
    <xf numFmtId="0" fontId="42" fillId="0" borderId="0" xfId="0" applyFont="1" applyAlignment="1">
      <alignment horizontal="center" wrapText="1"/>
    </xf>
    <xf numFmtId="0" fontId="3" fillId="0" borderId="0" xfId="0" applyFont="1" applyAlignment="1">
      <alignment horizontal="center"/>
    </xf>
    <xf numFmtId="0" fontId="4" fillId="0" borderId="0" xfId="0" applyFont="1" applyAlignment="1">
      <alignment horizontal="justify" vertical="center" wrapText="1"/>
    </xf>
    <xf numFmtId="0" fontId="4" fillId="0" borderId="0" xfId="0" applyFont="1" applyAlignment="1">
      <alignment horizontal="justify" vertical="center"/>
    </xf>
    <xf numFmtId="0" fontId="3" fillId="0" borderId="0" xfId="0" applyFont="1" applyAlignment="1">
      <alignment horizontal="center" vertical="center" wrapText="1"/>
    </xf>
    <xf numFmtId="0" fontId="31" fillId="0" borderId="0" xfId="0" applyFont="1" applyFill="1" applyAlignment="1">
      <alignment horizontal="justify" vertical="center" wrapText="1"/>
    </xf>
    <xf numFmtId="0" fontId="0" fillId="0" borderId="0" xfId="0" applyFont="1" applyFill="1" applyAlignment="1">
      <alignment horizontal="justify" vertical="center" wrapText="1"/>
    </xf>
    <xf numFmtId="0" fontId="4" fillId="0" borderId="0" xfId="0" applyFont="1" applyFill="1" applyAlignment="1">
      <alignment horizontal="justify" vertical="center" wrapText="1"/>
    </xf>
    <xf numFmtId="0" fontId="42" fillId="0" borderId="0" xfId="0" applyFont="1" applyAlignment="1">
      <alignment horizontal="left" vertical="center" wrapText="1"/>
    </xf>
    <xf numFmtId="0" fontId="2" fillId="0" borderId="0" xfId="0" applyFont="1" applyAlignment="1">
      <alignment horizontal="center" vertical="center"/>
    </xf>
    <xf numFmtId="0" fontId="4" fillId="0" borderId="0" xfId="0" applyFont="1" applyFill="1" applyAlignment="1">
      <alignment horizontal="justify" vertical="center" wrapText="1" readingOrder="1"/>
    </xf>
    <xf numFmtId="0" fontId="4" fillId="0" borderId="0" xfId="0" applyFont="1" applyFill="1" applyAlignment="1" quotePrefix="1">
      <alignment horizontal="justify" vertical="center" wrapText="1" readingOrder="1"/>
    </xf>
    <xf numFmtId="0" fontId="4" fillId="0" borderId="0" xfId="0" applyFont="1" applyFill="1" applyAlignment="1" quotePrefix="1">
      <alignment vertical="center"/>
    </xf>
    <xf numFmtId="0" fontId="4" fillId="0" borderId="0" xfId="0" applyFont="1" applyFill="1" applyAlignment="1" quotePrefix="1">
      <alignment vertical="center" wrapText="1"/>
    </xf>
    <xf numFmtId="0" fontId="3" fillId="0" borderId="35" xfId="0" applyFont="1" applyFill="1" applyBorder="1" applyAlignment="1">
      <alignment horizontal="center"/>
    </xf>
    <xf numFmtId="0" fontId="63" fillId="0" borderId="0" xfId="0" applyFont="1" applyFill="1" applyAlignment="1">
      <alignment horizontal="center"/>
    </xf>
    <xf numFmtId="0" fontId="3" fillId="0" borderId="35" xfId="0" applyFont="1" applyFill="1" applyBorder="1" applyAlignment="1" quotePrefix="1">
      <alignment horizontal="center"/>
    </xf>
    <xf numFmtId="0" fontId="4" fillId="0" borderId="0" xfId="0" applyNumberFormat="1" applyFont="1" applyAlignment="1">
      <alignment horizontal="justify" wrapText="1"/>
    </xf>
    <xf numFmtId="0" fontId="4" fillId="0" borderId="0" xfId="0" applyFont="1" applyAlignment="1">
      <alignment horizontal="center"/>
    </xf>
    <xf numFmtId="0" fontId="2" fillId="0" borderId="0" xfId="0" applyFont="1" applyAlignment="1">
      <alignment horizontal="center"/>
    </xf>
    <xf numFmtId="0" fontId="47" fillId="0" borderId="0" xfId="0" applyFont="1" applyAlignment="1">
      <alignment horizontal="right"/>
    </xf>
    <xf numFmtId="0" fontId="4" fillId="0" borderId="0" xfId="0" applyNumberFormat="1" applyFont="1" applyFill="1" applyAlignment="1">
      <alignment horizontal="justify" vertical="center" wrapText="1"/>
    </xf>
    <xf numFmtId="0" fontId="42" fillId="0" borderId="0" xfId="0" applyFont="1" applyAlignment="1">
      <alignment horizontal="justify" vertical="center" wrapText="1"/>
    </xf>
    <xf numFmtId="171" fontId="4" fillId="0" borderId="0" xfId="1707" applyNumberFormat="1" applyFont="1" applyAlignment="1">
      <alignment horizontal="left" wrapText="1"/>
    </xf>
    <xf numFmtId="171" fontId="4" fillId="0" borderId="0" xfId="1707" applyNumberFormat="1" applyFont="1" applyAlignment="1">
      <alignment horizontal="left"/>
    </xf>
    <xf numFmtId="171" fontId="3" fillId="0" borderId="0" xfId="1707" applyNumberFormat="1" applyFont="1" applyAlignment="1">
      <alignment horizontal="left" wrapText="1"/>
    </xf>
    <xf numFmtId="171" fontId="3" fillId="0" borderId="0" xfId="1707" applyNumberFormat="1" applyFont="1" applyAlignment="1">
      <alignment horizontal="center" vertical="center" wrapText="1"/>
    </xf>
    <xf numFmtId="171" fontId="2" fillId="0" borderId="0" xfId="1707" applyNumberFormat="1" applyFont="1" applyAlignment="1">
      <alignment horizontal="center"/>
    </xf>
    <xf numFmtId="171" fontId="42" fillId="0" borderId="0" xfId="1707" applyNumberFormat="1" applyFont="1" applyAlignment="1">
      <alignment horizontal="center"/>
    </xf>
    <xf numFmtId="0" fontId="47" fillId="0" borderId="0" xfId="0" applyFont="1" applyFill="1" applyAlignment="1">
      <alignment horizontal="right"/>
    </xf>
    <xf numFmtId="0" fontId="48" fillId="0" borderId="0" xfId="0" applyFont="1" applyAlignment="1">
      <alignment horizontal="center" vertical="center"/>
    </xf>
    <xf numFmtId="0" fontId="3" fillId="0" borderId="0" xfId="0" applyFont="1" applyAlignment="1">
      <alignment horizontal="justify" vertical="top" wrapText="1"/>
    </xf>
    <xf numFmtId="41" fontId="47" fillId="0" borderId="0" xfId="0" applyNumberFormat="1" applyFont="1" applyAlignment="1">
      <alignment horizontal="right"/>
    </xf>
    <xf numFmtId="43" fontId="3" fillId="0" borderId="0" xfId="0" applyNumberFormat="1" applyFont="1" applyAlignment="1">
      <alignment horizontal="center"/>
    </xf>
    <xf numFmtId="171" fontId="3" fillId="0" borderId="0" xfId="0" applyNumberFormat="1" applyFont="1" applyAlignment="1">
      <alignment horizontal="center"/>
    </xf>
    <xf numFmtId="171" fontId="3" fillId="0" borderId="0" xfId="1707" applyNumberFormat="1" applyFont="1" applyAlignment="1">
      <alignment horizontal="center"/>
    </xf>
    <xf numFmtId="0" fontId="4" fillId="0" borderId="0" xfId="0" applyFont="1" applyAlignment="1">
      <alignment horizontal="justify" wrapText="1"/>
    </xf>
    <xf numFmtId="0" fontId="3" fillId="0" borderId="0" xfId="0" applyFont="1" applyBorder="1" applyAlignment="1">
      <alignment horizontal="center" vertical="center" wrapText="1"/>
    </xf>
    <xf numFmtId="0" fontId="4" fillId="0" borderId="0" xfId="0" applyFont="1" applyBorder="1" applyAlignment="1">
      <alignment horizontal="justify" vertical="center" wrapText="1"/>
    </xf>
    <xf numFmtId="0" fontId="4" fillId="0" borderId="0" xfId="0" applyFont="1" applyFill="1" applyBorder="1" applyAlignment="1">
      <alignment horizontal="justify" vertical="center" wrapText="1"/>
    </xf>
    <xf numFmtId="0" fontId="4" fillId="0" borderId="0" xfId="0" applyFont="1" applyBorder="1" applyAlignment="1" quotePrefix="1">
      <alignment vertical="center" wrapText="1"/>
    </xf>
    <xf numFmtId="0" fontId="0" fillId="0" borderId="0" xfId="0" applyAlignment="1">
      <alignment vertical="center" wrapText="1"/>
    </xf>
    <xf numFmtId="0" fontId="31" fillId="0" borderId="0" xfId="0" applyFont="1" applyAlignment="1">
      <alignment horizontal="justify" vertical="center" wrapText="1"/>
    </xf>
    <xf numFmtId="0" fontId="4" fillId="0" borderId="0" xfId="0" applyFont="1" applyAlignment="1">
      <alignment wrapText="1"/>
    </xf>
    <xf numFmtId="0" fontId="4" fillId="0" borderId="0" xfId="0" applyFont="1" applyFill="1" applyAlignment="1">
      <alignment horizontal="justify" wrapText="1"/>
    </xf>
    <xf numFmtId="0" fontId="3" fillId="0" borderId="0" xfId="0" applyFont="1" applyAlignment="1">
      <alignment horizontal="center"/>
    </xf>
    <xf numFmtId="0" fontId="4" fillId="0" borderId="0" xfId="0" applyFont="1" applyAlignment="1" quotePrefix="1">
      <alignment horizontal="justify"/>
    </xf>
    <xf numFmtId="0" fontId="4" fillId="0" borderId="0" xfId="0" applyFont="1" applyAlignment="1">
      <alignment horizontal="justify"/>
    </xf>
    <xf numFmtId="0" fontId="4" fillId="0" borderId="0" xfId="0" applyFont="1" applyFill="1" applyAlignment="1" quotePrefix="1">
      <alignment horizontal="justify"/>
    </xf>
    <xf numFmtId="0" fontId="4" fillId="0" borderId="0" xfId="0" applyFont="1" applyFill="1" applyAlignment="1">
      <alignment horizontal="justify"/>
    </xf>
    <xf numFmtId="171" fontId="4" fillId="0" borderId="18" xfId="1707" applyNumberFormat="1" applyFont="1" applyBorder="1" applyAlignment="1">
      <alignment horizontal="center" vertical="center" wrapText="1"/>
    </xf>
    <xf numFmtId="0" fontId="3" fillId="0" borderId="31" xfId="0" applyFont="1" applyBorder="1" applyAlignment="1">
      <alignment horizontal="center"/>
    </xf>
    <xf numFmtId="0" fontId="3" fillId="0" borderId="18" xfId="0" applyFont="1" applyBorder="1" applyAlignment="1">
      <alignment horizontal="center"/>
    </xf>
    <xf numFmtId="0" fontId="3" fillId="0" borderId="40" xfId="0" applyFont="1" applyBorder="1" applyAlignment="1">
      <alignment horizontal="center" vertical="center"/>
    </xf>
    <xf numFmtId="0" fontId="3" fillId="0" borderId="35" xfId="0" applyFont="1" applyBorder="1" applyAlignment="1">
      <alignment horizontal="center" vertical="center"/>
    </xf>
    <xf numFmtId="0" fontId="3" fillId="0" borderId="0" xfId="0" applyFont="1" applyAlignment="1">
      <alignment horizontal="center" vertical="center"/>
    </xf>
    <xf numFmtId="0" fontId="3" fillId="0" borderId="44" xfId="0" applyFont="1" applyBorder="1" applyAlignment="1">
      <alignment horizontal="center" vertical="center"/>
    </xf>
    <xf numFmtId="0" fontId="3" fillId="0" borderId="9" xfId="0" applyFont="1" applyBorder="1" applyAlignment="1">
      <alignment horizontal="center" vertical="center"/>
    </xf>
    <xf numFmtId="0" fontId="4" fillId="0" borderId="0" xfId="0" applyFont="1" applyAlignment="1">
      <alignment horizontal="left" vertical="center" wrapText="1"/>
    </xf>
    <xf numFmtId="0" fontId="3" fillId="0" borderId="41" xfId="0" applyFont="1" applyBorder="1" applyAlignment="1">
      <alignment wrapText="1"/>
    </xf>
    <xf numFmtId="0" fontId="3" fillId="0" borderId="42" xfId="0" applyFont="1" applyBorder="1" applyAlignment="1">
      <alignment horizontal="center"/>
    </xf>
    <xf numFmtId="0" fontId="47" fillId="0" borderId="0" xfId="0" applyFont="1" applyAlignment="1">
      <alignment horizontal="left" vertical="center" wrapText="1"/>
    </xf>
    <xf numFmtId="0" fontId="3" fillId="0" borderId="0" xfId="0" applyFont="1" applyAlignment="1">
      <alignment horizontal="center" vertical="center"/>
    </xf>
    <xf numFmtId="0" fontId="4" fillId="0" borderId="0" xfId="2019" applyFont="1" applyFill="1" applyAlignment="1">
      <alignment horizontal="justify" wrapText="1"/>
      <protection/>
    </xf>
    <xf numFmtId="0" fontId="4" fillId="0" borderId="0" xfId="2019" applyFont="1" applyFill="1" applyAlignment="1" quotePrefix="1">
      <alignment vertical="center" wrapText="1"/>
      <protection/>
    </xf>
    <xf numFmtId="0" fontId="3" fillId="0" borderId="0" xfId="2019" applyFont="1" applyFill="1" applyAlignment="1">
      <alignment horizontal="center" vertical="center" wrapText="1"/>
      <protection/>
    </xf>
    <xf numFmtId="0" fontId="3" fillId="0" borderId="0" xfId="2019" applyFont="1" applyFill="1" applyAlignment="1" quotePrefix="1">
      <alignment horizontal="center" vertical="center" wrapText="1"/>
      <protection/>
    </xf>
    <xf numFmtId="0" fontId="3" fillId="0" borderId="0" xfId="2019" applyFont="1" applyAlignment="1">
      <alignment horizontal="center"/>
      <protection/>
    </xf>
    <xf numFmtId="0" fontId="3" fillId="0" borderId="0" xfId="2019" applyFont="1" applyFill="1" applyAlignment="1">
      <alignment horizontal="center"/>
      <protection/>
    </xf>
    <xf numFmtId="0" fontId="3" fillId="0" borderId="35" xfId="2019" applyFont="1" applyFill="1" applyBorder="1" applyAlignment="1" quotePrefix="1">
      <alignment horizontal="center" vertical="center" wrapText="1"/>
      <protection/>
    </xf>
    <xf numFmtId="0" fontId="4" fillId="0" borderId="0" xfId="2019" applyFont="1" applyFill="1" applyBorder="1" applyAlignment="1">
      <alignment horizontal="center"/>
      <protection/>
    </xf>
    <xf numFmtId="0" fontId="3" fillId="0" borderId="35" xfId="0" applyFont="1" applyBorder="1" applyAlignment="1" quotePrefix="1">
      <alignment horizontal="center"/>
    </xf>
    <xf numFmtId="0" fontId="3" fillId="0" borderId="0" xfId="0" applyFont="1" applyBorder="1" applyAlignment="1" quotePrefix="1">
      <alignment horizontal="center"/>
    </xf>
    <xf numFmtId="171" fontId="3" fillId="0" borderId="35" xfId="1732" applyNumberFormat="1" applyFont="1" applyFill="1" applyBorder="1" applyAlignment="1">
      <alignment horizontal="center"/>
    </xf>
    <xf numFmtId="0" fontId="47" fillId="0" borderId="18" xfId="2019" applyFont="1" applyBorder="1" applyAlignment="1" quotePrefix="1">
      <alignment horizontal="center"/>
      <protection/>
    </xf>
    <xf numFmtId="0" fontId="3" fillId="0" borderId="0" xfId="2019" applyFont="1" applyBorder="1" applyAlignment="1">
      <alignment horizontal="center"/>
      <protection/>
    </xf>
    <xf numFmtId="171" fontId="3" fillId="0" borderId="0" xfId="1732" applyNumberFormat="1" applyFont="1" applyFill="1" applyBorder="1" applyAlignment="1">
      <alignment horizontal="center"/>
    </xf>
    <xf numFmtId="0" fontId="4" fillId="0" borderId="0" xfId="1707" applyNumberFormat="1" applyFont="1" applyFill="1" applyBorder="1" applyAlignment="1">
      <alignment horizontal="justify" vertical="center" wrapText="1"/>
    </xf>
    <xf numFmtId="171" fontId="3" fillId="0" borderId="0" xfId="1707" applyNumberFormat="1" applyFont="1" applyFill="1" applyBorder="1" applyAlignment="1">
      <alignment horizontal="center"/>
    </xf>
    <xf numFmtId="0" fontId="3" fillId="0" borderId="0" xfId="1707" applyNumberFormat="1" applyFont="1" applyFill="1" applyBorder="1" applyAlignment="1">
      <alignment horizontal="center" wrapText="1"/>
    </xf>
    <xf numFmtId="0" fontId="4" fillId="0" borderId="0" xfId="1707" applyNumberFormat="1" applyFont="1" applyAlignment="1">
      <alignment horizontal="justify" vertical="center" wrapText="1"/>
    </xf>
    <xf numFmtId="0" fontId="4" fillId="0" borderId="0" xfId="1707" applyNumberFormat="1" applyFont="1" applyAlignment="1">
      <alignment vertical="center" wrapText="1"/>
    </xf>
    <xf numFmtId="0" fontId="3" fillId="0" borderId="0" xfId="1707" applyNumberFormat="1" applyFont="1" applyFill="1" applyBorder="1" applyAlignment="1">
      <alignment horizontal="center"/>
    </xf>
    <xf numFmtId="0" fontId="3" fillId="0" borderId="0" xfId="1707" applyNumberFormat="1" applyFont="1" applyFill="1" applyBorder="1" applyAlignment="1" quotePrefix="1">
      <alignment horizontal="center"/>
    </xf>
    <xf numFmtId="0" fontId="4" fillId="0" borderId="0" xfId="1707" applyNumberFormat="1" applyFont="1" applyFill="1" applyBorder="1" applyAlignment="1">
      <alignment vertical="center" wrapText="1"/>
    </xf>
    <xf numFmtId="0" fontId="3" fillId="0" borderId="0" xfId="1707" applyNumberFormat="1" applyFont="1" applyFill="1" applyBorder="1" applyAlignment="1">
      <alignment wrapText="1"/>
    </xf>
    <xf numFmtId="0" fontId="4" fillId="0" borderId="0" xfId="1707" applyNumberFormat="1" applyFont="1" applyBorder="1" applyAlignment="1">
      <alignment horizontal="justify" vertical="center" wrapText="1"/>
    </xf>
  </cellXfs>
  <cellStyles count="2388">
    <cellStyle name="Normal" xfId="0"/>
    <cellStyle name="_x0001_" xfId="15"/>
    <cellStyle name="_x0001_ 2" xfId="16"/>
    <cellStyle name="#.###" xfId="17"/>
    <cellStyle name="%" xfId="18"/>
    <cellStyle name="??" xfId="19"/>
    <cellStyle name="?? [0.00]_ Att. 1- Cover" xfId="20"/>
    <cellStyle name="?? [0]" xfId="21"/>
    <cellStyle name="?? [0] 2" xfId="22"/>
    <cellStyle name="?_x001D_??%U©÷u&amp;H©÷9_x0008_? s&#10;_x0007__x0001__x0001_" xfId="23"/>
    <cellStyle name="???? [0.00]_BE-BQ" xfId="24"/>
    <cellStyle name="??????????????????? [0]_FTC_OFFER" xfId="25"/>
    <cellStyle name="???????????????????_FTC_OFFER" xfId="26"/>
    <cellStyle name="????_BE-BQ" xfId="27"/>
    <cellStyle name="???[0]_?? DI" xfId="28"/>
    <cellStyle name="???_?? DI" xfId="29"/>
    <cellStyle name="??[0]_BRE" xfId="30"/>
    <cellStyle name="??_ ??? ???? " xfId="31"/>
    <cellStyle name="??_kc-elec system check list" xfId="32"/>
    <cellStyle name="??A? [0]_laroux_1_¢¬???¢â? " xfId="33"/>
    <cellStyle name="??A?_laroux_1_¢¬???¢â? " xfId="34"/>
    <cellStyle name="?¡±¢¥?_?¨ù??¢´¢¥_¢¬???¢â? " xfId="35"/>
    <cellStyle name="?ðÇ%U?&amp;H?_x0008_?s&#10;_x0007__x0001__x0001_" xfId="36"/>
    <cellStyle name="_142" xfId="37"/>
    <cellStyle name="_153ht" xfId="38"/>
    <cellStyle name="_2010" xfId="39"/>
    <cellStyle name="_2011" xfId="40"/>
    <cellStyle name="_242" xfId="41"/>
    <cellStyle name="_BALANCE SHEET 2010" xfId="42"/>
    <cellStyle name="_BB NThu-THOIQUAN-moi" xfId="43"/>
    <cellStyle name="_BB NThu-THOIQUAN-Vu" xfId="44"/>
    <cellStyle name="_BIEUCHIDAO-KT" xfId="45"/>
    <cellStyle name="_Book1" xfId="46"/>
    <cellStyle name="_Book1 2" xfId="47"/>
    <cellStyle name="_Book1_1" xfId="48"/>
    <cellStyle name="_Book1_1_QT HT  Thoi Lai- O Mon - Can Tho( 05-2003 5THAI)" xfId="49"/>
    <cellStyle name="_Book1_1_QT THOI QUAN 230404" xfId="50"/>
    <cellStyle name="_Book1_BB NThu-THOIQUAN-moi" xfId="51"/>
    <cellStyle name="_Book1_BB NThu-THOIQUAN-Vu" xfId="52"/>
    <cellStyle name="_Book1_BC-QT-WB-dthao" xfId="53"/>
    <cellStyle name="_Book1_DIEN GIAI DG QT CD XA THONG HOA -CAU KE" xfId="54"/>
    <cellStyle name="_Book1_QT THOI QUAN 230404" xfId="55"/>
    <cellStyle name="_Book1_Tinh nhap loi nhuan SXKD hang thang" xfId="56"/>
    <cellStyle name="_Book1_TKHC-THOIQUAN-05-04-2004" xfId="57"/>
    <cellStyle name="_Book1_TKHC-THOIQUAN-05-04-2004_QT HT  Thoi Lai- O Mon - Can Tho( 05-2003 5THAI)" xfId="58"/>
    <cellStyle name="_Book1_TKHC-THOIQUAN-05-04-2004_QT THOI QUAN 230404" xfId="59"/>
    <cellStyle name="_Book1_TM4" xfId="60"/>
    <cellStyle name="_Book1_TM5" xfId="61"/>
    <cellStyle name="_BTDC" xfId="62"/>
    <cellStyle name="_but%20toan%20dieuchinhgui-eDung(1)" xfId="63"/>
    <cellStyle name="_but%20toan%20dieuchinhgui-eDung(1) 2" xfId="64"/>
    <cellStyle name="_but%20toan%20dieuchinhgui-eDung(1)_BCKT phu huu 2011_du thao in" xfId="65"/>
    <cellStyle name="_but%20toan%20dieuchinhgui-eDung(1)_Sheet1" xfId="66"/>
    <cellStyle name="_but%20toan%20dieuchinhgui-eDung(1)_Sheet2" xfId="67"/>
    <cellStyle name="_but%20toan%20dieuchinhgui-eDung(1)_TM9" xfId="68"/>
    <cellStyle name="_Dchinh-2008" xfId="69"/>
    <cellStyle name="_Dchinh-2008 2" xfId="70"/>
    <cellStyle name="_Dchinh-2008_BCKT phu huu 2011_du thao in" xfId="71"/>
    <cellStyle name="_Dchinh-2008_Sheet1" xfId="72"/>
    <cellStyle name="_Dchinh-2008_Sheet2" xfId="73"/>
    <cellStyle name="_Dchinh-2008_TM9" xfId="74"/>
    <cellStyle name="_DIEN GIAI DG QT CD XA THONG HOA -CAU KE" xfId="75"/>
    <cellStyle name="_DSSH SD11 Sao Viet" xfId="76"/>
    <cellStyle name="_DSSH SD11 Sao Viet 2" xfId="77"/>
    <cellStyle name="_DSSH SD11 Sao Viet_BCKT phu huu 2011_du thao in" xfId="78"/>
    <cellStyle name="_DSSH SD11 Sao Viet_Sheet1" xfId="79"/>
    <cellStyle name="_DSSH SD11 Sao Viet_Sheet2" xfId="80"/>
    <cellStyle name="_DSSH SD11 Sao Viet_TM9" xfId="81"/>
    <cellStyle name="_ET_STYLE_NoName_00_" xfId="82"/>
    <cellStyle name="_ET_STYLE_NoName_00__Bang KL New1" xfId="83"/>
    <cellStyle name="_File_lam_viec-Vi" xfId="84"/>
    <cellStyle name="_File_lam_viec-Vi 2" xfId="85"/>
    <cellStyle name="_File_lam_viec-Vi_BCKT phu huu 2011_du thao in" xfId="86"/>
    <cellStyle name="_File_lam_viec-Vi_Sheet1" xfId="87"/>
    <cellStyle name="_File_lam_viec-Vi_Sheet2" xfId="88"/>
    <cellStyle name="_File_lam_viec-Vi_TM9" xfId="89"/>
    <cellStyle name="_kh 2011" xfId="90"/>
    <cellStyle name="_kh 2011vp" xfId="91"/>
    <cellStyle name="_KHAU HAO" xfId="92"/>
    <cellStyle name="_KT (2)" xfId="93"/>
    <cellStyle name="_KT (2) 2" xfId="94"/>
    <cellStyle name="_KT (2)_1" xfId="95"/>
    <cellStyle name="_KT (2)_1_Lora-tungchau" xfId="96"/>
    <cellStyle name="_KT (2)_1_Qt-HT3PQ1(CauKho)" xfId="97"/>
    <cellStyle name="_KT (2)_1_Qt-HT3PQ1(CauKho) 2" xfId="98"/>
    <cellStyle name="_KT (2)_1_Qt-HT3PQ1(CauKho)_Don gia quy 3 nam 2003 - Ban Dien Luc" xfId="99"/>
    <cellStyle name="_KT (2)_1_Qt-HT3PQ1(CauKho)_NC-VL2-2003" xfId="100"/>
    <cellStyle name="_KT (2)_1_Qt-HT3PQ1(CauKho)_NC-VL2-2003_1" xfId="101"/>
    <cellStyle name="_KT (2)_1_Qt-HT3PQ1(CauKho)_TM4" xfId="102"/>
    <cellStyle name="_KT (2)_1_Qt-HT3PQ1(CauKho)_TM5" xfId="103"/>
    <cellStyle name="_KT (2)_2" xfId="104"/>
    <cellStyle name="_KT (2)_2_TG-TH" xfId="105"/>
    <cellStyle name="_KT (2)_2_TG-TH 2" xfId="106"/>
    <cellStyle name="_KT (2)_2_TG-TH_BAO CAO KLCT PT2000" xfId="107"/>
    <cellStyle name="_KT (2)_2_TG-TH_BAO CAO PT2000" xfId="108"/>
    <cellStyle name="_KT (2)_2_TG-TH_BAO CAO PT2000_Book1" xfId="109"/>
    <cellStyle name="_KT (2)_2_TG-TH_Bao cao XDCB 2001 - T11 KH dieu chinh 20-11-THAI" xfId="110"/>
    <cellStyle name="_KT (2)_2_TG-TH_BB NThu-THOIQUAN-moi" xfId="111"/>
    <cellStyle name="_KT (2)_2_TG-TH_BB NThu-THOIQUAN-moi_Book1" xfId="112"/>
    <cellStyle name="_KT (2)_2_TG-TH_BB NThu-THOIQUAN-moi_BOOK1_1" xfId="113"/>
    <cellStyle name="_KT (2)_2_TG-TH_BB NThu-THOIQUAN-moi_Book1_BOOK1" xfId="114"/>
    <cellStyle name="_KT (2)_2_TG-TH_BB NThu-THOIQUAN-moi_Book1_Dang ky thi Vien Chuc" xfId="115"/>
    <cellStyle name="_KT (2)_2_TG-TH_BB NThu-THOIQUAN-moi_Dang ky thi Vien Chuc" xfId="116"/>
    <cellStyle name="_KT (2)_2_TG-TH_BB NThu-THOIQUAN-moi_dutoan duong chinh sua" xfId="117"/>
    <cellStyle name="_KT (2)_2_TG-TH_BB NThu-THOIQUAN-moi_LuuNgay13-02-2006du toan duong cong vu" xfId="118"/>
    <cellStyle name="_KT (2)_2_TG-TH_BB NThu-THOIQUAN-moi_Tong hop Khoi luong" xfId="119"/>
    <cellStyle name="_KT (2)_2_TG-TH_BB NThu-THOIQUAN-moi_Tong hop Khoi luong_Book1" xfId="120"/>
    <cellStyle name="_KT (2)_2_TG-TH_BB NThu-THOIQUAN-Vu" xfId="121"/>
    <cellStyle name="_KT (2)_2_TG-TH_BCDKT" xfId="122"/>
    <cellStyle name="_KT (2)_2_TG-TH_BCTC nam 2008 (version 1)" xfId="123"/>
    <cellStyle name="_KT (2)_2_TG-TH_Book1" xfId="124"/>
    <cellStyle name="_KT (2)_2_TG-TH_Book1 2" xfId="125"/>
    <cellStyle name="_KT (2)_2_TG-TH_Book1_1" xfId="126"/>
    <cellStyle name="_KT (2)_2_TG-TH_Book1_1 2" xfId="127"/>
    <cellStyle name="_KT (2)_2_TG-TH_Book1_1_BCDKT" xfId="128"/>
    <cellStyle name="_KT (2)_2_TG-TH_Book1_1_Book1" xfId="129"/>
    <cellStyle name="_KT (2)_2_TG-TH_Book1_1_BTDC" xfId="130"/>
    <cellStyle name="_KT (2)_2_TG-TH_Book1_1_DanhMucDonGiaVTTB_Dien_TAM" xfId="131"/>
    <cellStyle name="_KT (2)_2_TG-TH_Book1_1_DTTC PHU VINH SUA NOP" xfId="132"/>
    <cellStyle name="_KT (2)_2_TG-TH_Book1_1_KQKD" xfId="133"/>
    <cellStyle name="_KT (2)_2_TG-TH_Book1_1_QT HT  Thoi Lai- O Mon - Can Tho( 05-2003 5THAI)" xfId="134"/>
    <cellStyle name="_KT (2)_2_TG-TH_Book1_1_QT THOI QUAN 230404" xfId="135"/>
    <cellStyle name="_KT (2)_2_TG-TH_Book1_1_Sheet1" xfId="136"/>
    <cellStyle name="_KT (2)_2_TG-TH_Book1_1_Sheet2" xfId="137"/>
    <cellStyle name="_KT (2)_2_TG-TH_Book1_1_Tinh nhap loi nhuan SXKD hang thang" xfId="138"/>
    <cellStyle name="_KT (2)_2_TG-TH_Book1_1_TM-3" xfId="139"/>
    <cellStyle name="_KT (2)_2_TG-TH_Book1_1_TM4" xfId="140"/>
    <cellStyle name="_KT (2)_2_TG-TH_Book1_1_TM5" xfId="141"/>
    <cellStyle name="_KT (2)_2_TG-TH_Book1_2" xfId="142"/>
    <cellStyle name="_KT (2)_2_TG-TH_Book1_2 2" xfId="143"/>
    <cellStyle name="_KT (2)_2_TG-TH_Book1_2_TM4" xfId="144"/>
    <cellStyle name="_KT (2)_2_TG-TH_Book1_2_TM5" xfId="145"/>
    <cellStyle name="_KT (2)_2_TG-TH_Book1_3" xfId="146"/>
    <cellStyle name="_KT (2)_2_TG-TH_Book1_BB NThu-THOIQUAN-moi" xfId="147"/>
    <cellStyle name="_KT (2)_2_TG-TH_Book1_BB NThu-THOIQUAN-Vu" xfId="148"/>
    <cellStyle name="_KT (2)_2_TG-TH_Book1_BCDKT" xfId="149"/>
    <cellStyle name="_KT (2)_2_TG-TH_Book1_BTDC" xfId="150"/>
    <cellStyle name="_KT (2)_2_TG-TH_Book1_CUOC VAN CHUYEN" xfId="151"/>
    <cellStyle name="_KT (2)_2_TG-TH_Book1_DanhMucDonGiaVTTB_Dien_TAM" xfId="152"/>
    <cellStyle name="_KT (2)_2_TG-TH_Book1_DIEN GIAI DG QT CD XA THONG HOA -CAU KE" xfId="153"/>
    <cellStyle name="_KT (2)_2_TG-TH_Book1_KQKD" xfId="154"/>
    <cellStyle name="_KT (2)_2_TG-TH_Book1_QT THOI QUAN 230404" xfId="155"/>
    <cellStyle name="_KT (2)_2_TG-TH_Book1_Sheet1" xfId="156"/>
    <cellStyle name="_KT (2)_2_TG-TH_Book1_Sheet2" xfId="157"/>
    <cellStyle name="_KT (2)_2_TG-TH_Book1_Tinh nhap loi nhuan SXKD hang thang" xfId="158"/>
    <cellStyle name="_KT (2)_2_TG-TH_Book1_TKHC-THOIQUAN-05-04-2004" xfId="159"/>
    <cellStyle name="_KT (2)_2_TG-TH_Book1_TKHC-THOIQUAN-05-04-2004_QT HT  Thoi Lai- O Mon - Can Tho( 05-2003 5THAI)" xfId="160"/>
    <cellStyle name="_KT (2)_2_TG-TH_Book1_TKHC-THOIQUAN-05-04-2004_QT THOI QUAN 230404" xfId="161"/>
    <cellStyle name="_KT (2)_2_TG-TH_Book1_TM-3" xfId="162"/>
    <cellStyle name="_KT (2)_2_TG-TH_Book1_TM4" xfId="163"/>
    <cellStyle name="_KT (2)_2_TG-TH_Book1_TM5" xfId="164"/>
    <cellStyle name="_KT (2)_2_TG-TH_BTDC" xfId="165"/>
    <cellStyle name="_KT (2)_2_TG-TH_DAU NOI PL-CL TAI PHU LAMHC" xfId="166"/>
    <cellStyle name="_KT (2)_2_TG-TH_Dcdtoan-bcnckt " xfId="167"/>
    <cellStyle name="_KT (2)_2_TG-TH_DIEN GIAI DG QT CD XA THONG HOA -CAU KE" xfId="168"/>
    <cellStyle name="_KT (2)_2_TG-TH_DTCDT MR.2N110.HOCMON.TDTOAN.CCUNG" xfId="169"/>
    <cellStyle name="_KT (2)_2_TG-TH_DTTC PHU VINH SUA NOP" xfId="170"/>
    <cellStyle name="_KT (2)_2_TG-TH_KQKD" xfId="171"/>
    <cellStyle name="_KT (2)_2_TG-TH_Lora-tungchau" xfId="172"/>
    <cellStyle name="_KT (2)_2_TG-TH_moi" xfId="173"/>
    <cellStyle name="_KT (2)_2_TG-TH_PGIA-phieu tham tra Kho bac" xfId="174"/>
    <cellStyle name="_KT (2)_2_TG-TH_PT02-02" xfId="175"/>
    <cellStyle name="_KT (2)_2_TG-TH_PT02-02_Book1" xfId="176"/>
    <cellStyle name="_KT (2)_2_TG-TH_PT02-03" xfId="177"/>
    <cellStyle name="_KT (2)_2_TG-TH_PT02-03_Book1" xfId="178"/>
    <cellStyle name="_KT (2)_2_TG-TH_QT THOI QUAN 230404" xfId="179"/>
    <cellStyle name="_KT (2)_2_TG-TH_QT THOI QUAN 230404_Book1" xfId="180"/>
    <cellStyle name="_KT (2)_2_TG-TH_QT THOI QUAN 230404_BOOK1_1" xfId="181"/>
    <cellStyle name="_KT (2)_2_TG-TH_QT THOI QUAN 230404_Book1_BOOK1" xfId="182"/>
    <cellStyle name="_KT (2)_2_TG-TH_QT THOI QUAN 230404_Book1_Dang ky thi Vien Chuc" xfId="183"/>
    <cellStyle name="_KT (2)_2_TG-TH_QT THOI QUAN 230404_Dang ky thi Vien Chuc" xfId="184"/>
    <cellStyle name="_KT (2)_2_TG-TH_QT THOI QUAN 230404_dutoan duong chinh sua" xfId="185"/>
    <cellStyle name="_KT (2)_2_TG-TH_QT THOI QUAN 230404_LuuNgay13-02-2006du toan duong cong vu" xfId="186"/>
    <cellStyle name="_KT (2)_2_TG-TH_QT THOI QUAN 230404_Tong hop Khoi luong" xfId="187"/>
    <cellStyle name="_KT (2)_2_TG-TH_QT THOI QUAN 230404_Tong hop Khoi luong_Book1" xfId="188"/>
    <cellStyle name="_KT (2)_2_TG-TH_Qt-HT3PQ1(CauKho)" xfId="189"/>
    <cellStyle name="_KT (2)_2_TG-TH_Qt-HT3PQ1(CauKho) 2" xfId="190"/>
    <cellStyle name="_KT (2)_2_TG-TH_Qt-HT3PQ1(CauKho)_Don gia quy 3 nam 2003 - Ban Dien Luc" xfId="191"/>
    <cellStyle name="_KT (2)_2_TG-TH_Qt-HT3PQ1(CauKho)_NC-VL2-2003" xfId="192"/>
    <cellStyle name="_KT (2)_2_TG-TH_Qt-HT3PQ1(CauKho)_NC-VL2-2003_1" xfId="193"/>
    <cellStyle name="_KT (2)_2_TG-TH_Qt-HT3PQ1(CauKho)_TM4" xfId="194"/>
    <cellStyle name="_KT (2)_2_TG-TH_Qt-HT3PQ1(CauKho)_TM5" xfId="195"/>
    <cellStyle name="_KT (2)_2_TG-TH_Sheet1" xfId="196"/>
    <cellStyle name="_KT (2)_2_TG-TH_Sheet1_1" xfId="197"/>
    <cellStyle name="_KT (2)_2_TG-TH_Sheet2" xfId="198"/>
    <cellStyle name="_KT (2)_2_TG-TH_Sheet2 2" xfId="199"/>
    <cellStyle name="_KT (2)_2_TG-TH_Sheet2_TM4" xfId="200"/>
    <cellStyle name="_KT (2)_2_TG-TH_Sheet2_TM5" xfId="201"/>
    <cellStyle name="_KT (2)_2_TG-TH_Tinh nhap loi nhuan SXKD hang thang" xfId="202"/>
    <cellStyle name="_KT (2)_2_TG-TH_TKHC-THOIQUAN-05-04-2004" xfId="203"/>
    <cellStyle name="_KT (2)_2_TG-TH_TM-3" xfId="204"/>
    <cellStyle name="_KT (2)_2_TG-TH_TM4" xfId="205"/>
    <cellStyle name="_KT (2)_2_TG-TH_TM5" xfId="206"/>
    <cellStyle name="_KT (2)_2_TG-TH_XL4Poppy" xfId="207"/>
    <cellStyle name="_KT (2)_2_TG-TH_XL4Test5" xfId="208"/>
    <cellStyle name="_KT (2)_3" xfId="209"/>
    <cellStyle name="_KT (2)_3_TG-TH" xfId="210"/>
    <cellStyle name="_KT (2)_3_TG-TH 2" xfId="211"/>
    <cellStyle name="_KT (2)_3_TG-TH_BB NThu-THOIQUAN-moi" xfId="212"/>
    <cellStyle name="_KT (2)_3_TG-TH_BB NThu-THOIQUAN-Vu" xfId="213"/>
    <cellStyle name="_KT (2)_3_TG-TH_BCDKT" xfId="214"/>
    <cellStyle name="_KT (2)_3_TG-TH_Book1" xfId="215"/>
    <cellStyle name="_KT (2)_3_TG-TH_Book1 2" xfId="216"/>
    <cellStyle name="_KT (2)_3_TG-TH_Book1_1" xfId="217"/>
    <cellStyle name="_KT (2)_3_TG-TH_Book1_1_QT HT  Thoi Lai- O Mon - Can Tho( 05-2003 5THAI)" xfId="218"/>
    <cellStyle name="_KT (2)_3_TG-TH_Book1_1_QT THOI QUAN 230404" xfId="219"/>
    <cellStyle name="_KT (2)_3_TG-TH_Book1_BB NThu-THOIQUAN-moi" xfId="220"/>
    <cellStyle name="_KT (2)_3_TG-TH_Book1_BB NThu-THOIQUAN-Vu" xfId="221"/>
    <cellStyle name="_KT (2)_3_TG-TH_Book1_BC-QT-WB-dthao" xfId="222"/>
    <cellStyle name="_KT (2)_3_TG-TH_Book1_DIEN GIAI DG QT CD XA THONG HOA -CAU KE" xfId="223"/>
    <cellStyle name="_KT (2)_3_TG-TH_Book1_QT THOI QUAN 230404" xfId="224"/>
    <cellStyle name="_KT (2)_3_TG-TH_Book1_Tinh nhap loi nhuan SXKD hang thang" xfId="225"/>
    <cellStyle name="_KT (2)_3_TG-TH_Book1_TKHC-THOIQUAN-05-04-2004" xfId="226"/>
    <cellStyle name="_KT (2)_3_TG-TH_Book1_TKHC-THOIQUAN-05-04-2004_QT HT  Thoi Lai- O Mon - Can Tho( 05-2003 5THAI)" xfId="227"/>
    <cellStyle name="_KT (2)_3_TG-TH_Book1_TKHC-THOIQUAN-05-04-2004_QT THOI QUAN 230404" xfId="228"/>
    <cellStyle name="_KT (2)_3_TG-TH_Book1_TM4" xfId="229"/>
    <cellStyle name="_KT (2)_3_TG-TH_Book1_TM5" xfId="230"/>
    <cellStyle name="_KT (2)_3_TG-TH_BTDC" xfId="231"/>
    <cellStyle name="_KT (2)_3_TG-TH_DIEN GIAI DG QT CD XA THONG HOA -CAU KE" xfId="232"/>
    <cellStyle name="_KT (2)_3_TG-TH_KQKD" xfId="233"/>
    <cellStyle name="_KT (2)_3_TG-TH_Lora-tungchau" xfId="234"/>
    <cellStyle name="_KT (2)_3_TG-TH_PERSONAL" xfId="235"/>
    <cellStyle name="_KT (2)_3_TG-TH_PERSONAL_Book1" xfId="236"/>
    <cellStyle name="_KT (2)_3_TG-TH_PERSONAL_HTQ.8 GD1" xfId="237"/>
    <cellStyle name="_KT (2)_3_TG-TH_PERSONAL_HTQ.8 GD1_Don gia quy 3 nam 2003 - Ban Dien Luc" xfId="238"/>
    <cellStyle name="_KT (2)_3_TG-TH_PERSONAL_HTQ.8 GD1_NC-VL2-2003" xfId="239"/>
    <cellStyle name="_KT (2)_3_TG-TH_PERSONAL_HTQ.8 GD1_NC-VL2-2003_1" xfId="240"/>
    <cellStyle name="_KT (2)_3_TG-TH_PERSONAL_Tong hop KHCB 2001" xfId="241"/>
    <cellStyle name="_KT (2)_3_TG-TH_QT THOI QUAN 230404" xfId="242"/>
    <cellStyle name="_KT (2)_3_TG-TH_Qt-HT3PQ1(CauKho)" xfId="243"/>
    <cellStyle name="_KT (2)_3_TG-TH_Qt-HT3PQ1(CauKho) 2" xfId="244"/>
    <cellStyle name="_KT (2)_3_TG-TH_Qt-HT3PQ1(CauKho)_Don gia quy 3 nam 2003 - Ban Dien Luc" xfId="245"/>
    <cellStyle name="_KT (2)_3_TG-TH_Qt-HT3PQ1(CauKho)_NC-VL2-2003" xfId="246"/>
    <cellStyle name="_KT (2)_3_TG-TH_Qt-HT3PQ1(CauKho)_NC-VL2-2003_1" xfId="247"/>
    <cellStyle name="_KT (2)_3_TG-TH_Qt-HT3PQ1(CauKho)_TM4" xfId="248"/>
    <cellStyle name="_KT (2)_3_TG-TH_Qt-HT3PQ1(CauKho)_TM5" xfId="249"/>
    <cellStyle name="_KT (2)_3_TG-TH_Sheet1" xfId="250"/>
    <cellStyle name="_KT (2)_3_TG-TH_Sheet2" xfId="251"/>
    <cellStyle name="_KT (2)_3_TG-TH_Tinh nhap loi nhuan SXKD hang thang" xfId="252"/>
    <cellStyle name="_KT (2)_3_TG-TH_TKHC-THOIQUAN-05-04-2004" xfId="253"/>
    <cellStyle name="_KT (2)_3_TG-TH_TM-3" xfId="254"/>
    <cellStyle name="_KT (2)_3_TG-TH_TM4" xfId="255"/>
    <cellStyle name="_KT (2)_3_TG-TH_TM5" xfId="256"/>
    <cellStyle name="_KT (2)_4" xfId="257"/>
    <cellStyle name="_KT (2)_4 2" xfId="258"/>
    <cellStyle name="_KT (2)_4_BAO CAO KLCT PT2000" xfId="259"/>
    <cellStyle name="_KT (2)_4_BAO CAO PT2000" xfId="260"/>
    <cellStyle name="_KT (2)_4_BAO CAO PT2000_Book1" xfId="261"/>
    <cellStyle name="_KT (2)_4_Bao cao XDCB 2001 - T11 KH dieu chinh 20-11-THAI" xfId="262"/>
    <cellStyle name="_KT (2)_4_BB NThu-THOIQUAN-moi" xfId="263"/>
    <cellStyle name="_KT (2)_4_BB NThu-THOIQUAN-moi_Book1" xfId="264"/>
    <cellStyle name="_KT (2)_4_BB NThu-THOIQUAN-moi_BOOK1_1" xfId="265"/>
    <cellStyle name="_KT (2)_4_BB NThu-THOIQUAN-moi_Book1_BOOK1" xfId="266"/>
    <cellStyle name="_KT (2)_4_BB NThu-THOIQUAN-moi_Book1_Dang ky thi Vien Chuc" xfId="267"/>
    <cellStyle name="_KT (2)_4_BB NThu-THOIQUAN-moi_Dang ky thi Vien Chuc" xfId="268"/>
    <cellStyle name="_KT (2)_4_BB NThu-THOIQUAN-moi_dutoan duong chinh sua" xfId="269"/>
    <cellStyle name="_KT (2)_4_BB NThu-THOIQUAN-moi_LuuNgay13-02-2006du toan duong cong vu" xfId="270"/>
    <cellStyle name="_KT (2)_4_BB NThu-THOIQUAN-moi_Tong hop Khoi luong" xfId="271"/>
    <cellStyle name="_KT (2)_4_BB NThu-THOIQUAN-moi_Tong hop Khoi luong_Book1" xfId="272"/>
    <cellStyle name="_KT (2)_4_BB NThu-THOIQUAN-Vu" xfId="273"/>
    <cellStyle name="_KT (2)_4_BCDKT" xfId="274"/>
    <cellStyle name="_KT (2)_4_BCTC nam 2008 (version 1)" xfId="275"/>
    <cellStyle name="_KT (2)_4_Book1" xfId="276"/>
    <cellStyle name="_KT (2)_4_Book1 2" xfId="277"/>
    <cellStyle name="_KT (2)_4_Book1_1" xfId="278"/>
    <cellStyle name="_KT (2)_4_Book1_1 2" xfId="279"/>
    <cellStyle name="_KT (2)_4_Book1_1_BCDKT" xfId="280"/>
    <cellStyle name="_KT (2)_4_Book1_1_Book1" xfId="281"/>
    <cellStyle name="_KT (2)_4_Book1_1_BTDC" xfId="282"/>
    <cellStyle name="_KT (2)_4_Book1_1_DanhMucDonGiaVTTB_Dien_TAM" xfId="283"/>
    <cellStyle name="_KT (2)_4_Book1_1_DTTC PHU VINH SUA NOP" xfId="284"/>
    <cellStyle name="_KT (2)_4_Book1_1_KQKD" xfId="285"/>
    <cellStyle name="_KT (2)_4_Book1_1_QT HT  Thoi Lai- O Mon - Can Tho( 05-2003 5THAI)" xfId="286"/>
    <cellStyle name="_KT (2)_4_Book1_1_QT THOI QUAN 230404" xfId="287"/>
    <cellStyle name="_KT (2)_4_Book1_1_Sheet1" xfId="288"/>
    <cellStyle name="_KT (2)_4_Book1_1_Sheet2" xfId="289"/>
    <cellStyle name="_KT (2)_4_Book1_1_Tinh nhap loi nhuan SXKD hang thang" xfId="290"/>
    <cellStyle name="_KT (2)_4_Book1_1_TM-3" xfId="291"/>
    <cellStyle name="_KT (2)_4_Book1_1_TM4" xfId="292"/>
    <cellStyle name="_KT (2)_4_Book1_1_TM5" xfId="293"/>
    <cellStyle name="_KT (2)_4_Book1_2" xfId="294"/>
    <cellStyle name="_KT (2)_4_Book1_2 2" xfId="295"/>
    <cellStyle name="_KT (2)_4_Book1_2_TM4" xfId="296"/>
    <cellStyle name="_KT (2)_4_Book1_2_TM5" xfId="297"/>
    <cellStyle name="_KT (2)_4_Book1_3" xfId="298"/>
    <cellStyle name="_KT (2)_4_Book1_BB NThu-THOIQUAN-moi" xfId="299"/>
    <cellStyle name="_KT (2)_4_Book1_BB NThu-THOIQUAN-Vu" xfId="300"/>
    <cellStyle name="_KT (2)_4_Book1_BCDKT" xfId="301"/>
    <cellStyle name="_KT (2)_4_Book1_BTDC" xfId="302"/>
    <cellStyle name="_KT (2)_4_Book1_CUOC VAN CHUYEN" xfId="303"/>
    <cellStyle name="_KT (2)_4_Book1_DanhMucDonGiaVTTB_Dien_TAM" xfId="304"/>
    <cellStyle name="_KT (2)_4_Book1_DIEN GIAI DG QT CD XA THONG HOA -CAU KE" xfId="305"/>
    <cellStyle name="_KT (2)_4_Book1_KQKD" xfId="306"/>
    <cellStyle name="_KT (2)_4_Book1_QT THOI QUAN 230404" xfId="307"/>
    <cellStyle name="_KT (2)_4_Book1_Sheet1" xfId="308"/>
    <cellStyle name="_KT (2)_4_Book1_Sheet2" xfId="309"/>
    <cellStyle name="_KT (2)_4_Book1_Tinh nhap loi nhuan SXKD hang thang" xfId="310"/>
    <cellStyle name="_KT (2)_4_Book1_TKHC-THOIQUAN-05-04-2004" xfId="311"/>
    <cellStyle name="_KT (2)_4_Book1_TKHC-THOIQUAN-05-04-2004_QT HT  Thoi Lai- O Mon - Can Tho( 05-2003 5THAI)" xfId="312"/>
    <cellStyle name="_KT (2)_4_Book1_TKHC-THOIQUAN-05-04-2004_QT THOI QUAN 230404" xfId="313"/>
    <cellStyle name="_KT (2)_4_Book1_TM-3" xfId="314"/>
    <cellStyle name="_KT (2)_4_Book1_TM4" xfId="315"/>
    <cellStyle name="_KT (2)_4_Book1_TM5" xfId="316"/>
    <cellStyle name="_KT (2)_4_BTDC" xfId="317"/>
    <cellStyle name="_KT (2)_4_DAU NOI PL-CL TAI PHU LAMHC" xfId="318"/>
    <cellStyle name="_KT (2)_4_Dcdtoan-bcnckt " xfId="319"/>
    <cellStyle name="_KT (2)_4_DIEN GIAI DG QT CD XA THONG HOA -CAU KE" xfId="320"/>
    <cellStyle name="_KT (2)_4_DTCDT MR.2N110.HOCMON.TDTOAN.CCUNG" xfId="321"/>
    <cellStyle name="_KT (2)_4_DTTC PHU VINH SUA NOP" xfId="322"/>
    <cellStyle name="_KT (2)_4_KQKD" xfId="323"/>
    <cellStyle name="_KT (2)_4_Lora-tungchau" xfId="324"/>
    <cellStyle name="_KT (2)_4_moi" xfId="325"/>
    <cellStyle name="_KT (2)_4_PGIA-phieu tham tra Kho bac" xfId="326"/>
    <cellStyle name="_KT (2)_4_PT02-02" xfId="327"/>
    <cellStyle name="_KT (2)_4_PT02-02_Book1" xfId="328"/>
    <cellStyle name="_KT (2)_4_PT02-03" xfId="329"/>
    <cellStyle name="_KT (2)_4_PT02-03_Book1" xfId="330"/>
    <cellStyle name="_KT (2)_4_QT THOI QUAN 230404" xfId="331"/>
    <cellStyle name="_KT (2)_4_QT THOI QUAN 230404_Book1" xfId="332"/>
    <cellStyle name="_KT (2)_4_QT THOI QUAN 230404_BOOK1_1" xfId="333"/>
    <cellStyle name="_KT (2)_4_QT THOI QUAN 230404_Book1_BOOK1" xfId="334"/>
    <cellStyle name="_KT (2)_4_QT THOI QUAN 230404_Book1_Dang ky thi Vien Chuc" xfId="335"/>
    <cellStyle name="_KT (2)_4_QT THOI QUAN 230404_Dang ky thi Vien Chuc" xfId="336"/>
    <cellStyle name="_KT (2)_4_QT THOI QUAN 230404_dutoan duong chinh sua" xfId="337"/>
    <cellStyle name="_KT (2)_4_QT THOI QUAN 230404_LuuNgay13-02-2006du toan duong cong vu" xfId="338"/>
    <cellStyle name="_KT (2)_4_QT THOI QUAN 230404_Tong hop Khoi luong" xfId="339"/>
    <cellStyle name="_KT (2)_4_QT THOI QUAN 230404_Tong hop Khoi luong_Book1" xfId="340"/>
    <cellStyle name="_KT (2)_4_Qt-HT3PQ1(CauKho)" xfId="341"/>
    <cellStyle name="_KT (2)_4_Qt-HT3PQ1(CauKho) 2" xfId="342"/>
    <cellStyle name="_KT (2)_4_Qt-HT3PQ1(CauKho)_Don gia quy 3 nam 2003 - Ban Dien Luc" xfId="343"/>
    <cellStyle name="_KT (2)_4_Qt-HT3PQ1(CauKho)_NC-VL2-2003" xfId="344"/>
    <cellStyle name="_KT (2)_4_Qt-HT3PQ1(CauKho)_NC-VL2-2003_1" xfId="345"/>
    <cellStyle name="_KT (2)_4_Qt-HT3PQ1(CauKho)_TM4" xfId="346"/>
    <cellStyle name="_KT (2)_4_Qt-HT3PQ1(CauKho)_TM5" xfId="347"/>
    <cellStyle name="_KT (2)_4_Sheet1" xfId="348"/>
    <cellStyle name="_KT (2)_4_Sheet1_1" xfId="349"/>
    <cellStyle name="_KT (2)_4_Sheet2" xfId="350"/>
    <cellStyle name="_KT (2)_4_Sheet2 2" xfId="351"/>
    <cellStyle name="_KT (2)_4_Sheet2_TM4" xfId="352"/>
    <cellStyle name="_KT (2)_4_Sheet2_TM5" xfId="353"/>
    <cellStyle name="_KT (2)_4_TG-TH" xfId="354"/>
    <cellStyle name="_KT (2)_4_Tinh nhap loi nhuan SXKD hang thang" xfId="355"/>
    <cellStyle name="_KT (2)_4_TKHC-THOIQUAN-05-04-2004" xfId="356"/>
    <cellStyle name="_KT (2)_4_TM-3" xfId="357"/>
    <cellStyle name="_KT (2)_4_TM4" xfId="358"/>
    <cellStyle name="_KT (2)_4_TM5" xfId="359"/>
    <cellStyle name="_KT (2)_4_XL4Poppy" xfId="360"/>
    <cellStyle name="_KT (2)_4_XL4Test5" xfId="361"/>
    <cellStyle name="_KT (2)_5" xfId="362"/>
    <cellStyle name="_KT (2)_5 2" xfId="363"/>
    <cellStyle name="_KT (2)_5_BAO CAO KLCT PT2000" xfId="364"/>
    <cellStyle name="_KT (2)_5_BAO CAO PT2000" xfId="365"/>
    <cellStyle name="_KT (2)_5_BAO CAO PT2000_Book1" xfId="366"/>
    <cellStyle name="_KT (2)_5_Bao cao XDCB 2001 - T11 KH dieu chinh 20-11-THAI" xfId="367"/>
    <cellStyle name="_KT (2)_5_BB NThu-THOIQUAN-moi" xfId="368"/>
    <cellStyle name="_KT (2)_5_BB NThu-THOIQUAN-moi_Book1" xfId="369"/>
    <cellStyle name="_KT (2)_5_BB NThu-THOIQUAN-moi_BOOK1_1" xfId="370"/>
    <cellStyle name="_KT (2)_5_BB NThu-THOIQUAN-moi_Book1_BOOK1" xfId="371"/>
    <cellStyle name="_KT (2)_5_BB NThu-THOIQUAN-moi_Book1_Dang ky thi Vien Chuc" xfId="372"/>
    <cellStyle name="_KT (2)_5_BB NThu-THOIQUAN-moi_Dang ky thi Vien Chuc" xfId="373"/>
    <cellStyle name="_KT (2)_5_BB NThu-THOIQUAN-moi_dutoan duong chinh sua" xfId="374"/>
    <cellStyle name="_KT (2)_5_BB NThu-THOIQUAN-moi_LuuNgay13-02-2006du toan duong cong vu" xfId="375"/>
    <cellStyle name="_KT (2)_5_BB NThu-THOIQUAN-moi_Tong hop Khoi luong" xfId="376"/>
    <cellStyle name="_KT (2)_5_BB NThu-THOIQUAN-moi_Tong hop Khoi luong_Book1" xfId="377"/>
    <cellStyle name="_KT (2)_5_BB NThu-THOIQUAN-Vu" xfId="378"/>
    <cellStyle name="_KT (2)_5_BCDKT" xfId="379"/>
    <cellStyle name="_KT (2)_5_BCTC nam 2008 (version 1)" xfId="380"/>
    <cellStyle name="_KT (2)_5_Book1" xfId="381"/>
    <cellStyle name="_KT (2)_5_Book1 2" xfId="382"/>
    <cellStyle name="_KT (2)_5_Book1_1" xfId="383"/>
    <cellStyle name="_KT (2)_5_Book1_1 2" xfId="384"/>
    <cellStyle name="_KT (2)_5_Book1_1_BCDKT" xfId="385"/>
    <cellStyle name="_KT (2)_5_Book1_1_Book1" xfId="386"/>
    <cellStyle name="_KT (2)_5_Book1_1_BTDC" xfId="387"/>
    <cellStyle name="_KT (2)_5_Book1_1_DanhMucDonGiaVTTB_Dien_TAM" xfId="388"/>
    <cellStyle name="_KT (2)_5_Book1_1_DTTC PHU VINH SUA NOP" xfId="389"/>
    <cellStyle name="_KT (2)_5_Book1_1_KQKD" xfId="390"/>
    <cellStyle name="_KT (2)_5_Book1_1_QT HT  Thoi Lai- O Mon - Can Tho( 05-2003 5THAI)" xfId="391"/>
    <cellStyle name="_KT (2)_5_Book1_1_QT THOI QUAN 230404" xfId="392"/>
    <cellStyle name="_KT (2)_5_Book1_1_Sheet1" xfId="393"/>
    <cellStyle name="_KT (2)_5_Book1_1_Sheet2" xfId="394"/>
    <cellStyle name="_KT (2)_5_Book1_1_Tinh nhap loi nhuan SXKD hang thang" xfId="395"/>
    <cellStyle name="_KT (2)_5_Book1_1_TM-3" xfId="396"/>
    <cellStyle name="_KT (2)_5_Book1_1_TM4" xfId="397"/>
    <cellStyle name="_KT (2)_5_Book1_1_TM5" xfId="398"/>
    <cellStyle name="_KT (2)_5_Book1_2" xfId="399"/>
    <cellStyle name="_KT (2)_5_Book1_2 2" xfId="400"/>
    <cellStyle name="_KT (2)_5_Book1_3" xfId="401"/>
    <cellStyle name="_KT (2)_5_Book1_BB NThu-THOIQUAN-moi" xfId="402"/>
    <cellStyle name="_KT (2)_5_Book1_BB NThu-THOIQUAN-Vu" xfId="403"/>
    <cellStyle name="_KT (2)_5_Book1_BCDKT" xfId="404"/>
    <cellStyle name="_KT (2)_5_Book1_BC-QT-WB-dthao" xfId="405"/>
    <cellStyle name="_KT (2)_5_Book1_BTDC" xfId="406"/>
    <cellStyle name="_KT (2)_5_Book1_CUOC VAN CHUYEN" xfId="407"/>
    <cellStyle name="_KT (2)_5_Book1_DanhMucDonGiaVTTB_Dien_TAM" xfId="408"/>
    <cellStyle name="_KT (2)_5_Book1_DIEN GIAI DG QT CD XA THONG HOA -CAU KE" xfId="409"/>
    <cellStyle name="_KT (2)_5_Book1_KQKD" xfId="410"/>
    <cellStyle name="_KT (2)_5_Book1_QT THOI QUAN 230404" xfId="411"/>
    <cellStyle name="_KT (2)_5_Book1_Sheet1" xfId="412"/>
    <cellStyle name="_KT (2)_5_Book1_Sheet2" xfId="413"/>
    <cellStyle name="_KT (2)_5_Book1_Tinh nhap loi nhuan SXKD hang thang" xfId="414"/>
    <cellStyle name="_KT (2)_5_Book1_TKHC-THOIQUAN-05-04-2004" xfId="415"/>
    <cellStyle name="_KT (2)_5_Book1_TKHC-THOIQUAN-05-04-2004_QT HT  Thoi Lai- O Mon - Can Tho( 05-2003 5THAI)" xfId="416"/>
    <cellStyle name="_KT (2)_5_Book1_TKHC-THOIQUAN-05-04-2004_QT THOI QUAN 230404" xfId="417"/>
    <cellStyle name="_KT (2)_5_Book1_TM-3" xfId="418"/>
    <cellStyle name="_KT (2)_5_Book1_TM4" xfId="419"/>
    <cellStyle name="_KT (2)_5_Book1_TM5" xfId="420"/>
    <cellStyle name="_KT (2)_5_BTDC" xfId="421"/>
    <cellStyle name="_KT (2)_5_DAU NOI PL-CL TAI PHU LAMHC" xfId="422"/>
    <cellStyle name="_KT (2)_5_Dcdtoan-bcnckt " xfId="423"/>
    <cellStyle name="_KT (2)_5_DIEN GIAI DG QT CD XA THONG HOA -CAU KE" xfId="424"/>
    <cellStyle name="_KT (2)_5_DTCDT MR.2N110.HOCMON.TDTOAN.CCUNG" xfId="425"/>
    <cellStyle name="_KT (2)_5_DTTC PHU VINH SUA NOP" xfId="426"/>
    <cellStyle name="_KT (2)_5_KQKD" xfId="427"/>
    <cellStyle name="_KT (2)_5_Lora-tungchau" xfId="428"/>
    <cellStyle name="_KT (2)_5_moi" xfId="429"/>
    <cellStyle name="_KT (2)_5_PGIA-phieu tham tra Kho bac" xfId="430"/>
    <cellStyle name="_KT (2)_5_PT02-02" xfId="431"/>
    <cellStyle name="_KT (2)_5_PT02-02_Book1" xfId="432"/>
    <cellStyle name="_KT (2)_5_PT02-03" xfId="433"/>
    <cellStyle name="_KT (2)_5_PT02-03_Book1" xfId="434"/>
    <cellStyle name="_KT (2)_5_QT THOI QUAN 230404" xfId="435"/>
    <cellStyle name="_KT (2)_5_QT THOI QUAN 230404_Book1" xfId="436"/>
    <cellStyle name="_KT (2)_5_QT THOI QUAN 230404_BOOK1_1" xfId="437"/>
    <cellStyle name="_KT (2)_5_QT THOI QUAN 230404_Book1_BOOK1" xfId="438"/>
    <cellStyle name="_KT (2)_5_QT THOI QUAN 230404_Book1_Dang ky thi Vien Chuc" xfId="439"/>
    <cellStyle name="_KT (2)_5_QT THOI QUAN 230404_Dang ky thi Vien Chuc" xfId="440"/>
    <cellStyle name="_KT (2)_5_QT THOI QUAN 230404_dutoan duong chinh sua" xfId="441"/>
    <cellStyle name="_KT (2)_5_QT THOI QUAN 230404_LuuNgay13-02-2006du toan duong cong vu" xfId="442"/>
    <cellStyle name="_KT (2)_5_QT THOI QUAN 230404_Tong hop Khoi luong" xfId="443"/>
    <cellStyle name="_KT (2)_5_QT THOI QUAN 230404_Tong hop Khoi luong_Book1" xfId="444"/>
    <cellStyle name="_KT (2)_5_Qt-HT3PQ1(CauKho)" xfId="445"/>
    <cellStyle name="_KT (2)_5_Qt-HT3PQ1(CauKho) 2" xfId="446"/>
    <cellStyle name="_KT (2)_5_Qt-HT3PQ1(CauKho)_Don gia quy 3 nam 2003 - Ban Dien Luc" xfId="447"/>
    <cellStyle name="_KT (2)_5_Qt-HT3PQ1(CauKho)_NC-VL2-2003" xfId="448"/>
    <cellStyle name="_KT (2)_5_Qt-HT3PQ1(CauKho)_NC-VL2-2003_1" xfId="449"/>
    <cellStyle name="_KT (2)_5_Qt-HT3PQ1(CauKho)_TM4" xfId="450"/>
    <cellStyle name="_KT (2)_5_Qt-HT3PQ1(CauKho)_TM5" xfId="451"/>
    <cellStyle name="_KT (2)_5_Sheet1" xfId="452"/>
    <cellStyle name="_KT (2)_5_Sheet1_1" xfId="453"/>
    <cellStyle name="_KT (2)_5_Sheet2" xfId="454"/>
    <cellStyle name="_KT (2)_5_Sheet2 2" xfId="455"/>
    <cellStyle name="_KT (2)_5_Sheet2_TM4" xfId="456"/>
    <cellStyle name="_KT (2)_5_Sheet2_TM5" xfId="457"/>
    <cellStyle name="_KT (2)_5_Tinh nhap loi nhuan SXKD hang thang" xfId="458"/>
    <cellStyle name="_KT (2)_5_TKHC-THOIQUAN-05-04-2004" xfId="459"/>
    <cellStyle name="_KT (2)_5_TM-3" xfId="460"/>
    <cellStyle name="_KT (2)_5_TM4" xfId="461"/>
    <cellStyle name="_KT (2)_5_TM5" xfId="462"/>
    <cellStyle name="_KT (2)_5_XL4Poppy" xfId="463"/>
    <cellStyle name="_KT (2)_5_XL4Test5" xfId="464"/>
    <cellStyle name="_KT (2)_BB NThu-THOIQUAN-moi" xfId="465"/>
    <cellStyle name="_KT (2)_BB NThu-THOIQUAN-Vu" xfId="466"/>
    <cellStyle name="_KT (2)_BCDKT" xfId="467"/>
    <cellStyle name="_KT (2)_Book1" xfId="468"/>
    <cellStyle name="_KT (2)_Book1 2" xfId="469"/>
    <cellStyle name="_KT (2)_Book1_1" xfId="470"/>
    <cellStyle name="_KT (2)_Book1_1_QT HT  Thoi Lai- O Mon - Can Tho( 05-2003 5THAI)" xfId="471"/>
    <cellStyle name="_KT (2)_Book1_1_QT THOI QUAN 230404" xfId="472"/>
    <cellStyle name="_KT (2)_Book1_BB NThu-THOIQUAN-moi" xfId="473"/>
    <cellStyle name="_KT (2)_Book1_BB NThu-THOIQUAN-Vu" xfId="474"/>
    <cellStyle name="_KT (2)_Book1_BC-QT-WB-dthao" xfId="475"/>
    <cellStyle name="_KT (2)_Book1_DIEN GIAI DG QT CD XA THONG HOA -CAU KE" xfId="476"/>
    <cellStyle name="_KT (2)_Book1_QT THOI QUAN 230404" xfId="477"/>
    <cellStyle name="_KT (2)_Book1_Tinh nhap loi nhuan SXKD hang thang" xfId="478"/>
    <cellStyle name="_KT (2)_Book1_TKHC-THOIQUAN-05-04-2004" xfId="479"/>
    <cellStyle name="_KT (2)_Book1_TKHC-THOIQUAN-05-04-2004_QT HT  Thoi Lai- O Mon - Can Tho( 05-2003 5THAI)" xfId="480"/>
    <cellStyle name="_KT (2)_Book1_TKHC-THOIQUAN-05-04-2004_QT THOI QUAN 230404" xfId="481"/>
    <cellStyle name="_KT (2)_Book1_TM4" xfId="482"/>
    <cellStyle name="_KT (2)_Book1_TM5" xfId="483"/>
    <cellStyle name="_KT (2)_BTDC" xfId="484"/>
    <cellStyle name="_KT (2)_DIEN GIAI DG QT CD XA THONG HOA -CAU KE" xfId="485"/>
    <cellStyle name="_KT (2)_KQKD" xfId="486"/>
    <cellStyle name="_KT (2)_Lora-tungchau" xfId="487"/>
    <cellStyle name="_KT (2)_PERSONAL" xfId="488"/>
    <cellStyle name="_KT (2)_PERSONAL_Book1" xfId="489"/>
    <cellStyle name="_KT (2)_PERSONAL_HTQ.8 GD1" xfId="490"/>
    <cellStyle name="_KT (2)_PERSONAL_HTQ.8 GD1_Don gia quy 3 nam 2003 - Ban Dien Luc" xfId="491"/>
    <cellStyle name="_KT (2)_PERSONAL_HTQ.8 GD1_NC-VL2-2003" xfId="492"/>
    <cellStyle name="_KT (2)_PERSONAL_HTQ.8 GD1_NC-VL2-2003_1" xfId="493"/>
    <cellStyle name="_KT (2)_PERSONAL_Tong hop KHCB 2001" xfId="494"/>
    <cellStyle name="_KT (2)_QT THOI QUAN 230404" xfId="495"/>
    <cellStyle name="_KT (2)_Qt-HT3PQ1(CauKho)" xfId="496"/>
    <cellStyle name="_KT (2)_Qt-HT3PQ1(CauKho) 2" xfId="497"/>
    <cellStyle name="_KT (2)_Qt-HT3PQ1(CauKho)_Don gia quy 3 nam 2003 - Ban Dien Luc" xfId="498"/>
    <cellStyle name="_KT (2)_Qt-HT3PQ1(CauKho)_NC-VL2-2003" xfId="499"/>
    <cellStyle name="_KT (2)_Qt-HT3PQ1(CauKho)_NC-VL2-2003_1" xfId="500"/>
    <cellStyle name="_KT (2)_Qt-HT3PQ1(CauKho)_TM4" xfId="501"/>
    <cellStyle name="_KT (2)_Qt-HT3PQ1(CauKho)_TM5" xfId="502"/>
    <cellStyle name="_KT (2)_Sheet1" xfId="503"/>
    <cellStyle name="_KT (2)_Sheet2" xfId="504"/>
    <cellStyle name="_KT (2)_TG-TH" xfId="505"/>
    <cellStyle name="_KT (2)_Tinh nhap loi nhuan SXKD hang thang" xfId="506"/>
    <cellStyle name="_KT (2)_TKHC-THOIQUAN-05-04-2004" xfId="507"/>
    <cellStyle name="_KT (2)_TM-3" xfId="508"/>
    <cellStyle name="_KT (2)_TM4" xfId="509"/>
    <cellStyle name="_KT (2)_TM5" xfId="510"/>
    <cellStyle name="_KT_TG" xfId="511"/>
    <cellStyle name="_KT_TG_1" xfId="512"/>
    <cellStyle name="_KT_TG_1 2" xfId="513"/>
    <cellStyle name="_KT_TG_1_BAO CAO KLCT PT2000" xfId="514"/>
    <cellStyle name="_KT_TG_1_BAO CAO PT2000" xfId="515"/>
    <cellStyle name="_KT_TG_1_BAO CAO PT2000_Book1" xfId="516"/>
    <cellStyle name="_KT_TG_1_Bao cao XDCB 2001 - T11 KH dieu chinh 20-11-THAI" xfId="517"/>
    <cellStyle name="_KT_TG_1_BB NThu-THOIQUAN-moi" xfId="518"/>
    <cellStyle name="_KT_TG_1_BB NThu-THOIQUAN-moi_Book1" xfId="519"/>
    <cellStyle name="_KT_TG_1_BB NThu-THOIQUAN-moi_BOOK1_1" xfId="520"/>
    <cellStyle name="_KT_TG_1_BB NThu-THOIQUAN-moi_Book1_BOOK1" xfId="521"/>
    <cellStyle name="_KT_TG_1_BB NThu-THOIQUAN-moi_Book1_Dang ky thi Vien Chuc" xfId="522"/>
    <cellStyle name="_KT_TG_1_BB NThu-THOIQUAN-moi_Dang ky thi Vien Chuc" xfId="523"/>
    <cellStyle name="_KT_TG_1_BB NThu-THOIQUAN-moi_dutoan duong chinh sua" xfId="524"/>
    <cellStyle name="_KT_TG_1_BB NThu-THOIQUAN-moi_LuuNgay13-02-2006du toan duong cong vu" xfId="525"/>
    <cellStyle name="_KT_TG_1_BB NThu-THOIQUAN-moi_Tong hop Khoi luong" xfId="526"/>
    <cellStyle name="_KT_TG_1_BB NThu-THOIQUAN-moi_Tong hop Khoi luong_Book1" xfId="527"/>
    <cellStyle name="_KT_TG_1_BB NThu-THOIQUAN-Vu" xfId="528"/>
    <cellStyle name="_KT_TG_1_BCDKT" xfId="529"/>
    <cellStyle name="_KT_TG_1_BCTC nam 2008 (version 1)" xfId="530"/>
    <cellStyle name="_KT_TG_1_Book1" xfId="531"/>
    <cellStyle name="_KT_TG_1_Book1 2" xfId="532"/>
    <cellStyle name="_KT_TG_1_Book1_1" xfId="533"/>
    <cellStyle name="_KT_TG_1_Book1_1 2" xfId="534"/>
    <cellStyle name="_KT_TG_1_Book1_1_BCDKT" xfId="535"/>
    <cellStyle name="_KT_TG_1_Book1_1_Book1" xfId="536"/>
    <cellStyle name="_KT_TG_1_Book1_1_BTDC" xfId="537"/>
    <cellStyle name="_KT_TG_1_Book1_1_DanhMucDonGiaVTTB_Dien_TAM" xfId="538"/>
    <cellStyle name="_KT_TG_1_Book1_1_DTTC PHU VINH SUA NOP" xfId="539"/>
    <cellStyle name="_KT_TG_1_Book1_1_KQKD" xfId="540"/>
    <cellStyle name="_KT_TG_1_Book1_1_QT HT  Thoi Lai- O Mon - Can Tho( 05-2003 5THAI)" xfId="541"/>
    <cellStyle name="_KT_TG_1_Book1_1_QT THOI QUAN 230404" xfId="542"/>
    <cellStyle name="_KT_TG_1_Book1_1_Sheet1" xfId="543"/>
    <cellStyle name="_KT_TG_1_Book1_1_Sheet2" xfId="544"/>
    <cellStyle name="_KT_TG_1_Book1_1_Tinh nhap loi nhuan SXKD hang thang" xfId="545"/>
    <cellStyle name="_KT_TG_1_Book1_1_TM-3" xfId="546"/>
    <cellStyle name="_KT_TG_1_Book1_1_TM4" xfId="547"/>
    <cellStyle name="_KT_TG_1_Book1_1_TM5" xfId="548"/>
    <cellStyle name="_KT_TG_1_Book1_2" xfId="549"/>
    <cellStyle name="_KT_TG_1_Book1_2 2" xfId="550"/>
    <cellStyle name="_KT_TG_1_Book1_3" xfId="551"/>
    <cellStyle name="_KT_TG_1_Book1_BB NThu-THOIQUAN-moi" xfId="552"/>
    <cellStyle name="_KT_TG_1_Book1_BB NThu-THOIQUAN-Vu" xfId="553"/>
    <cellStyle name="_KT_TG_1_Book1_BCDKT" xfId="554"/>
    <cellStyle name="_KT_TG_1_Book1_BC-QT-WB-dthao" xfId="555"/>
    <cellStyle name="_KT_TG_1_Book1_BTDC" xfId="556"/>
    <cellStyle name="_KT_TG_1_Book1_CUOC VAN CHUYEN" xfId="557"/>
    <cellStyle name="_KT_TG_1_Book1_DanhMucDonGiaVTTB_Dien_TAM" xfId="558"/>
    <cellStyle name="_KT_TG_1_Book1_DIEN GIAI DG QT CD XA THONG HOA -CAU KE" xfId="559"/>
    <cellStyle name="_KT_TG_1_Book1_KQKD" xfId="560"/>
    <cellStyle name="_KT_TG_1_Book1_QT THOI QUAN 230404" xfId="561"/>
    <cellStyle name="_KT_TG_1_Book1_Sheet1" xfId="562"/>
    <cellStyle name="_KT_TG_1_Book1_Sheet2" xfId="563"/>
    <cellStyle name="_KT_TG_1_Book1_Tinh nhap loi nhuan SXKD hang thang" xfId="564"/>
    <cellStyle name="_KT_TG_1_Book1_TKHC-THOIQUAN-05-04-2004" xfId="565"/>
    <cellStyle name="_KT_TG_1_Book1_TKHC-THOIQUAN-05-04-2004_QT HT  Thoi Lai- O Mon - Can Tho( 05-2003 5THAI)" xfId="566"/>
    <cellStyle name="_KT_TG_1_Book1_TKHC-THOIQUAN-05-04-2004_QT THOI QUAN 230404" xfId="567"/>
    <cellStyle name="_KT_TG_1_Book1_TM-3" xfId="568"/>
    <cellStyle name="_KT_TG_1_Book1_TM4" xfId="569"/>
    <cellStyle name="_KT_TG_1_Book1_TM5" xfId="570"/>
    <cellStyle name="_KT_TG_1_BTDC" xfId="571"/>
    <cellStyle name="_KT_TG_1_DAU NOI PL-CL TAI PHU LAMHC" xfId="572"/>
    <cellStyle name="_KT_TG_1_Dcdtoan-bcnckt " xfId="573"/>
    <cellStyle name="_KT_TG_1_DIEN GIAI DG QT CD XA THONG HOA -CAU KE" xfId="574"/>
    <cellStyle name="_KT_TG_1_DTCDT MR.2N110.HOCMON.TDTOAN.CCUNG" xfId="575"/>
    <cellStyle name="_KT_TG_1_DTTC PHU VINH SUA NOP" xfId="576"/>
    <cellStyle name="_KT_TG_1_KQKD" xfId="577"/>
    <cellStyle name="_KT_TG_1_Lora-tungchau" xfId="578"/>
    <cellStyle name="_KT_TG_1_moi" xfId="579"/>
    <cellStyle name="_KT_TG_1_PGIA-phieu tham tra Kho bac" xfId="580"/>
    <cellStyle name="_KT_TG_1_PT02-02" xfId="581"/>
    <cellStyle name="_KT_TG_1_PT02-02_Book1" xfId="582"/>
    <cellStyle name="_KT_TG_1_PT02-03" xfId="583"/>
    <cellStyle name="_KT_TG_1_PT02-03_Book1" xfId="584"/>
    <cellStyle name="_KT_TG_1_QT THOI QUAN 230404" xfId="585"/>
    <cellStyle name="_KT_TG_1_QT THOI QUAN 230404_Book1" xfId="586"/>
    <cellStyle name="_KT_TG_1_QT THOI QUAN 230404_BOOK1_1" xfId="587"/>
    <cellStyle name="_KT_TG_1_QT THOI QUAN 230404_Book1_BOOK1" xfId="588"/>
    <cellStyle name="_KT_TG_1_QT THOI QUAN 230404_Book1_Dang ky thi Vien Chuc" xfId="589"/>
    <cellStyle name="_KT_TG_1_QT THOI QUAN 230404_Dang ky thi Vien Chuc" xfId="590"/>
    <cellStyle name="_KT_TG_1_QT THOI QUAN 230404_dutoan duong chinh sua" xfId="591"/>
    <cellStyle name="_KT_TG_1_QT THOI QUAN 230404_LuuNgay13-02-2006du toan duong cong vu" xfId="592"/>
    <cellStyle name="_KT_TG_1_QT THOI QUAN 230404_Tong hop Khoi luong" xfId="593"/>
    <cellStyle name="_KT_TG_1_QT THOI QUAN 230404_Tong hop Khoi luong_Book1" xfId="594"/>
    <cellStyle name="_KT_TG_1_Qt-HT3PQ1(CauKho)" xfId="595"/>
    <cellStyle name="_KT_TG_1_Qt-HT3PQ1(CauKho) 2" xfId="596"/>
    <cellStyle name="_KT_TG_1_Qt-HT3PQ1(CauKho)_Don gia quy 3 nam 2003 - Ban Dien Luc" xfId="597"/>
    <cellStyle name="_KT_TG_1_Qt-HT3PQ1(CauKho)_NC-VL2-2003" xfId="598"/>
    <cellStyle name="_KT_TG_1_Qt-HT3PQ1(CauKho)_NC-VL2-2003_1" xfId="599"/>
    <cellStyle name="_KT_TG_1_Qt-HT3PQ1(CauKho)_TM4" xfId="600"/>
    <cellStyle name="_KT_TG_1_Qt-HT3PQ1(CauKho)_TM5" xfId="601"/>
    <cellStyle name="_KT_TG_1_Sheet1" xfId="602"/>
    <cellStyle name="_KT_TG_1_Sheet1_1" xfId="603"/>
    <cellStyle name="_KT_TG_1_Sheet2" xfId="604"/>
    <cellStyle name="_KT_TG_1_Sheet2 2" xfId="605"/>
    <cellStyle name="_KT_TG_1_Sheet2_TM4" xfId="606"/>
    <cellStyle name="_KT_TG_1_Sheet2_TM5" xfId="607"/>
    <cellStyle name="_KT_TG_1_Tinh nhap loi nhuan SXKD hang thang" xfId="608"/>
    <cellStyle name="_KT_TG_1_TKHC-THOIQUAN-05-04-2004" xfId="609"/>
    <cellStyle name="_KT_TG_1_TM-3" xfId="610"/>
    <cellStyle name="_KT_TG_1_TM4" xfId="611"/>
    <cellStyle name="_KT_TG_1_TM5" xfId="612"/>
    <cellStyle name="_KT_TG_1_XL4Poppy" xfId="613"/>
    <cellStyle name="_KT_TG_1_XL4Test5" xfId="614"/>
    <cellStyle name="_KT_TG_2" xfId="615"/>
    <cellStyle name="_KT_TG_2 2" xfId="616"/>
    <cellStyle name="_KT_TG_2_BAO CAO KLCT PT2000" xfId="617"/>
    <cellStyle name="_KT_TG_2_BAO CAO PT2000" xfId="618"/>
    <cellStyle name="_KT_TG_2_BAO CAO PT2000_Book1" xfId="619"/>
    <cellStyle name="_KT_TG_2_Bao cao XDCB 2001 - T11 KH dieu chinh 20-11-THAI" xfId="620"/>
    <cellStyle name="_KT_TG_2_BB NThu-THOIQUAN-moi" xfId="621"/>
    <cellStyle name="_KT_TG_2_BB NThu-THOIQUAN-moi_Book1" xfId="622"/>
    <cellStyle name="_KT_TG_2_BB NThu-THOIQUAN-moi_BOOK1_1" xfId="623"/>
    <cellStyle name="_KT_TG_2_BB NThu-THOIQUAN-moi_Book1_BOOK1" xfId="624"/>
    <cellStyle name="_KT_TG_2_BB NThu-THOIQUAN-moi_Book1_Dang ky thi Vien Chuc" xfId="625"/>
    <cellStyle name="_KT_TG_2_BB NThu-THOIQUAN-moi_Dang ky thi Vien Chuc" xfId="626"/>
    <cellStyle name="_KT_TG_2_BB NThu-THOIQUAN-moi_dutoan duong chinh sua" xfId="627"/>
    <cellStyle name="_KT_TG_2_BB NThu-THOIQUAN-moi_LuuNgay13-02-2006du toan duong cong vu" xfId="628"/>
    <cellStyle name="_KT_TG_2_BB NThu-THOIQUAN-moi_Tong hop Khoi luong" xfId="629"/>
    <cellStyle name="_KT_TG_2_BB NThu-THOIQUAN-moi_Tong hop Khoi luong_Book1" xfId="630"/>
    <cellStyle name="_KT_TG_2_BB NThu-THOIQUAN-Vu" xfId="631"/>
    <cellStyle name="_KT_TG_2_BCDKT" xfId="632"/>
    <cellStyle name="_KT_TG_2_BCTC nam 2008 (version 1)" xfId="633"/>
    <cellStyle name="_KT_TG_2_Book1" xfId="634"/>
    <cellStyle name="_KT_TG_2_Book1 2" xfId="635"/>
    <cellStyle name="_KT_TG_2_Book1_1" xfId="636"/>
    <cellStyle name="_KT_TG_2_Book1_1 2" xfId="637"/>
    <cellStyle name="_KT_TG_2_Book1_1_BCDKT" xfId="638"/>
    <cellStyle name="_KT_TG_2_Book1_1_Book1" xfId="639"/>
    <cellStyle name="_KT_TG_2_Book1_1_BTDC" xfId="640"/>
    <cellStyle name="_KT_TG_2_Book1_1_DanhMucDonGiaVTTB_Dien_TAM" xfId="641"/>
    <cellStyle name="_KT_TG_2_Book1_1_DTTC PHU VINH SUA NOP" xfId="642"/>
    <cellStyle name="_KT_TG_2_Book1_1_KQKD" xfId="643"/>
    <cellStyle name="_KT_TG_2_Book1_1_QT HT  Thoi Lai- O Mon - Can Tho( 05-2003 5THAI)" xfId="644"/>
    <cellStyle name="_KT_TG_2_Book1_1_QT THOI QUAN 230404" xfId="645"/>
    <cellStyle name="_KT_TG_2_Book1_1_Sheet1" xfId="646"/>
    <cellStyle name="_KT_TG_2_Book1_1_Sheet2" xfId="647"/>
    <cellStyle name="_KT_TG_2_Book1_1_Tinh nhap loi nhuan SXKD hang thang" xfId="648"/>
    <cellStyle name="_KT_TG_2_Book1_1_TM-3" xfId="649"/>
    <cellStyle name="_KT_TG_2_Book1_1_TM4" xfId="650"/>
    <cellStyle name="_KT_TG_2_Book1_1_TM5" xfId="651"/>
    <cellStyle name="_KT_TG_2_Book1_2" xfId="652"/>
    <cellStyle name="_KT_TG_2_Book1_2 2" xfId="653"/>
    <cellStyle name="_KT_TG_2_Book1_2_TM4" xfId="654"/>
    <cellStyle name="_KT_TG_2_Book1_2_TM5" xfId="655"/>
    <cellStyle name="_KT_TG_2_Book1_3" xfId="656"/>
    <cellStyle name="_KT_TG_2_Book1_BB NThu-THOIQUAN-moi" xfId="657"/>
    <cellStyle name="_KT_TG_2_Book1_BB NThu-THOIQUAN-Vu" xfId="658"/>
    <cellStyle name="_KT_TG_2_Book1_BCDKT" xfId="659"/>
    <cellStyle name="_KT_TG_2_Book1_BTDC" xfId="660"/>
    <cellStyle name="_KT_TG_2_Book1_CUOC VAN CHUYEN" xfId="661"/>
    <cellStyle name="_KT_TG_2_Book1_DanhMucDonGiaVTTB_Dien_TAM" xfId="662"/>
    <cellStyle name="_KT_TG_2_Book1_DIEN GIAI DG QT CD XA THONG HOA -CAU KE" xfId="663"/>
    <cellStyle name="_KT_TG_2_Book1_KQKD" xfId="664"/>
    <cellStyle name="_KT_TG_2_Book1_QT THOI QUAN 230404" xfId="665"/>
    <cellStyle name="_KT_TG_2_Book1_Sheet1" xfId="666"/>
    <cellStyle name="_KT_TG_2_Book1_Sheet2" xfId="667"/>
    <cellStyle name="_KT_TG_2_Book1_Tinh nhap loi nhuan SXKD hang thang" xfId="668"/>
    <cellStyle name="_KT_TG_2_Book1_TKHC-THOIQUAN-05-04-2004" xfId="669"/>
    <cellStyle name="_KT_TG_2_Book1_TKHC-THOIQUAN-05-04-2004_QT HT  Thoi Lai- O Mon - Can Tho( 05-2003 5THAI)" xfId="670"/>
    <cellStyle name="_KT_TG_2_Book1_TKHC-THOIQUAN-05-04-2004_QT THOI QUAN 230404" xfId="671"/>
    <cellStyle name="_KT_TG_2_Book1_TM-3" xfId="672"/>
    <cellStyle name="_KT_TG_2_Book1_TM4" xfId="673"/>
    <cellStyle name="_KT_TG_2_Book1_TM5" xfId="674"/>
    <cellStyle name="_KT_TG_2_BTDC" xfId="675"/>
    <cellStyle name="_KT_TG_2_DAU NOI PL-CL TAI PHU LAMHC" xfId="676"/>
    <cellStyle name="_KT_TG_2_Dcdtoan-bcnckt " xfId="677"/>
    <cellStyle name="_KT_TG_2_DIEN GIAI DG QT CD XA THONG HOA -CAU KE" xfId="678"/>
    <cellStyle name="_KT_TG_2_DTCDT MR.2N110.HOCMON.TDTOAN.CCUNG" xfId="679"/>
    <cellStyle name="_KT_TG_2_DTTC PHU VINH SUA NOP" xfId="680"/>
    <cellStyle name="_KT_TG_2_KQKD" xfId="681"/>
    <cellStyle name="_KT_TG_2_Lora-tungchau" xfId="682"/>
    <cellStyle name="_KT_TG_2_moi" xfId="683"/>
    <cellStyle name="_KT_TG_2_PGIA-phieu tham tra Kho bac" xfId="684"/>
    <cellStyle name="_KT_TG_2_PT02-02" xfId="685"/>
    <cellStyle name="_KT_TG_2_PT02-02_Book1" xfId="686"/>
    <cellStyle name="_KT_TG_2_PT02-03" xfId="687"/>
    <cellStyle name="_KT_TG_2_PT02-03_Book1" xfId="688"/>
    <cellStyle name="_KT_TG_2_QT THOI QUAN 230404" xfId="689"/>
    <cellStyle name="_KT_TG_2_QT THOI QUAN 230404_Book1" xfId="690"/>
    <cellStyle name="_KT_TG_2_QT THOI QUAN 230404_BOOK1_1" xfId="691"/>
    <cellStyle name="_KT_TG_2_QT THOI QUAN 230404_Book1_BOOK1" xfId="692"/>
    <cellStyle name="_KT_TG_2_QT THOI QUAN 230404_Book1_Dang ky thi Vien Chuc" xfId="693"/>
    <cellStyle name="_KT_TG_2_QT THOI QUAN 230404_Dang ky thi Vien Chuc" xfId="694"/>
    <cellStyle name="_KT_TG_2_QT THOI QUAN 230404_dutoan duong chinh sua" xfId="695"/>
    <cellStyle name="_KT_TG_2_QT THOI QUAN 230404_LuuNgay13-02-2006du toan duong cong vu" xfId="696"/>
    <cellStyle name="_KT_TG_2_QT THOI QUAN 230404_Tong hop Khoi luong" xfId="697"/>
    <cellStyle name="_KT_TG_2_QT THOI QUAN 230404_Tong hop Khoi luong_Book1" xfId="698"/>
    <cellStyle name="_KT_TG_2_Qt-HT3PQ1(CauKho)" xfId="699"/>
    <cellStyle name="_KT_TG_2_Qt-HT3PQ1(CauKho) 2" xfId="700"/>
    <cellStyle name="_KT_TG_2_Qt-HT3PQ1(CauKho)_Don gia quy 3 nam 2003 - Ban Dien Luc" xfId="701"/>
    <cellStyle name="_KT_TG_2_Qt-HT3PQ1(CauKho)_NC-VL2-2003" xfId="702"/>
    <cellStyle name="_KT_TG_2_Qt-HT3PQ1(CauKho)_NC-VL2-2003_1" xfId="703"/>
    <cellStyle name="_KT_TG_2_Qt-HT3PQ1(CauKho)_TM4" xfId="704"/>
    <cellStyle name="_KT_TG_2_Qt-HT3PQ1(CauKho)_TM5" xfId="705"/>
    <cellStyle name="_KT_TG_2_Sheet1" xfId="706"/>
    <cellStyle name="_KT_TG_2_Sheet1_1" xfId="707"/>
    <cellStyle name="_KT_TG_2_Sheet2" xfId="708"/>
    <cellStyle name="_KT_TG_2_Sheet2 2" xfId="709"/>
    <cellStyle name="_KT_TG_2_Sheet2_TM4" xfId="710"/>
    <cellStyle name="_KT_TG_2_Sheet2_TM5" xfId="711"/>
    <cellStyle name="_KT_TG_2_Tinh nhap loi nhuan SXKD hang thang" xfId="712"/>
    <cellStyle name="_KT_TG_2_TKHC-THOIQUAN-05-04-2004" xfId="713"/>
    <cellStyle name="_KT_TG_2_TM-3" xfId="714"/>
    <cellStyle name="_KT_TG_2_TM4" xfId="715"/>
    <cellStyle name="_KT_TG_2_TM5" xfId="716"/>
    <cellStyle name="_KT_TG_2_XL4Poppy" xfId="717"/>
    <cellStyle name="_KT_TG_2_XL4Test5" xfId="718"/>
    <cellStyle name="_KT_TG_3" xfId="719"/>
    <cellStyle name="_KT_TG_4" xfId="720"/>
    <cellStyle name="_KT_TG_4_Lora-tungchau" xfId="721"/>
    <cellStyle name="_KT_TG_4_Qt-HT3PQ1(CauKho)" xfId="722"/>
    <cellStyle name="_KT_TG_4_Qt-HT3PQ1(CauKho) 2" xfId="723"/>
    <cellStyle name="_KT_TG_4_Qt-HT3PQ1(CauKho)_Don gia quy 3 nam 2003 - Ban Dien Luc" xfId="724"/>
    <cellStyle name="_KT_TG_4_Qt-HT3PQ1(CauKho)_NC-VL2-2003" xfId="725"/>
    <cellStyle name="_KT_TG_4_Qt-HT3PQ1(CauKho)_NC-VL2-2003_1" xfId="726"/>
    <cellStyle name="_KT_TG_4_Qt-HT3PQ1(CauKho)_TM4" xfId="727"/>
    <cellStyle name="_KT_TG_4_Qt-HT3PQ1(CauKho)_TM5" xfId="728"/>
    <cellStyle name="_Lora-tungchau" xfId="729"/>
    <cellStyle name="_Ma so nhan vien den nam  2008" xfId="730"/>
    <cellStyle name="_Ma so nhan vien den nam  2008 2" xfId="731"/>
    <cellStyle name="_Ma so nhan vien den nam  2008_BCKT phu huu 2011_du thao in" xfId="732"/>
    <cellStyle name="_Ma so nhan vien den nam  2008_Sheet1" xfId="733"/>
    <cellStyle name="_Ma so nhan vien den nam  2008_Sheet2" xfId="734"/>
    <cellStyle name="_Ma so nhan vien den nam  2008_TM9" xfId="735"/>
    <cellStyle name="_PERSONAL" xfId="736"/>
    <cellStyle name="_PERSONAL_Book1" xfId="737"/>
    <cellStyle name="_PERSONAL_HTQ.8 GD1" xfId="738"/>
    <cellStyle name="_PERSONAL_HTQ.8 GD1_Don gia quy 3 nam 2003 - Ban Dien Luc" xfId="739"/>
    <cellStyle name="_PERSONAL_HTQ.8 GD1_NC-VL2-2003" xfId="740"/>
    <cellStyle name="_PERSONAL_HTQ.8 GD1_NC-VL2-2003_1" xfId="741"/>
    <cellStyle name="_PERSONAL_Tong hop KHCB 2001" xfId="742"/>
    <cellStyle name="_QT THOI QUAN 230404" xfId="743"/>
    <cellStyle name="_Qt-HT3PQ1(CauKho)" xfId="744"/>
    <cellStyle name="_Qt-HT3PQ1(CauKho) 2" xfId="745"/>
    <cellStyle name="_Qt-HT3PQ1(CauKho)_Don gia quy 3 nam 2003 - Ban Dien Luc" xfId="746"/>
    <cellStyle name="_Qt-HT3PQ1(CauKho)_NC-VL2-2003" xfId="747"/>
    <cellStyle name="_Qt-HT3PQ1(CauKho)_NC-VL2-2003_1" xfId="748"/>
    <cellStyle name="_Qt-HT3PQ1(CauKho)_TM4" xfId="749"/>
    <cellStyle name="_Qt-HT3PQ1(CauKho)_TM5" xfId="750"/>
    <cellStyle name="_Sheet1" xfId="751"/>
    <cellStyle name="_TG-TH" xfId="752"/>
    <cellStyle name="_TG-TH_1" xfId="753"/>
    <cellStyle name="_TG-TH_1 2" xfId="754"/>
    <cellStyle name="_TG-TH_1_BAO CAO KLCT PT2000" xfId="755"/>
    <cellStyle name="_TG-TH_1_BAO CAO PT2000" xfId="756"/>
    <cellStyle name="_TG-TH_1_BAO CAO PT2000_Book1" xfId="757"/>
    <cellStyle name="_TG-TH_1_Bao cao XDCB 2001 - T11 KH dieu chinh 20-11-THAI" xfId="758"/>
    <cellStyle name="_TG-TH_1_BB NThu-THOIQUAN-moi" xfId="759"/>
    <cellStyle name="_TG-TH_1_BB NThu-THOIQUAN-moi_Book1" xfId="760"/>
    <cellStyle name="_TG-TH_1_BB NThu-THOIQUAN-moi_BOOK1_1" xfId="761"/>
    <cellStyle name="_TG-TH_1_BB NThu-THOIQUAN-moi_Book1_BOOK1" xfId="762"/>
    <cellStyle name="_TG-TH_1_BB NThu-THOIQUAN-moi_Book1_Dang ky thi Vien Chuc" xfId="763"/>
    <cellStyle name="_TG-TH_1_BB NThu-THOIQUAN-moi_Dang ky thi Vien Chuc" xfId="764"/>
    <cellStyle name="_TG-TH_1_BB NThu-THOIQUAN-moi_dutoan duong chinh sua" xfId="765"/>
    <cellStyle name="_TG-TH_1_BB NThu-THOIQUAN-moi_LuuNgay13-02-2006du toan duong cong vu" xfId="766"/>
    <cellStyle name="_TG-TH_1_BB NThu-THOIQUAN-moi_Tong hop Khoi luong" xfId="767"/>
    <cellStyle name="_TG-TH_1_BB NThu-THOIQUAN-moi_Tong hop Khoi luong_Book1" xfId="768"/>
    <cellStyle name="_TG-TH_1_BB NThu-THOIQUAN-Vu" xfId="769"/>
    <cellStyle name="_TG-TH_1_BCDKT" xfId="770"/>
    <cellStyle name="_TG-TH_1_BCTC nam 2008 (version 1)" xfId="771"/>
    <cellStyle name="_TG-TH_1_Book1" xfId="772"/>
    <cellStyle name="_TG-TH_1_Book1 2" xfId="773"/>
    <cellStyle name="_TG-TH_1_Book1_1" xfId="774"/>
    <cellStyle name="_TG-TH_1_Book1_1 2" xfId="775"/>
    <cellStyle name="_TG-TH_1_Book1_1_BCDKT" xfId="776"/>
    <cellStyle name="_TG-TH_1_Book1_1_Book1" xfId="777"/>
    <cellStyle name="_TG-TH_1_Book1_1_BTDC" xfId="778"/>
    <cellStyle name="_TG-TH_1_Book1_1_DanhMucDonGiaVTTB_Dien_TAM" xfId="779"/>
    <cellStyle name="_TG-TH_1_Book1_1_DTTC PHU VINH SUA NOP" xfId="780"/>
    <cellStyle name="_TG-TH_1_Book1_1_KQKD" xfId="781"/>
    <cellStyle name="_TG-TH_1_Book1_1_QT HT  Thoi Lai- O Mon - Can Tho( 05-2003 5THAI)" xfId="782"/>
    <cellStyle name="_TG-TH_1_Book1_1_QT THOI QUAN 230404" xfId="783"/>
    <cellStyle name="_TG-TH_1_Book1_1_Sheet1" xfId="784"/>
    <cellStyle name="_TG-TH_1_Book1_1_Sheet2" xfId="785"/>
    <cellStyle name="_TG-TH_1_Book1_1_Tinh nhap loi nhuan SXKD hang thang" xfId="786"/>
    <cellStyle name="_TG-TH_1_Book1_1_TM-3" xfId="787"/>
    <cellStyle name="_TG-TH_1_Book1_1_TM4" xfId="788"/>
    <cellStyle name="_TG-TH_1_Book1_1_TM5" xfId="789"/>
    <cellStyle name="_TG-TH_1_Book1_2" xfId="790"/>
    <cellStyle name="_TG-TH_1_Book1_2 2" xfId="791"/>
    <cellStyle name="_TG-TH_1_Book1_3" xfId="792"/>
    <cellStyle name="_TG-TH_1_Book1_BB NThu-THOIQUAN-moi" xfId="793"/>
    <cellStyle name="_TG-TH_1_Book1_BB NThu-THOIQUAN-Vu" xfId="794"/>
    <cellStyle name="_TG-TH_1_Book1_BCDKT" xfId="795"/>
    <cellStyle name="_TG-TH_1_Book1_BC-QT-WB-dthao" xfId="796"/>
    <cellStyle name="_TG-TH_1_Book1_BTDC" xfId="797"/>
    <cellStyle name="_TG-TH_1_Book1_CUOC VAN CHUYEN" xfId="798"/>
    <cellStyle name="_TG-TH_1_Book1_DanhMucDonGiaVTTB_Dien_TAM" xfId="799"/>
    <cellStyle name="_TG-TH_1_Book1_DIEN GIAI DG QT CD XA THONG HOA -CAU KE" xfId="800"/>
    <cellStyle name="_TG-TH_1_Book1_KQKD" xfId="801"/>
    <cellStyle name="_TG-TH_1_Book1_QT THOI QUAN 230404" xfId="802"/>
    <cellStyle name="_TG-TH_1_Book1_Sheet1" xfId="803"/>
    <cellStyle name="_TG-TH_1_Book1_Sheet2" xfId="804"/>
    <cellStyle name="_TG-TH_1_Book1_Tinh nhap loi nhuan SXKD hang thang" xfId="805"/>
    <cellStyle name="_TG-TH_1_Book1_TKHC-THOIQUAN-05-04-2004" xfId="806"/>
    <cellStyle name="_TG-TH_1_Book1_TKHC-THOIQUAN-05-04-2004_QT HT  Thoi Lai- O Mon - Can Tho( 05-2003 5THAI)" xfId="807"/>
    <cellStyle name="_TG-TH_1_Book1_TKHC-THOIQUAN-05-04-2004_QT THOI QUAN 230404" xfId="808"/>
    <cellStyle name="_TG-TH_1_Book1_TM-3" xfId="809"/>
    <cellStyle name="_TG-TH_1_Book1_TM4" xfId="810"/>
    <cellStyle name="_TG-TH_1_Book1_TM5" xfId="811"/>
    <cellStyle name="_TG-TH_1_BTDC" xfId="812"/>
    <cellStyle name="_TG-TH_1_DAU NOI PL-CL TAI PHU LAMHC" xfId="813"/>
    <cellStyle name="_TG-TH_1_Dcdtoan-bcnckt " xfId="814"/>
    <cellStyle name="_TG-TH_1_DIEN GIAI DG QT CD XA THONG HOA -CAU KE" xfId="815"/>
    <cellStyle name="_TG-TH_1_DTCDT MR.2N110.HOCMON.TDTOAN.CCUNG" xfId="816"/>
    <cellStyle name="_TG-TH_1_DTTC PHU VINH SUA NOP" xfId="817"/>
    <cellStyle name="_TG-TH_1_KQKD" xfId="818"/>
    <cellStyle name="_TG-TH_1_Lora-tungchau" xfId="819"/>
    <cellStyle name="_TG-TH_1_moi" xfId="820"/>
    <cellStyle name="_TG-TH_1_PGIA-phieu tham tra Kho bac" xfId="821"/>
    <cellStyle name="_TG-TH_1_PT02-02" xfId="822"/>
    <cellStyle name="_TG-TH_1_PT02-02_Book1" xfId="823"/>
    <cellStyle name="_TG-TH_1_PT02-03" xfId="824"/>
    <cellStyle name="_TG-TH_1_PT02-03_Book1" xfId="825"/>
    <cellStyle name="_TG-TH_1_QT THOI QUAN 230404" xfId="826"/>
    <cellStyle name="_TG-TH_1_QT THOI QUAN 230404_Book1" xfId="827"/>
    <cellStyle name="_TG-TH_1_QT THOI QUAN 230404_BOOK1_1" xfId="828"/>
    <cellStyle name="_TG-TH_1_QT THOI QUAN 230404_Book1_BOOK1" xfId="829"/>
    <cellStyle name="_TG-TH_1_QT THOI QUAN 230404_Book1_Dang ky thi Vien Chuc" xfId="830"/>
    <cellStyle name="_TG-TH_1_QT THOI QUAN 230404_Dang ky thi Vien Chuc" xfId="831"/>
    <cellStyle name="_TG-TH_1_QT THOI QUAN 230404_dutoan duong chinh sua" xfId="832"/>
    <cellStyle name="_TG-TH_1_QT THOI QUAN 230404_LuuNgay13-02-2006du toan duong cong vu" xfId="833"/>
    <cellStyle name="_TG-TH_1_QT THOI QUAN 230404_Tong hop Khoi luong" xfId="834"/>
    <cellStyle name="_TG-TH_1_QT THOI QUAN 230404_Tong hop Khoi luong_Book1" xfId="835"/>
    <cellStyle name="_TG-TH_1_Qt-HT3PQ1(CauKho)" xfId="836"/>
    <cellStyle name="_TG-TH_1_Qt-HT3PQ1(CauKho) 2" xfId="837"/>
    <cellStyle name="_TG-TH_1_Qt-HT3PQ1(CauKho)_Don gia quy 3 nam 2003 - Ban Dien Luc" xfId="838"/>
    <cellStyle name="_TG-TH_1_Qt-HT3PQ1(CauKho)_NC-VL2-2003" xfId="839"/>
    <cellStyle name="_TG-TH_1_Qt-HT3PQ1(CauKho)_NC-VL2-2003_1" xfId="840"/>
    <cellStyle name="_TG-TH_1_Qt-HT3PQ1(CauKho)_TM4" xfId="841"/>
    <cellStyle name="_TG-TH_1_Qt-HT3PQ1(CauKho)_TM5" xfId="842"/>
    <cellStyle name="_TG-TH_1_Sheet1" xfId="843"/>
    <cellStyle name="_TG-TH_1_Sheet1_1" xfId="844"/>
    <cellStyle name="_TG-TH_1_Sheet2" xfId="845"/>
    <cellStyle name="_TG-TH_1_Sheet2 2" xfId="846"/>
    <cellStyle name="_TG-TH_1_Sheet2_TM4" xfId="847"/>
    <cellStyle name="_TG-TH_1_Sheet2_TM5" xfId="848"/>
    <cellStyle name="_TG-TH_1_Tinh nhap loi nhuan SXKD hang thang" xfId="849"/>
    <cellStyle name="_TG-TH_1_TKHC-THOIQUAN-05-04-2004" xfId="850"/>
    <cellStyle name="_TG-TH_1_TM-3" xfId="851"/>
    <cellStyle name="_TG-TH_1_TM4" xfId="852"/>
    <cellStyle name="_TG-TH_1_TM5" xfId="853"/>
    <cellStyle name="_TG-TH_1_XL4Poppy" xfId="854"/>
    <cellStyle name="_TG-TH_1_XL4Test5" xfId="855"/>
    <cellStyle name="_TG-TH_2" xfId="856"/>
    <cellStyle name="_TG-TH_2 2" xfId="857"/>
    <cellStyle name="_TG-TH_2_BAO CAO KLCT PT2000" xfId="858"/>
    <cellStyle name="_TG-TH_2_BAO CAO PT2000" xfId="859"/>
    <cellStyle name="_TG-TH_2_BAO CAO PT2000_Book1" xfId="860"/>
    <cellStyle name="_TG-TH_2_Bao cao XDCB 2001 - T11 KH dieu chinh 20-11-THAI" xfId="861"/>
    <cellStyle name="_TG-TH_2_BB NThu-THOIQUAN-moi" xfId="862"/>
    <cellStyle name="_TG-TH_2_BB NThu-THOIQUAN-moi_Book1" xfId="863"/>
    <cellStyle name="_TG-TH_2_BB NThu-THOIQUAN-moi_BOOK1_1" xfId="864"/>
    <cellStyle name="_TG-TH_2_BB NThu-THOIQUAN-moi_Book1_BOOK1" xfId="865"/>
    <cellStyle name="_TG-TH_2_BB NThu-THOIQUAN-moi_Book1_Dang ky thi Vien Chuc" xfId="866"/>
    <cellStyle name="_TG-TH_2_BB NThu-THOIQUAN-moi_Dang ky thi Vien Chuc" xfId="867"/>
    <cellStyle name="_TG-TH_2_BB NThu-THOIQUAN-moi_dutoan duong chinh sua" xfId="868"/>
    <cellStyle name="_TG-TH_2_BB NThu-THOIQUAN-moi_LuuNgay13-02-2006du toan duong cong vu" xfId="869"/>
    <cellStyle name="_TG-TH_2_BB NThu-THOIQUAN-moi_Tong hop Khoi luong" xfId="870"/>
    <cellStyle name="_TG-TH_2_BB NThu-THOIQUAN-moi_Tong hop Khoi luong_Book1" xfId="871"/>
    <cellStyle name="_TG-TH_2_BB NThu-THOIQUAN-Vu" xfId="872"/>
    <cellStyle name="_TG-TH_2_BCDKT" xfId="873"/>
    <cellStyle name="_TG-TH_2_BCTC nam 2008 (version 1)" xfId="874"/>
    <cellStyle name="_TG-TH_2_Book1" xfId="875"/>
    <cellStyle name="_TG-TH_2_Book1 2" xfId="876"/>
    <cellStyle name="_TG-TH_2_Book1_1" xfId="877"/>
    <cellStyle name="_TG-TH_2_Book1_1 2" xfId="878"/>
    <cellStyle name="_TG-TH_2_Book1_1_BCDKT" xfId="879"/>
    <cellStyle name="_TG-TH_2_Book1_1_Book1" xfId="880"/>
    <cellStyle name="_TG-TH_2_Book1_1_BTDC" xfId="881"/>
    <cellStyle name="_TG-TH_2_Book1_1_DanhMucDonGiaVTTB_Dien_TAM" xfId="882"/>
    <cellStyle name="_TG-TH_2_Book1_1_DTTC PHU VINH SUA NOP" xfId="883"/>
    <cellStyle name="_TG-TH_2_Book1_1_KQKD" xfId="884"/>
    <cellStyle name="_TG-TH_2_Book1_1_QT HT  Thoi Lai- O Mon - Can Tho( 05-2003 5THAI)" xfId="885"/>
    <cellStyle name="_TG-TH_2_Book1_1_QT THOI QUAN 230404" xfId="886"/>
    <cellStyle name="_TG-TH_2_Book1_1_Sheet1" xfId="887"/>
    <cellStyle name="_TG-TH_2_Book1_1_Sheet2" xfId="888"/>
    <cellStyle name="_TG-TH_2_Book1_1_Tinh nhap loi nhuan SXKD hang thang" xfId="889"/>
    <cellStyle name="_TG-TH_2_Book1_1_TM-3" xfId="890"/>
    <cellStyle name="_TG-TH_2_Book1_1_TM4" xfId="891"/>
    <cellStyle name="_TG-TH_2_Book1_1_TM5" xfId="892"/>
    <cellStyle name="_TG-TH_2_Book1_2" xfId="893"/>
    <cellStyle name="_TG-TH_2_Book1_2 2" xfId="894"/>
    <cellStyle name="_TG-TH_2_Book1_2_TM4" xfId="895"/>
    <cellStyle name="_TG-TH_2_Book1_2_TM5" xfId="896"/>
    <cellStyle name="_TG-TH_2_Book1_3" xfId="897"/>
    <cellStyle name="_TG-TH_2_Book1_BB NThu-THOIQUAN-moi" xfId="898"/>
    <cellStyle name="_TG-TH_2_Book1_BB NThu-THOIQUAN-Vu" xfId="899"/>
    <cellStyle name="_TG-TH_2_Book1_BCDKT" xfId="900"/>
    <cellStyle name="_TG-TH_2_Book1_BTDC" xfId="901"/>
    <cellStyle name="_TG-TH_2_Book1_CUOC VAN CHUYEN" xfId="902"/>
    <cellStyle name="_TG-TH_2_Book1_DanhMucDonGiaVTTB_Dien_TAM" xfId="903"/>
    <cellStyle name="_TG-TH_2_Book1_DIEN GIAI DG QT CD XA THONG HOA -CAU KE" xfId="904"/>
    <cellStyle name="_TG-TH_2_Book1_KQKD" xfId="905"/>
    <cellStyle name="_TG-TH_2_Book1_QT THOI QUAN 230404" xfId="906"/>
    <cellStyle name="_TG-TH_2_Book1_Sheet1" xfId="907"/>
    <cellStyle name="_TG-TH_2_Book1_Sheet2" xfId="908"/>
    <cellStyle name="_TG-TH_2_Book1_Tinh nhap loi nhuan SXKD hang thang" xfId="909"/>
    <cellStyle name="_TG-TH_2_Book1_TKHC-THOIQUAN-05-04-2004" xfId="910"/>
    <cellStyle name="_TG-TH_2_Book1_TKHC-THOIQUAN-05-04-2004_QT HT  Thoi Lai- O Mon - Can Tho( 05-2003 5THAI)" xfId="911"/>
    <cellStyle name="_TG-TH_2_Book1_TKHC-THOIQUAN-05-04-2004_QT THOI QUAN 230404" xfId="912"/>
    <cellStyle name="_TG-TH_2_Book1_TM-3" xfId="913"/>
    <cellStyle name="_TG-TH_2_Book1_TM4" xfId="914"/>
    <cellStyle name="_TG-TH_2_Book1_TM5" xfId="915"/>
    <cellStyle name="_TG-TH_2_BTDC" xfId="916"/>
    <cellStyle name="_TG-TH_2_DAU NOI PL-CL TAI PHU LAMHC" xfId="917"/>
    <cellStyle name="_TG-TH_2_Dcdtoan-bcnckt " xfId="918"/>
    <cellStyle name="_TG-TH_2_DIEN GIAI DG QT CD XA THONG HOA -CAU KE" xfId="919"/>
    <cellStyle name="_TG-TH_2_DTCDT MR.2N110.HOCMON.TDTOAN.CCUNG" xfId="920"/>
    <cellStyle name="_TG-TH_2_DTTC PHU VINH SUA NOP" xfId="921"/>
    <cellStyle name="_TG-TH_2_KQKD" xfId="922"/>
    <cellStyle name="_TG-TH_2_Lora-tungchau" xfId="923"/>
    <cellStyle name="_TG-TH_2_moi" xfId="924"/>
    <cellStyle name="_TG-TH_2_PGIA-phieu tham tra Kho bac" xfId="925"/>
    <cellStyle name="_TG-TH_2_PT02-02" xfId="926"/>
    <cellStyle name="_TG-TH_2_PT02-02_Book1" xfId="927"/>
    <cellStyle name="_TG-TH_2_PT02-03" xfId="928"/>
    <cellStyle name="_TG-TH_2_PT02-03_Book1" xfId="929"/>
    <cellStyle name="_TG-TH_2_QT THOI QUAN 230404" xfId="930"/>
    <cellStyle name="_TG-TH_2_QT THOI QUAN 230404_Book1" xfId="931"/>
    <cellStyle name="_TG-TH_2_QT THOI QUAN 230404_BOOK1_1" xfId="932"/>
    <cellStyle name="_TG-TH_2_QT THOI QUAN 230404_Book1_BOOK1" xfId="933"/>
    <cellStyle name="_TG-TH_2_QT THOI QUAN 230404_Book1_Dang ky thi Vien Chuc" xfId="934"/>
    <cellStyle name="_TG-TH_2_QT THOI QUAN 230404_Dang ky thi Vien Chuc" xfId="935"/>
    <cellStyle name="_TG-TH_2_QT THOI QUAN 230404_dutoan duong chinh sua" xfId="936"/>
    <cellStyle name="_TG-TH_2_QT THOI QUAN 230404_LuuNgay13-02-2006du toan duong cong vu" xfId="937"/>
    <cellStyle name="_TG-TH_2_QT THOI QUAN 230404_Tong hop Khoi luong" xfId="938"/>
    <cellStyle name="_TG-TH_2_QT THOI QUAN 230404_Tong hop Khoi luong_Book1" xfId="939"/>
    <cellStyle name="_TG-TH_2_Qt-HT3PQ1(CauKho)" xfId="940"/>
    <cellStyle name="_TG-TH_2_Qt-HT3PQ1(CauKho) 2" xfId="941"/>
    <cellStyle name="_TG-TH_2_Qt-HT3PQ1(CauKho)_Don gia quy 3 nam 2003 - Ban Dien Luc" xfId="942"/>
    <cellStyle name="_TG-TH_2_Qt-HT3PQ1(CauKho)_NC-VL2-2003" xfId="943"/>
    <cellStyle name="_TG-TH_2_Qt-HT3PQ1(CauKho)_NC-VL2-2003_1" xfId="944"/>
    <cellStyle name="_TG-TH_2_Qt-HT3PQ1(CauKho)_TM4" xfId="945"/>
    <cellStyle name="_TG-TH_2_Qt-HT3PQ1(CauKho)_TM5" xfId="946"/>
    <cellStyle name="_TG-TH_2_Sheet1" xfId="947"/>
    <cellStyle name="_TG-TH_2_Sheet1_1" xfId="948"/>
    <cellStyle name="_TG-TH_2_Sheet2" xfId="949"/>
    <cellStyle name="_TG-TH_2_Sheet2 2" xfId="950"/>
    <cellStyle name="_TG-TH_2_Sheet2_TM4" xfId="951"/>
    <cellStyle name="_TG-TH_2_Sheet2_TM5" xfId="952"/>
    <cellStyle name="_TG-TH_2_Tinh nhap loi nhuan SXKD hang thang" xfId="953"/>
    <cellStyle name="_TG-TH_2_TKHC-THOIQUAN-05-04-2004" xfId="954"/>
    <cellStyle name="_TG-TH_2_TM-3" xfId="955"/>
    <cellStyle name="_TG-TH_2_TM4" xfId="956"/>
    <cellStyle name="_TG-TH_2_TM5" xfId="957"/>
    <cellStyle name="_TG-TH_2_XL4Poppy" xfId="958"/>
    <cellStyle name="_TG-TH_2_XL4Test5" xfId="959"/>
    <cellStyle name="_TG-TH_3" xfId="960"/>
    <cellStyle name="_TG-TH_3_Lora-tungchau" xfId="961"/>
    <cellStyle name="_TG-TH_3_Qt-HT3PQ1(CauKho)" xfId="962"/>
    <cellStyle name="_TG-TH_3_Qt-HT3PQ1(CauKho) 2" xfId="963"/>
    <cellStyle name="_TG-TH_3_Qt-HT3PQ1(CauKho)_Don gia quy 3 nam 2003 - Ban Dien Luc" xfId="964"/>
    <cellStyle name="_TG-TH_3_Qt-HT3PQ1(CauKho)_NC-VL2-2003" xfId="965"/>
    <cellStyle name="_TG-TH_3_Qt-HT3PQ1(CauKho)_NC-VL2-2003_1" xfId="966"/>
    <cellStyle name="_TG-TH_3_Qt-HT3PQ1(CauKho)_TM4" xfId="967"/>
    <cellStyle name="_TG-TH_3_Qt-HT3PQ1(CauKho)_TM5" xfId="968"/>
    <cellStyle name="_TG-TH_4" xfId="969"/>
    <cellStyle name="_TH TSCDHH" xfId="970"/>
    <cellStyle name="_Tinh nhap loi nhuan SXKD hang thang" xfId="971"/>
    <cellStyle name="_TKHC-THOIQUAN-05-04-2004" xfId="972"/>
    <cellStyle name="_TM3" xfId="973"/>
    <cellStyle name="_TM4" xfId="974"/>
    <cellStyle name="_TM4_1" xfId="975"/>
    <cellStyle name="_TM5" xfId="976"/>
    <cellStyle name="_x0001__TM9" xfId="977"/>
    <cellStyle name="_ts ngan han khac" xfId="978"/>
    <cellStyle name="_xem xet211" xfId="979"/>
    <cellStyle name="¤@¯ë_01" xfId="980"/>
    <cellStyle name="•W?_Format" xfId="981"/>
    <cellStyle name="•W_Format" xfId="982"/>
    <cellStyle name="•W€_Format" xfId="983"/>
    <cellStyle name="1" xfId="984"/>
    <cellStyle name="15" xfId="985"/>
    <cellStyle name="¹éºÐÀ²_      " xfId="986"/>
    <cellStyle name="2" xfId="987"/>
    <cellStyle name="20" xfId="988"/>
    <cellStyle name="20 2" xfId="989"/>
    <cellStyle name="20% - Accent1" xfId="990"/>
    <cellStyle name="20% - Accent1 10" xfId="991"/>
    <cellStyle name="20% - Accent1 10 2" xfId="992"/>
    <cellStyle name="20% - Accent1 11" xfId="993"/>
    <cellStyle name="20% - Accent1 11 2" xfId="994"/>
    <cellStyle name="20% - Accent1 12" xfId="995"/>
    <cellStyle name="20% - Accent1 12 2" xfId="996"/>
    <cellStyle name="20% - Accent1 13" xfId="997"/>
    <cellStyle name="20% - Accent1 13 2" xfId="998"/>
    <cellStyle name="20% - Accent1 14" xfId="999"/>
    <cellStyle name="20% - Accent1 14 2" xfId="1000"/>
    <cellStyle name="20% - Accent1 15" xfId="1001"/>
    <cellStyle name="20% - Accent1 15 2" xfId="1002"/>
    <cellStyle name="20% - Accent1 16" xfId="1003"/>
    <cellStyle name="20% - Accent1 2" xfId="1004"/>
    <cellStyle name="20% - Accent1 2 2" xfId="1005"/>
    <cellStyle name="20% - Accent1 3" xfId="1006"/>
    <cellStyle name="20% - Accent1 3 2" xfId="1007"/>
    <cellStyle name="20% - Accent1 4" xfId="1008"/>
    <cellStyle name="20% - Accent1 4 2" xfId="1009"/>
    <cellStyle name="20% - Accent1 5" xfId="1010"/>
    <cellStyle name="20% - Accent1 5 2" xfId="1011"/>
    <cellStyle name="20% - Accent1 6" xfId="1012"/>
    <cellStyle name="20% - Accent1 6 2" xfId="1013"/>
    <cellStyle name="20% - Accent1 7" xfId="1014"/>
    <cellStyle name="20% - Accent1 7 2" xfId="1015"/>
    <cellStyle name="20% - Accent1 8" xfId="1016"/>
    <cellStyle name="20% - Accent1 8 2" xfId="1017"/>
    <cellStyle name="20% - Accent1 9" xfId="1018"/>
    <cellStyle name="20% - Accent1 9 2" xfId="1019"/>
    <cellStyle name="20% - Accent2" xfId="1020"/>
    <cellStyle name="20% - Accent2 10" xfId="1021"/>
    <cellStyle name="20% - Accent2 10 2" xfId="1022"/>
    <cellStyle name="20% - Accent2 11" xfId="1023"/>
    <cellStyle name="20% - Accent2 11 2" xfId="1024"/>
    <cellStyle name="20% - Accent2 12" xfId="1025"/>
    <cellStyle name="20% - Accent2 12 2" xfId="1026"/>
    <cellStyle name="20% - Accent2 13" xfId="1027"/>
    <cellStyle name="20% - Accent2 13 2" xfId="1028"/>
    <cellStyle name="20% - Accent2 14" xfId="1029"/>
    <cellStyle name="20% - Accent2 14 2" xfId="1030"/>
    <cellStyle name="20% - Accent2 15" xfId="1031"/>
    <cellStyle name="20% - Accent2 15 2" xfId="1032"/>
    <cellStyle name="20% - Accent2 16" xfId="1033"/>
    <cellStyle name="20% - Accent2 2" xfId="1034"/>
    <cellStyle name="20% - Accent2 2 2" xfId="1035"/>
    <cellStyle name="20% - Accent2 3" xfId="1036"/>
    <cellStyle name="20% - Accent2 3 2" xfId="1037"/>
    <cellStyle name="20% - Accent2 4" xfId="1038"/>
    <cellStyle name="20% - Accent2 4 2" xfId="1039"/>
    <cellStyle name="20% - Accent2 5" xfId="1040"/>
    <cellStyle name="20% - Accent2 5 2" xfId="1041"/>
    <cellStyle name="20% - Accent2 6" xfId="1042"/>
    <cellStyle name="20% - Accent2 6 2" xfId="1043"/>
    <cellStyle name="20% - Accent2 7" xfId="1044"/>
    <cellStyle name="20% - Accent2 7 2" xfId="1045"/>
    <cellStyle name="20% - Accent2 8" xfId="1046"/>
    <cellStyle name="20% - Accent2 8 2" xfId="1047"/>
    <cellStyle name="20% - Accent2 9" xfId="1048"/>
    <cellStyle name="20% - Accent2 9 2" xfId="1049"/>
    <cellStyle name="20% - Accent3" xfId="1050"/>
    <cellStyle name="20% - Accent3 10" xfId="1051"/>
    <cellStyle name="20% - Accent3 10 2" xfId="1052"/>
    <cellStyle name="20% - Accent3 11" xfId="1053"/>
    <cellStyle name="20% - Accent3 11 2" xfId="1054"/>
    <cellStyle name="20% - Accent3 12" xfId="1055"/>
    <cellStyle name="20% - Accent3 12 2" xfId="1056"/>
    <cellStyle name="20% - Accent3 13" xfId="1057"/>
    <cellStyle name="20% - Accent3 13 2" xfId="1058"/>
    <cellStyle name="20% - Accent3 14" xfId="1059"/>
    <cellStyle name="20% - Accent3 14 2" xfId="1060"/>
    <cellStyle name="20% - Accent3 15" xfId="1061"/>
    <cellStyle name="20% - Accent3 15 2" xfId="1062"/>
    <cellStyle name="20% - Accent3 16" xfId="1063"/>
    <cellStyle name="20% - Accent3 2" xfId="1064"/>
    <cellStyle name="20% - Accent3 2 2" xfId="1065"/>
    <cellStyle name="20% - Accent3 3" xfId="1066"/>
    <cellStyle name="20% - Accent3 3 2" xfId="1067"/>
    <cellStyle name="20% - Accent3 4" xfId="1068"/>
    <cellStyle name="20% - Accent3 4 2" xfId="1069"/>
    <cellStyle name="20% - Accent3 5" xfId="1070"/>
    <cellStyle name="20% - Accent3 5 2" xfId="1071"/>
    <cellStyle name="20% - Accent3 6" xfId="1072"/>
    <cellStyle name="20% - Accent3 6 2" xfId="1073"/>
    <cellStyle name="20% - Accent3 7" xfId="1074"/>
    <cellStyle name="20% - Accent3 7 2" xfId="1075"/>
    <cellStyle name="20% - Accent3 8" xfId="1076"/>
    <cellStyle name="20% - Accent3 8 2" xfId="1077"/>
    <cellStyle name="20% - Accent3 9" xfId="1078"/>
    <cellStyle name="20% - Accent3 9 2" xfId="1079"/>
    <cellStyle name="20% - Accent4" xfId="1080"/>
    <cellStyle name="20% - Accent4 10" xfId="1081"/>
    <cellStyle name="20% - Accent4 10 2" xfId="1082"/>
    <cellStyle name="20% - Accent4 11" xfId="1083"/>
    <cellStyle name="20% - Accent4 11 2" xfId="1084"/>
    <cellStyle name="20% - Accent4 12" xfId="1085"/>
    <cellStyle name="20% - Accent4 12 2" xfId="1086"/>
    <cellStyle name="20% - Accent4 13" xfId="1087"/>
    <cellStyle name="20% - Accent4 13 2" xfId="1088"/>
    <cellStyle name="20% - Accent4 14" xfId="1089"/>
    <cellStyle name="20% - Accent4 14 2" xfId="1090"/>
    <cellStyle name="20% - Accent4 15" xfId="1091"/>
    <cellStyle name="20% - Accent4 15 2" xfId="1092"/>
    <cellStyle name="20% - Accent4 16" xfId="1093"/>
    <cellStyle name="20% - Accent4 2" xfId="1094"/>
    <cellStyle name="20% - Accent4 2 2" xfId="1095"/>
    <cellStyle name="20% - Accent4 3" xfId="1096"/>
    <cellStyle name="20% - Accent4 3 2" xfId="1097"/>
    <cellStyle name="20% - Accent4 4" xfId="1098"/>
    <cellStyle name="20% - Accent4 4 2" xfId="1099"/>
    <cellStyle name="20% - Accent4 5" xfId="1100"/>
    <cellStyle name="20% - Accent4 5 2" xfId="1101"/>
    <cellStyle name="20% - Accent4 6" xfId="1102"/>
    <cellStyle name="20% - Accent4 6 2" xfId="1103"/>
    <cellStyle name="20% - Accent4 7" xfId="1104"/>
    <cellStyle name="20% - Accent4 7 2" xfId="1105"/>
    <cellStyle name="20% - Accent4 8" xfId="1106"/>
    <cellStyle name="20% - Accent4 8 2" xfId="1107"/>
    <cellStyle name="20% - Accent4 9" xfId="1108"/>
    <cellStyle name="20% - Accent4 9 2" xfId="1109"/>
    <cellStyle name="20% - Accent5" xfId="1110"/>
    <cellStyle name="20% - Accent5 10" xfId="1111"/>
    <cellStyle name="20% - Accent5 10 2" xfId="1112"/>
    <cellStyle name="20% - Accent5 11" xfId="1113"/>
    <cellStyle name="20% - Accent5 11 2" xfId="1114"/>
    <cellStyle name="20% - Accent5 12" xfId="1115"/>
    <cellStyle name="20% - Accent5 12 2" xfId="1116"/>
    <cellStyle name="20% - Accent5 13" xfId="1117"/>
    <cellStyle name="20% - Accent5 13 2" xfId="1118"/>
    <cellStyle name="20% - Accent5 14" xfId="1119"/>
    <cellStyle name="20% - Accent5 14 2" xfId="1120"/>
    <cellStyle name="20% - Accent5 15" xfId="1121"/>
    <cellStyle name="20% - Accent5 15 2" xfId="1122"/>
    <cellStyle name="20% - Accent5 16" xfId="1123"/>
    <cellStyle name="20% - Accent5 2" xfId="1124"/>
    <cellStyle name="20% - Accent5 2 2" xfId="1125"/>
    <cellStyle name="20% - Accent5 3" xfId="1126"/>
    <cellStyle name="20% - Accent5 3 2" xfId="1127"/>
    <cellStyle name="20% - Accent5 4" xfId="1128"/>
    <cellStyle name="20% - Accent5 4 2" xfId="1129"/>
    <cellStyle name="20% - Accent5 5" xfId="1130"/>
    <cellStyle name="20% - Accent5 5 2" xfId="1131"/>
    <cellStyle name="20% - Accent5 6" xfId="1132"/>
    <cellStyle name="20% - Accent5 6 2" xfId="1133"/>
    <cellStyle name="20% - Accent5 7" xfId="1134"/>
    <cellStyle name="20% - Accent5 7 2" xfId="1135"/>
    <cellStyle name="20% - Accent5 8" xfId="1136"/>
    <cellStyle name="20% - Accent5 8 2" xfId="1137"/>
    <cellStyle name="20% - Accent5 9" xfId="1138"/>
    <cellStyle name="20% - Accent5 9 2" xfId="1139"/>
    <cellStyle name="20% - Accent6" xfId="1140"/>
    <cellStyle name="20% - Accent6 10" xfId="1141"/>
    <cellStyle name="20% - Accent6 10 2" xfId="1142"/>
    <cellStyle name="20% - Accent6 11" xfId="1143"/>
    <cellStyle name="20% - Accent6 11 2" xfId="1144"/>
    <cellStyle name="20% - Accent6 12" xfId="1145"/>
    <cellStyle name="20% - Accent6 12 2" xfId="1146"/>
    <cellStyle name="20% - Accent6 13" xfId="1147"/>
    <cellStyle name="20% - Accent6 13 2" xfId="1148"/>
    <cellStyle name="20% - Accent6 14" xfId="1149"/>
    <cellStyle name="20% - Accent6 14 2" xfId="1150"/>
    <cellStyle name="20% - Accent6 15" xfId="1151"/>
    <cellStyle name="20% - Accent6 15 2" xfId="1152"/>
    <cellStyle name="20% - Accent6 16" xfId="1153"/>
    <cellStyle name="20% - Accent6 2" xfId="1154"/>
    <cellStyle name="20% - Accent6 2 2" xfId="1155"/>
    <cellStyle name="20% - Accent6 3" xfId="1156"/>
    <cellStyle name="20% - Accent6 3 2" xfId="1157"/>
    <cellStyle name="20% - Accent6 4" xfId="1158"/>
    <cellStyle name="20% - Accent6 4 2" xfId="1159"/>
    <cellStyle name="20% - Accent6 5" xfId="1160"/>
    <cellStyle name="20% - Accent6 5 2" xfId="1161"/>
    <cellStyle name="20% - Accent6 6" xfId="1162"/>
    <cellStyle name="20% - Accent6 6 2" xfId="1163"/>
    <cellStyle name="20% - Accent6 7" xfId="1164"/>
    <cellStyle name="20% - Accent6 7 2" xfId="1165"/>
    <cellStyle name="20% - Accent6 8" xfId="1166"/>
    <cellStyle name="20% - Accent6 8 2" xfId="1167"/>
    <cellStyle name="20% - Accent6 9" xfId="1168"/>
    <cellStyle name="20% - Accent6 9 2" xfId="1169"/>
    <cellStyle name="20% - Nhấn1" xfId="1170"/>
    <cellStyle name="20% - Nhấn1 2" xfId="1171"/>
    <cellStyle name="20% - Nhấn2" xfId="1172"/>
    <cellStyle name="20% - Nhấn2 2" xfId="1173"/>
    <cellStyle name="20% - Nhấn3" xfId="1174"/>
    <cellStyle name="20% - Nhấn3 2" xfId="1175"/>
    <cellStyle name="20% - Nhấn4" xfId="1176"/>
    <cellStyle name="20% - Nhấn4 2" xfId="1177"/>
    <cellStyle name="20% - Nhấn5" xfId="1178"/>
    <cellStyle name="20% - Nhấn5 2" xfId="1179"/>
    <cellStyle name="20% - Nhấn6" xfId="1180"/>
    <cellStyle name="20% - Nhấn6 2" xfId="1181"/>
    <cellStyle name="3" xfId="1182"/>
    <cellStyle name="³f¹ô[0]_ÿÿÿÿÿÿ" xfId="1183"/>
    <cellStyle name="³f¹ô_ÿÿÿÿÿÿ" xfId="1184"/>
    <cellStyle name="4" xfId="1185"/>
    <cellStyle name="40% - Accent1" xfId="1186"/>
    <cellStyle name="40% - Accent1 10" xfId="1187"/>
    <cellStyle name="40% - Accent1 10 2" xfId="1188"/>
    <cellStyle name="40% - Accent1 11" xfId="1189"/>
    <cellStyle name="40% - Accent1 11 2" xfId="1190"/>
    <cellStyle name="40% - Accent1 12" xfId="1191"/>
    <cellStyle name="40% - Accent1 12 2" xfId="1192"/>
    <cellStyle name="40% - Accent1 13" xfId="1193"/>
    <cellStyle name="40% - Accent1 13 2" xfId="1194"/>
    <cellStyle name="40% - Accent1 14" xfId="1195"/>
    <cellStyle name="40% - Accent1 14 2" xfId="1196"/>
    <cellStyle name="40% - Accent1 15" xfId="1197"/>
    <cellStyle name="40% - Accent1 15 2" xfId="1198"/>
    <cellStyle name="40% - Accent1 16" xfId="1199"/>
    <cellStyle name="40% - Accent1 2" xfId="1200"/>
    <cellStyle name="40% - Accent1 2 2" xfId="1201"/>
    <cellStyle name="40% - Accent1 3" xfId="1202"/>
    <cellStyle name="40% - Accent1 3 2" xfId="1203"/>
    <cellStyle name="40% - Accent1 4" xfId="1204"/>
    <cellStyle name="40% - Accent1 4 2" xfId="1205"/>
    <cellStyle name="40% - Accent1 5" xfId="1206"/>
    <cellStyle name="40% - Accent1 5 2" xfId="1207"/>
    <cellStyle name="40% - Accent1 6" xfId="1208"/>
    <cellStyle name="40% - Accent1 6 2" xfId="1209"/>
    <cellStyle name="40% - Accent1 7" xfId="1210"/>
    <cellStyle name="40% - Accent1 7 2" xfId="1211"/>
    <cellStyle name="40% - Accent1 8" xfId="1212"/>
    <cellStyle name="40% - Accent1 8 2" xfId="1213"/>
    <cellStyle name="40% - Accent1 9" xfId="1214"/>
    <cellStyle name="40% - Accent1 9 2" xfId="1215"/>
    <cellStyle name="40% - Accent2" xfId="1216"/>
    <cellStyle name="40% - Accent2 10" xfId="1217"/>
    <cellStyle name="40% - Accent2 10 2" xfId="1218"/>
    <cellStyle name="40% - Accent2 11" xfId="1219"/>
    <cellStyle name="40% - Accent2 11 2" xfId="1220"/>
    <cellStyle name="40% - Accent2 12" xfId="1221"/>
    <cellStyle name="40% - Accent2 12 2" xfId="1222"/>
    <cellStyle name="40% - Accent2 13" xfId="1223"/>
    <cellStyle name="40% - Accent2 13 2" xfId="1224"/>
    <cellStyle name="40% - Accent2 14" xfId="1225"/>
    <cellStyle name="40% - Accent2 14 2" xfId="1226"/>
    <cellStyle name="40% - Accent2 15" xfId="1227"/>
    <cellStyle name="40% - Accent2 15 2" xfId="1228"/>
    <cellStyle name="40% - Accent2 16" xfId="1229"/>
    <cellStyle name="40% - Accent2 2" xfId="1230"/>
    <cellStyle name="40% - Accent2 2 2" xfId="1231"/>
    <cellStyle name="40% - Accent2 3" xfId="1232"/>
    <cellStyle name="40% - Accent2 3 2" xfId="1233"/>
    <cellStyle name="40% - Accent2 4" xfId="1234"/>
    <cellStyle name="40% - Accent2 4 2" xfId="1235"/>
    <cellStyle name="40% - Accent2 5" xfId="1236"/>
    <cellStyle name="40% - Accent2 5 2" xfId="1237"/>
    <cellStyle name="40% - Accent2 6" xfId="1238"/>
    <cellStyle name="40% - Accent2 6 2" xfId="1239"/>
    <cellStyle name="40% - Accent2 7" xfId="1240"/>
    <cellStyle name="40% - Accent2 7 2" xfId="1241"/>
    <cellStyle name="40% - Accent2 8" xfId="1242"/>
    <cellStyle name="40% - Accent2 8 2" xfId="1243"/>
    <cellStyle name="40% - Accent2 9" xfId="1244"/>
    <cellStyle name="40% - Accent2 9 2" xfId="1245"/>
    <cellStyle name="40% - Accent3" xfId="1246"/>
    <cellStyle name="40% - Accent3 10" xfId="1247"/>
    <cellStyle name="40% - Accent3 10 2" xfId="1248"/>
    <cellStyle name="40% - Accent3 11" xfId="1249"/>
    <cellStyle name="40% - Accent3 11 2" xfId="1250"/>
    <cellStyle name="40% - Accent3 12" xfId="1251"/>
    <cellStyle name="40% - Accent3 12 2" xfId="1252"/>
    <cellStyle name="40% - Accent3 13" xfId="1253"/>
    <cellStyle name="40% - Accent3 13 2" xfId="1254"/>
    <cellStyle name="40% - Accent3 14" xfId="1255"/>
    <cellStyle name="40% - Accent3 14 2" xfId="1256"/>
    <cellStyle name="40% - Accent3 15" xfId="1257"/>
    <cellStyle name="40% - Accent3 15 2" xfId="1258"/>
    <cellStyle name="40% - Accent3 16" xfId="1259"/>
    <cellStyle name="40% - Accent3 2" xfId="1260"/>
    <cellStyle name="40% - Accent3 2 2" xfId="1261"/>
    <cellStyle name="40% - Accent3 3" xfId="1262"/>
    <cellStyle name="40% - Accent3 3 2" xfId="1263"/>
    <cellStyle name="40% - Accent3 4" xfId="1264"/>
    <cellStyle name="40% - Accent3 4 2" xfId="1265"/>
    <cellStyle name="40% - Accent3 5" xfId="1266"/>
    <cellStyle name="40% - Accent3 5 2" xfId="1267"/>
    <cellStyle name="40% - Accent3 6" xfId="1268"/>
    <cellStyle name="40% - Accent3 6 2" xfId="1269"/>
    <cellStyle name="40% - Accent3 7" xfId="1270"/>
    <cellStyle name="40% - Accent3 7 2" xfId="1271"/>
    <cellStyle name="40% - Accent3 8" xfId="1272"/>
    <cellStyle name="40% - Accent3 8 2" xfId="1273"/>
    <cellStyle name="40% - Accent3 9" xfId="1274"/>
    <cellStyle name="40% - Accent3 9 2" xfId="1275"/>
    <cellStyle name="40% - Accent4" xfId="1276"/>
    <cellStyle name="40% - Accent4 10" xfId="1277"/>
    <cellStyle name="40% - Accent4 10 2" xfId="1278"/>
    <cellStyle name="40% - Accent4 11" xfId="1279"/>
    <cellStyle name="40% - Accent4 11 2" xfId="1280"/>
    <cellStyle name="40% - Accent4 12" xfId="1281"/>
    <cellStyle name="40% - Accent4 12 2" xfId="1282"/>
    <cellStyle name="40% - Accent4 13" xfId="1283"/>
    <cellStyle name="40% - Accent4 13 2" xfId="1284"/>
    <cellStyle name="40% - Accent4 14" xfId="1285"/>
    <cellStyle name="40% - Accent4 14 2" xfId="1286"/>
    <cellStyle name="40% - Accent4 15" xfId="1287"/>
    <cellStyle name="40% - Accent4 15 2" xfId="1288"/>
    <cellStyle name="40% - Accent4 16" xfId="1289"/>
    <cellStyle name="40% - Accent4 2" xfId="1290"/>
    <cellStyle name="40% - Accent4 2 2" xfId="1291"/>
    <cellStyle name="40% - Accent4 3" xfId="1292"/>
    <cellStyle name="40% - Accent4 3 2" xfId="1293"/>
    <cellStyle name="40% - Accent4 4" xfId="1294"/>
    <cellStyle name="40% - Accent4 4 2" xfId="1295"/>
    <cellStyle name="40% - Accent4 5" xfId="1296"/>
    <cellStyle name="40% - Accent4 5 2" xfId="1297"/>
    <cellStyle name="40% - Accent4 6" xfId="1298"/>
    <cellStyle name="40% - Accent4 6 2" xfId="1299"/>
    <cellStyle name="40% - Accent4 7" xfId="1300"/>
    <cellStyle name="40% - Accent4 7 2" xfId="1301"/>
    <cellStyle name="40% - Accent4 8" xfId="1302"/>
    <cellStyle name="40% - Accent4 8 2" xfId="1303"/>
    <cellStyle name="40% - Accent4 9" xfId="1304"/>
    <cellStyle name="40% - Accent4 9 2" xfId="1305"/>
    <cellStyle name="40% - Accent5" xfId="1306"/>
    <cellStyle name="40% - Accent5 10" xfId="1307"/>
    <cellStyle name="40% - Accent5 10 2" xfId="1308"/>
    <cellStyle name="40% - Accent5 11" xfId="1309"/>
    <cellStyle name="40% - Accent5 11 2" xfId="1310"/>
    <cellStyle name="40% - Accent5 12" xfId="1311"/>
    <cellStyle name="40% - Accent5 12 2" xfId="1312"/>
    <cellStyle name="40% - Accent5 13" xfId="1313"/>
    <cellStyle name="40% - Accent5 13 2" xfId="1314"/>
    <cellStyle name="40% - Accent5 14" xfId="1315"/>
    <cellStyle name="40% - Accent5 14 2" xfId="1316"/>
    <cellStyle name="40% - Accent5 15" xfId="1317"/>
    <cellStyle name="40% - Accent5 15 2" xfId="1318"/>
    <cellStyle name="40% - Accent5 16" xfId="1319"/>
    <cellStyle name="40% - Accent5 2" xfId="1320"/>
    <cellStyle name="40% - Accent5 2 2" xfId="1321"/>
    <cellStyle name="40% - Accent5 3" xfId="1322"/>
    <cellStyle name="40% - Accent5 3 2" xfId="1323"/>
    <cellStyle name="40% - Accent5 4" xfId="1324"/>
    <cellStyle name="40% - Accent5 4 2" xfId="1325"/>
    <cellStyle name="40% - Accent5 5" xfId="1326"/>
    <cellStyle name="40% - Accent5 5 2" xfId="1327"/>
    <cellStyle name="40% - Accent5 6" xfId="1328"/>
    <cellStyle name="40% - Accent5 6 2" xfId="1329"/>
    <cellStyle name="40% - Accent5 7" xfId="1330"/>
    <cellStyle name="40% - Accent5 7 2" xfId="1331"/>
    <cellStyle name="40% - Accent5 8" xfId="1332"/>
    <cellStyle name="40% - Accent5 8 2" xfId="1333"/>
    <cellStyle name="40% - Accent5 9" xfId="1334"/>
    <cellStyle name="40% - Accent5 9 2" xfId="1335"/>
    <cellStyle name="40% - Accent6" xfId="1336"/>
    <cellStyle name="40% - Accent6 10" xfId="1337"/>
    <cellStyle name="40% - Accent6 10 2" xfId="1338"/>
    <cellStyle name="40% - Accent6 11" xfId="1339"/>
    <cellStyle name="40% - Accent6 11 2" xfId="1340"/>
    <cellStyle name="40% - Accent6 12" xfId="1341"/>
    <cellStyle name="40% - Accent6 12 2" xfId="1342"/>
    <cellStyle name="40% - Accent6 13" xfId="1343"/>
    <cellStyle name="40% - Accent6 13 2" xfId="1344"/>
    <cellStyle name="40% - Accent6 14" xfId="1345"/>
    <cellStyle name="40% - Accent6 14 2" xfId="1346"/>
    <cellStyle name="40% - Accent6 15" xfId="1347"/>
    <cellStyle name="40% - Accent6 15 2" xfId="1348"/>
    <cellStyle name="40% - Accent6 16" xfId="1349"/>
    <cellStyle name="40% - Accent6 2" xfId="1350"/>
    <cellStyle name="40% - Accent6 2 2" xfId="1351"/>
    <cellStyle name="40% - Accent6 3" xfId="1352"/>
    <cellStyle name="40% - Accent6 3 2" xfId="1353"/>
    <cellStyle name="40% - Accent6 4" xfId="1354"/>
    <cellStyle name="40% - Accent6 4 2" xfId="1355"/>
    <cellStyle name="40% - Accent6 5" xfId="1356"/>
    <cellStyle name="40% - Accent6 5 2" xfId="1357"/>
    <cellStyle name="40% - Accent6 6" xfId="1358"/>
    <cellStyle name="40% - Accent6 6 2" xfId="1359"/>
    <cellStyle name="40% - Accent6 7" xfId="1360"/>
    <cellStyle name="40% - Accent6 7 2" xfId="1361"/>
    <cellStyle name="40% - Accent6 8" xfId="1362"/>
    <cellStyle name="40% - Accent6 8 2" xfId="1363"/>
    <cellStyle name="40% - Accent6 9" xfId="1364"/>
    <cellStyle name="40% - Accent6 9 2" xfId="1365"/>
    <cellStyle name="40% - Nhấn1" xfId="1366"/>
    <cellStyle name="40% - Nhấn1 2" xfId="1367"/>
    <cellStyle name="40% - Nhấn2" xfId="1368"/>
    <cellStyle name="40% - Nhấn2 2" xfId="1369"/>
    <cellStyle name="40% - Nhấn3" xfId="1370"/>
    <cellStyle name="40% - Nhấn3 2" xfId="1371"/>
    <cellStyle name="40% - Nhấn4" xfId="1372"/>
    <cellStyle name="40% - Nhấn4 2" xfId="1373"/>
    <cellStyle name="40% - Nhấn5" xfId="1374"/>
    <cellStyle name="40% - Nhấn5 2" xfId="1375"/>
    <cellStyle name="40% - Nhấn6" xfId="1376"/>
    <cellStyle name="40% - Nhấn6 2" xfId="1377"/>
    <cellStyle name="60% - Accent1" xfId="1378"/>
    <cellStyle name="60% - Accent1 10" xfId="1379"/>
    <cellStyle name="60% - Accent1 11" xfId="1380"/>
    <cellStyle name="60% - Accent1 12" xfId="1381"/>
    <cellStyle name="60% - Accent1 13" xfId="1382"/>
    <cellStyle name="60% - Accent1 14" xfId="1383"/>
    <cellStyle name="60% - Accent1 15" xfId="1384"/>
    <cellStyle name="60% - Accent1 16" xfId="1385"/>
    <cellStyle name="60% - Accent1 2" xfId="1386"/>
    <cellStyle name="60% - Accent1 3" xfId="1387"/>
    <cellStyle name="60% - Accent1 4" xfId="1388"/>
    <cellStyle name="60% - Accent1 5" xfId="1389"/>
    <cellStyle name="60% - Accent1 6" xfId="1390"/>
    <cellStyle name="60% - Accent1 7" xfId="1391"/>
    <cellStyle name="60% - Accent1 8" xfId="1392"/>
    <cellStyle name="60% - Accent1 9" xfId="1393"/>
    <cellStyle name="60% - Accent2" xfId="1394"/>
    <cellStyle name="60% - Accent2 10" xfId="1395"/>
    <cellStyle name="60% - Accent2 11" xfId="1396"/>
    <cellStyle name="60% - Accent2 12" xfId="1397"/>
    <cellStyle name="60% - Accent2 13" xfId="1398"/>
    <cellStyle name="60% - Accent2 14" xfId="1399"/>
    <cellStyle name="60% - Accent2 15" xfId="1400"/>
    <cellStyle name="60% - Accent2 16" xfId="1401"/>
    <cellStyle name="60% - Accent2 2" xfId="1402"/>
    <cellStyle name="60% - Accent2 3" xfId="1403"/>
    <cellStyle name="60% - Accent2 4" xfId="1404"/>
    <cellStyle name="60% - Accent2 5" xfId="1405"/>
    <cellStyle name="60% - Accent2 6" xfId="1406"/>
    <cellStyle name="60% - Accent2 7" xfId="1407"/>
    <cellStyle name="60% - Accent2 8" xfId="1408"/>
    <cellStyle name="60% - Accent2 9" xfId="1409"/>
    <cellStyle name="60% - Accent3" xfId="1410"/>
    <cellStyle name="60% - Accent3 10" xfId="1411"/>
    <cellStyle name="60% - Accent3 11" xfId="1412"/>
    <cellStyle name="60% - Accent3 12" xfId="1413"/>
    <cellStyle name="60% - Accent3 13" xfId="1414"/>
    <cellStyle name="60% - Accent3 14" xfId="1415"/>
    <cellStyle name="60% - Accent3 15" xfId="1416"/>
    <cellStyle name="60% - Accent3 16" xfId="1417"/>
    <cellStyle name="60% - Accent3 2" xfId="1418"/>
    <cellStyle name="60% - Accent3 3" xfId="1419"/>
    <cellStyle name="60% - Accent3 4" xfId="1420"/>
    <cellStyle name="60% - Accent3 5" xfId="1421"/>
    <cellStyle name="60% - Accent3 6" xfId="1422"/>
    <cellStyle name="60% - Accent3 7" xfId="1423"/>
    <cellStyle name="60% - Accent3 8" xfId="1424"/>
    <cellStyle name="60% - Accent3 9" xfId="1425"/>
    <cellStyle name="60% - Accent4" xfId="1426"/>
    <cellStyle name="60% - Accent4 10" xfId="1427"/>
    <cellStyle name="60% - Accent4 11" xfId="1428"/>
    <cellStyle name="60% - Accent4 12" xfId="1429"/>
    <cellStyle name="60% - Accent4 13" xfId="1430"/>
    <cellStyle name="60% - Accent4 14" xfId="1431"/>
    <cellStyle name="60% - Accent4 15" xfId="1432"/>
    <cellStyle name="60% - Accent4 16" xfId="1433"/>
    <cellStyle name="60% - Accent4 2" xfId="1434"/>
    <cellStyle name="60% - Accent4 3" xfId="1435"/>
    <cellStyle name="60% - Accent4 4" xfId="1436"/>
    <cellStyle name="60% - Accent4 5" xfId="1437"/>
    <cellStyle name="60% - Accent4 6" xfId="1438"/>
    <cellStyle name="60% - Accent4 7" xfId="1439"/>
    <cellStyle name="60% - Accent4 8" xfId="1440"/>
    <cellStyle name="60% - Accent4 9" xfId="1441"/>
    <cellStyle name="60% - Accent5" xfId="1442"/>
    <cellStyle name="60% - Accent5 10" xfId="1443"/>
    <cellStyle name="60% - Accent5 11" xfId="1444"/>
    <cellStyle name="60% - Accent5 12" xfId="1445"/>
    <cellStyle name="60% - Accent5 13" xfId="1446"/>
    <cellStyle name="60% - Accent5 14" xfId="1447"/>
    <cellStyle name="60% - Accent5 15" xfId="1448"/>
    <cellStyle name="60% - Accent5 16" xfId="1449"/>
    <cellStyle name="60% - Accent5 2" xfId="1450"/>
    <cellStyle name="60% - Accent5 3" xfId="1451"/>
    <cellStyle name="60% - Accent5 4" xfId="1452"/>
    <cellStyle name="60% - Accent5 5" xfId="1453"/>
    <cellStyle name="60% - Accent5 6" xfId="1454"/>
    <cellStyle name="60% - Accent5 7" xfId="1455"/>
    <cellStyle name="60% - Accent5 8" xfId="1456"/>
    <cellStyle name="60% - Accent5 9" xfId="1457"/>
    <cellStyle name="60% - Accent6" xfId="1458"/>
    <cellStyle name="60% - Accent6 10" xfId="1459"/>
    <cellStyle name="60% - Accent6 11" xfId="1460"/>
    <cellStyle name="60% - Accent6 12" xfId="1461"/>
    <cellStyle name="60% - Accent6 13" xfId="1462"/>
    <cellStyle name="60% - Accent6 14" xfId="1463"/>
    <cellStyle name="60% - Accent6 15" xfId="1464"/>
    <cellStyle name="60% - Accent6 16" xfId="1465"/>
    <cellStyle name="60% - Accent6 2" xfId="1466"/>
    <cellStyle name="60% - Accent6 3" xfId="1467"/>
    <cellStyle name="60% - Accent6 4" xfId="1468"/>
    <cellStyle name="60% - Accent6 5" xfId="1469"/>
    <cellStyle name="60% - Accent6 6" xfId="1470"/>
    <cellStyle name="60% - Accent6 7" xfId="1471"/>
    <cellStyle name="60% - Accent6 8" xfId="1472"/>
    <cellStyle name="60% - Accent6 9" xfId="1473"/>
    <cellStyle name="60% - Nhấn1" xfId="1474"/>
    <cellStyle name="60% - Nhấn2" xfId="1475"/>
    <cellStyle name="60% - Nhấn3" xfId="1476"/>
    <cellStyle name="60% - Nhấn4" xfId="1477"/>
    <cellStyle name="60% - Nhấn5" xfId="1478"/>
    <cellStyle name="60% - Nhấn6" xfId="1479"/>
    <cellStyle name="Accent1" xfId="1480"/>
    <cellStyle name="Accent1 - 20%" xfId="1481"/>
    <cellStyle name="Accent1 - 20% 2" xfId="1482"/>
    <cellStyle name="Accent1 - 40%" xfId="1483"/>
    <cellStyle name="Accent1 - 40% 2" xfId="1484"/>
    <cellStyle name="Accent1 - 60%" xfId="1485"/>
    <cellStyle name="Accent1 10" xfId="1486"/>
    <cellStyle name="Accent1 11" xfId="1487"/>
    <cellStyle name="Accent1 12" xfId="1488"/>
    <cellStyle name="Accent1 13" xfId="1489"/>
    <cellStyle name="Accent1 14" xfId="1490"/>
    <cellStyle name="Accent1 15" xfId="1491"/>
    <cellStyle name="Accent1 16" xfId="1492"/>
    <cellStyle name="Accent1 17" xfId="1493"/>
    <cellStyle name="Accent1 2" xfId="1494"/>
    <cellStyle name="Accent1 3" xfId="1495"/>
    <cellStyle name="Accent1 4" xfId="1496"/>
    <cellStyle name="Accent1 5" xfId="1497"/>
    <cellStyle name="Accent1 6" xfId="1498"/>
    <cellStyle name="Accent1 7" xfId="1499"/>
    <cellStyle name="Accent1 8" xfId="1500"/>
    <cellStyle name="Accent1 9" xfId="1501"/>
    <cellStyle name="Accent2" xfId="1502"/>
    <cellStyle name="Accent2 - 20%" xfId="1503"/>
    <cellStyle name="Accent2 - 20% 2" xfId="1504"/>
    <cellStyle name="Accent2 - 40%" xfId="1505"/>
    <cellStyle name="Accent2 - 40% 2" xfId="1506"/>
    <cellStyle name="Accent2 - 60%" xfId="1507"/>
    <cellStyle name="Accent2 10" xfId="1508"/>
    <cellStyle name="Accent2 11" xfId="1509"/>
    <cellStyle name="Accent2 12" xfId="1510"/>
    <cellStyle name="Accent2 13" xfId="1511"/>
    <cellStyle name="Accent2 14" xfId="1512"/>
    <cellStyle name="Accent2 15" xfId="1513"/>
    <cellStyle name="Accent2 16" xfId="1514"/>
    <cellStyle name="Accent2 17" xfId="1515"/>
    <cellStyle name="Accent2 2" xfId="1516"/>
    <cellStyle name="Accent2 3" xfId="1517"/>
    <cellStyle name="Accent2 4" xfId="1518"/>
    <cellStyle name="Accent2 5" xfId="1519"/>
    <cellStyle name="Accent2 6" xfId="1520"/>
    <cellStyle name="Accent2 7" xfId="1521"/>
    <cellStyle name="Accent2 8" xfId="1522"/>
    <cellStyle name="Accent2 9" xfId="1523"/>
    <cellStyle name="Accent3" xfId="1524"/>
    <cellStyle name="Accent3 - 20%" xfId="1525"/>
    <cellStyle name="Accent3 - 20% 2" xfId="1526"/>
    <cellStyle name="Accent3 - 40%" xfId="1527"/>
    <cellStyle name="Accent3 - 40% 2" xfId="1528"/>
    <cellStyle name="Accent3 - 60%" xfId="1529"/>
    <cellStyle name="Accent3 10" xfId="1530"/>
    <cellStyle name="Accent3 11" xfId="1531"/>
    <cellStyle name="Accent3 12" xfId="1532"/>
    <cellStyle name="Accent3 13" xfId="1533"/>
    <cellStyle name="Accent3 14" xfId="1534"/>
    <cellStyle name="Accent3 15" xfId="1535"/>
    <cellStyle name="Accent3 16" xfId="1536"/>
    <cellStyle name="Accent3 17" xfId="1537"/>
    <cellStyle name="Accent3 2" xfId="1538"/>
    <cellStyle name="Accent3 3" xfId="1539"/>
    <cellStyle name="Accent3 4" xfId="1540"/>
    <cellStyle name="Accent3 5" xfId="1541"/>
    <cellStyle name="Accent3 6" xfId="1542"/>
    <cellStyle name="Accent3 7" xfId="1543"/>
    <cellStyle name="Accent3 8" xfId="1544"/>
    <cellStyle name="Accent3 9" xfId="1545"/>
    <cellStyle name="Accent4" xfId="1546"/>
    <cellStyle name="Accent4 - 20%" xfId="1547"/>
    <cellStyle name="Accent4 - 20% 2" xfId="1548"/>
    <cellStyle name="Accent4 - 40%" xfId="1549"/>
    <cellStyle name="Accent4 - 40% 2" xfId="1550"/>
    <cellStyle name="Accent4 - 60%" xfId="1551"/>
    <cellStyle name="Accent4 10" xfId="1552"/>
    <cellStyle name="Accent4 11" xfId="1553"/>
    <cellStyle name="Accent4 12" xfId="1554"/>
    <cellStyle name="Accent4 13" xfId="1555"/>
    <cellStyle name="Accent4 14" xfId="1556"/>
    <cellStyle name="Accent4 15" xfId="1557"/>
    <cellStyle name="Accent4 16" xfId="1558"/>
    <cellStyle name="Accent4 17" xfId="1559"/>
    <cellStyle name="Accent4 2" xfId="1560"/>
    <cellStyle name="Accent4 3" xfId="1561"/>
    <cellStyle name="Accent4 4" xfId="1562"/>
    <cellStyle name="Accent4 5" xfId="1563"/>
    <cellStyle name="Accent4 6" xfId="1564"/>
    <cellStyle name="Accent4 7" xfId="1565"/>
    <cellStyle name="Accent4 8" xfId="1566"/>
    <cellStyle name="Accent4 9" xfId="1567"/>
    <cellStyle name="Accent5" xfId="1568"/>
    <cellStyle name="Accent5 - 20%" xfId="1569"/>
    <cellStyle name="Accent5 - 20% 2" xfId="1570"/>
    <cellStyle name="Accent5 - 40%" xfId="1571"/>
    <cellStyle name="Accent5 - 40% 2" xfId="1572"/>
    <cellStyle name="Accent5 - 60%" xfId="1573"/>
    <cellStyle name="Accent5 10" xfId="1574"/>
    <cellStyle name="Accent5 11" xfId="1575"/>
    <cellStyle name="Accent5 12" xfId="1576"/>
    <cellStyle name="Accent5 13" xfId="1577"/>
    <cellStyle name="Accent5 14" xfId="1578"/>
    <cellStyle name="Accent5 15" xfId="1579"/>
    <cellStyle name="Accent5 16" xfId="1580"/>
    <cellStyle name="Accent5 17" xfId="1581"/>
    <cellStyle name="Accent5 2" xfId="1582"/>
    <cellStyle name="Accent5 3" xfId="1583"/>
    <cellStyle name="Accent5 4" xfId="1584"/>
    <cellStyle name="Accent5 5" xfId="1585"/>
    <cellStyle name="Accent5 6" xfId="1586"/>
    <cellStyle name="Accent5 7" xfId="1587"/>
    <cellStyle name="Accent5 8" xfId="1588"/>
    <cellStyle name="Accent5 9" xfId="1589"/>
    <cellStyle name="Accent6" xfId="1590"/>
    <cellStyle name="Accent6 - 20%" xfId="1591"/>
    <cellStyle name="Accent6 - 20% 2" xfId="1592"/>
    <cellStyle name="Accent6 - 40%" xfId="1593"/>
    <cellStyle name="Accent6 - 40% 2" xfId="1594"/>
    <cellStyle name="Accent6 - 60%" xfId="1595"/>
    <cellStyle name="Accent6 10" xfId="1596"/>
    <cellStyle name="Accent6 11" xfId="1597"/>
    <cellStyle name="Accent6 12" xfId="1598"/>
    <cellStyle name="Accent6 13" xfId="1599"/>
    <cellStyle name="Accent6 14" xfId="1600"/>
    <cellStyle name="Accent6 15" xfId="1601"/>
    <cellStyle name="Accent6 16" xfId="1602"/>
    <cellStyle name="Accent6 17" xfId="1603"/>
    <cellStyle name="Accent6 2" xfId="1604"/>
    <cellStyle name="Accent6 3" xfId="1605"/>
    <cellStyle name="Accent6 4" xfId="1606"/>
    <cellStyle name="Accent6 5" xfId="1607"/>
    <cellStyle name="Accent6 6" xfId="1608"/>
    <cellStyle name="Accent6 7" xfId="1609"/>
    <cellStyle name="Accent6 8" xfId="1610"/>
    <cellStyle name="Accent6 9" xfId="1611"/>
    <cellStyle name="ÅëÈ­ [0]_      " xfId="1612"/>
    <cellStyle name="AeE­ [0]_INQUIRY ¿?¾÷AßAø " xfId="1613"/>
    <cellStyle name="ÅëÈ­ [0]_L601CPT" xfId="1614"/>
    <cellStyle name="ÅëÈ­_      " xfId="1615"/>
    <cellStyle name="AeE­_INQUIRY ¿?¾÷AßAø " xfId="1616"/>
    <cellStyle name="ÅëÈ­_L601CPT" xfId="1617"/>
    <cellStyle name="ÄÞ¸¶ [0]_      " xfId="1618"/>
    <cellStyle name="AÞ¸¶ [0]_INQUIRY ¿?¾÷AßAø " xfId="1619"/>
    <cellStyle name="ÄÞ¸¶ [0]_L601CPT" xfId="1620"/>
    <cellStyle name="ÄÞ¸¶_      " xfId="1621"/>
    <cellStyle name="AÞ¸¶_INQUIRY ¿?¾÷AßAø " xfId="1622"/>
    <cellStyle name="ÄÞ¸¶_L601CPT" xfId="1623"/>
    <cellStyle name="AutoFormat Options" xfId="1624"/>
    <cellStyle name="Bad" xfId="1625"/>
    <cellStyle name="Bad 10" xfId="1626"/>
    <cellStyle name="Bad 11" xfId="1627"/>
    <cellStyle name="Bad 12" xfId="1628"/>
    <cellStyle name="Bad 13" xfId="1629"/>
    <cellStyle name="Bad 14" xfId="1630"/>
    <cellStyle name="Bad 15" xfId="1631"/>
    <cellStyle name="Bad 16" xfId="1632"/>
    <cellStyle name="Bad 2" xfId="1633"/>
    <cellStyle name="Bad 3" xfId="1634"/>
    <cellStyle name="Bad 4" xfId="1635"/>
    <cellStyle name="Bad 5" xfId="1636"/>
    <cellStyle name="Bad 6" xfId="1637"/>
    <cellStyle name="Bad 7" xfId="1638"/>
    <cellStyle name="Bad 8" xfId="1639"/>
    <cellStyle name="Bad 9" xfId="1640"/>
    <cellStyle name="blank" xfId="1641"/>
    <cellStyle name="c" xfId="1642"/>
    <cellStyle name="c 2" xfId="1643"/>
    <cellStyle name="C?AØ_¿?¾÷CoE² " xfId="1644"/>
    <cellStyle name="c_BCKT phu huu 2011_du thao in" xfId="1645"/>
    <cellStyle name="c_Sheet1" xfId="1646"/>
    <cellStyle name="c_Sheet2" xfId="1647"/>
    <cellStyle name="c_TM9" xfId="1648"/>
    <cellStyle name="Ç¥ÁØ_      " xfId="1649"/>
    <cellStyle name="C￥AØ_¿μ¾÷CoE² " xfId="1650"/>
    <cellStyle name="Ç¥ÁØ_±¸¹Ì´ëÃ¥" xfId="1651"/>
    <cellStyle name="C￥AØ_Sheet1_¿μ¾÷CoE² " xfId="1652"/>
    <cellStyle name="Calc Currency (0)" xfId="1653"/>
    <cellStyle name="Calc Currency (0) 10" xfId="1654"/>
    <cellStyle name="Calc Currency (0) 11" xfId="1655"/>
    <cellStyle name="Calc Currency (0) 2" xfId="1656"/>
    <cellStyle name="Calc Currency (0) 3" xfId="1657"/>
    <cellStyle name="Calc Currency (0) 4" xfId="1658"/>
    <cellStyle name="Calc Currency (0) 5" xfId="1659"/>
    <cellStyle name="Calc Currency (0) 6" xfId="1660"/>
    <cellStyle name="Calc Currency (0) 7" xfId="1661"/>
    <cellStyle name="Calc Currency (0) 8" xfId="1662"/>
    <cellStyle name="Calc Currency (0) 9" xfId="1663"/>
    <cellStyle name="Calc Currency (0)_BCBGĐ" xfId="1664"/>
    <cellStyle name="Calculation" xfId="1665"/>
    <cellStyle name="Calculation 10" xfId="1666"/>
    <cellStyle name="Calculation 11" xfId="1667"/>
    <cellStyle name="Calculation 12" xfId="1668"/>
    <cellStyle name="Calculation 13" xfId="1669"/>
    <cellStyle name="Calculation 14" xfId="1670"/>
    <cellStyle name="Calculation 15" xfId="1671"/>
    <cellStyle name="Calculation 16" xfId="1672"/>
    <cellStyle name="Calculation 2" xfId="1673"/>
    <cellStyle name="Calculation 2 2" xfId="1674"/>
    <cellStyle name="Calculation 2 3" xfId="1675"/>
    <cellStyle name="Calculation 3" xfId="1676"/>
    <cellStyle name="Calculation 3 2" xfId="1677"/>
    <cellStyle name="Calculation 4" xfId="1678"/>
    <cellStyle name="Calculation 5" xfId="1679"/>
    <cellStyle name="Calculation 6" xfId="1680"/>
    <cellStyle name="Calculation 7" xfId="1681"/>
    <cellStyle name="Calculation 8" xfId="1682"/>
    <cellStyle name="Calculation 9" xfId="1683"/>
    <cellStyle name="category" xfId="1684"/>
    <cellStyle name="category 2" xfId="1685"/>
    <cellStyle name="CC1" xfId="1686"/>
    <cellStyle name="CC2" xfId="1687"/>
    <cellStyle name="Cerrency_Sheet2_XANGDAU" xfId="1688"/>
    <cellStyle name="chchuyen" xfId="1689"/>
    <cellStyle name="Check Cell" xfId="1690"/>
    <cellStyle name="Check Cell 10" xfId="1691"/>
    <cellStyle name="Check Cell 11" xfId="1692"/>
    <cellStyle name="Check Cell 12" xfId="1693"/>
    <cellStyle name="Check Cell 13" xfId="1694"/>
    <cellStyle name="Check Cell 14" xfId="1695"/>
    <cellStyle name="Check Cell 15" xfId="1696"/>
    <cellStyle name="Check Cell 16" xfId="1697"/>
    <cellStyle name="Check Cell 2" xfId="1698"/>
    <cellStyle name="Check Cell 3" xfId="1699"/>
    <cellStyle name="Check Cell 4" xfId="1700"/>
    <cellStyle name="Check Cell 5" xfId="1701"/>
    <cellStyle name="Check Cell 6" xfId="1702"/>
    <cellStyle name="Check Cell 7" xfId="1703"/>
    <cellStyle name="Check Cell 8" xfId="1704"/>
    <cellStyle name="Check Cell 9" xfId="1705"/>
    <cellStyle name="CHUONG" xfId="1706"/>
    <cellStyle name="Comma" xfId="1707"/>
    <cellStyle name="Comma [0]" xfId="1708"/>
    <cellStyle name="Comma [0] 10" xfId="1709"/>
    <cellStyle name="Comma [0] 11" xfId="1710"/>
    <cellStyle name="Comma [0] 12" xfId="1711"/>
    <cellStyle name="Comma [0] 13" xfId="1712"/>
    <cellStyle name="Comma [0] 14" xfId="1713"/>
    <cellStyle name="Comma [0] 15" xfId="1714"/>
    <cellStyle name="Comma [0] 2" xfId="1715"/>
    <cellStyle name="Comma [0] 3" xfId="1716"/>
    <cellStyle name="Comma [0] 4" xfId="1717"/>
    <cellStyle name="Comma [0] 5" xfId="1718"/>
    <cellStyle name="Comma [0] 6" xfId="1719"/>
    <cellStyle name="Comma [0] 7" xfId="1720"/>
    <cellStyle name="Comma [0] 8" xfId="1721"/>
    <cellStyle name="Comma [0] 9" xfId="1722"/>
    <cellStyle name="Comma 10" xfId="1723"/>
    <cellStyle name="Comma 11" xfId="1724"/>
    <cellStyle name="Comma 12" xfId="1725"/>
    <cellStyle name="Comma 13" xfId="1726"/>
    <cellStyle name="Comma 14" xfId="1727"/>
    <cellStyle name="Comma 15" xfId="1728"/>
    <cellStyle name="Comma 16" xfId="1729"/>
    <cellStyle name="Comma 17" xfId="1730"/>
    <cellStyle name="Comma 18" xfId="1731"/>
    <cellStyle name="Comma 2" xfId="1732"/>
    <cellStyle name="Comma 2 2" xfId="1733"/>
    <cellStyle name="Comma 2 2 2" xfId="1734"/>
    <cellStyle name="Comma 2_BCBGD" xfId="1735"/>
    <cellStyle name="Comma 3" xfId="1736"/>
    <cellStyle name="Comma 4" xfId="1737"/>
    <cellStyle name="Comma 4 2" xfId="1738"/>
    <cellStyle name="Comma 4 3" xfId="1739"/>
    <cellStyle name="Comma 5" xfId="1740"/>
    <cellStyle name="Comma 6" xfId="1741"/>
    <cellStyle name="Comma 7" xfId="1742"/>
    <cellStyle name="Comma 8" xfId="1743"/>
    <cellStyle name="Comma 9" xfId="1744"/>
    <cellStyle name="comma zerodec" xfId="1745"/>
    <cellStyle name="Comma0" xfId="1746"/>
    <cellStyle name="Commaɟpldt_6" xfId="1747"/>
    <cellStyle name="Co聭ma_Sheet1" xfId="1748"/>
    <cellStyle name="CT1" xfId="1749"/>
    <cellStyle name="CT2" xfId="1750"/>
    <cellStyle name="CT4" xfId="1751"/>
    <cellStyle name="CT5" xfId="1752"/>
    <cellStyle name="ct7" xfId="1753"/>
    <cellStyle name="ct8" xfId="1754"/>
    <cellStyle name="cth1" xfId="1755"/>
    <cellStyle name="Cthuc" xfId="1756"/>
    <cellStyle name="Cthuc1" xfId="1757"/>
    <cellStyle name="Curråncy [0]_FCST_RESULTS" xfId="1758"/>
    <cellStyle name="Currency" xfId="1759"/>
    <cellStyle name="Currency [0]" xfId="1760"/>
    <cellStyle name="Currency [0]ßmud plant bolted_RESULTS" xfId="1761"/>
    <cellStyle name="Currency![0]_FCSt (2)" xfId="1762"/>
    <cellStyle name="Currency0" xfId="1763"/>
    <cellStyle name="Currency1" xfId="1764"/>
    <cellStyle name="d" xfId="1765"/>
    <cellStyle name="d%" xfId="1766"/>
    <cellStyle name="d1" xfId="1767"/>
    <cellStyle name="Date" xfId="1768"/>
    <cellStyle name="Đầu ra" xfId="1769"/>
    <cellStyle name="Đầu vào" xfId="1770"/>
    <cellStyle name="Đề mục 1" xfId="1771"/>
    <cellStyle name="Đề mục 2" xfId="1772"/>
    <cellStyle name="Đề mục 3" xfId="1773"/>
    <cellStyle name="Đề mục 4" xfId="1774"/>
    <cellStyle name="Dezimal [0]_UXO VII" xfId="1775"/>
    <cellStyle name="Dezimal_UXO VII" xfId="1776"/>
    <cellStyle name="Dollar (zero dec)" xfId="1777"/>
    <cellStyle name="Emphasis 1" xfId="1778"/>
    <cellStyle name="Emphasis 2" xfId="1779"/>
    <cellStyle name="Emphasis 3" xfId="1780"/>
    <cellStyle name="Excel Built-in Normal" xfId="1781"/>
    <cellStyle name="Explanatory Text" xfId="1782"/>
    <cellStyle name="Explanatory Text 10" xfId="1783"/>
    <cellStyle name="Explanatory Text 11" xfId="1784"/>
    <cellStyle name="Explanatory Text 12" xfId="1785"/>
    <cellStyle name="Explanatory Text 13" xfId="1786"/>
    <cellStyle name="Explanatory Text 14" xfId="1787"/>
    <cellStyle name="Explanatory Text 15" xfId="1788"/>
    <cellStyle name="Explanatory Text 16" xfId="1789"/>
    <cellStyle name="Explanatory Text 2" xfId="1790"/>
    <cellStyle name="Explanatory Text 3" xfId="1791"/>
    <cellStyle name="Explanatory Text 4" xfId="1792"/>
    <cellStyle name="Explanatory Text 5" xfId="1793"/>
    <cellStyle name="Explanatory Text 6" xfId="1794"/>
    <cellStyle name="Explanatory Text 7" xfId="1795"/>
    <cellStyle name="Explanatory Text 8" xfId="1796"/>
    <cellStyle name="Explanatory Text 9" xfId="1797"/>
    <cellStyle name="F" xfId="1798"/>
    <cellStyle name="Fixed" xfId="1799"/>
    <cellStyle name="Followed Hyperlink" xfId="1800"/>
    <cellStyle name="Ghi chú" xfId="1801"/>
    <cellStyle name="Good" xfId="1802"/>
    <cellStyle name="Good 10" xfId="1803"/>
    <cellStyle name="Good 11" xfId="1804"/>
    <cellStyle name="Good 12" xfId="1805"/>
    <cellStyle name="Good 13" xfId="1806"/>
    <cellStyle name="Good 14" xfId="1807"/>
    <cellStyle name="Good 15" xfId="1808"/>
    <cellStyle name="Good 16" xfId="1809"/>
    <cellStyle name="Good 2" xfId="1810"/>
    <cellStyle name="Good 3" xfId="1811"/>
    <cellStyle name="Good 4" xfId="1812"/>
    <cellStyle name="Good 5" xfId="1813"/>
    <cellStyle name="Good 6" xfId="1814"/>
    <cellStyle name="Good 7" xfId="1815"/>
    <cellStyle name="Good 8" xfId="1816"/>
    <cellStyle name="Good 9" xfId="1817"/>
    <cellStyle name="Grey" xfId="1818"/>
    <cellStyle name="ha" xfId="1819"/>
    <cellStyle name="HEADER" xfId="1820"/>
    <cellStyle name="HEADER 2" xfId="1821"/>
    <cellStyle name="Header1" xfId="1822"/>
    <cellStyle name="Header2" xfId="1823"/>
    <cellStyle name="Header2 2" xfId="1824"/>
    <cellStyle name="Header2_BCBGD" xfId="1825"/>
    <cellStyle name="Heading 1" xfId="1826"/>
    <cellStyle name="Heading 1 10" xfId="1827"/>
    <cellStyle name="Heading 1 11" xfId="1828"/>
    <cellStyle name="Heading 1 12" xfId="1829"/>
    <cellStyle name="Heading 1 13" xfId="1830"/>
    <cellStyle name="Heading 1 14" xfId="1831"/>
    <cellStyle name="Heading 1 15" xfId="1832"/>
    <cellStyle name="Heading 1 2" xfId="1833"/>
    <cellStyle name="Heading 1 3" xfId="1834"/>
    <cellStyle name="Heading 1 4" xfId="1835"/>
    <cellStyle name="Heading 1 5" xfId="1836"/>
    <cellStyle name="Heading 1 6" xfId="1837"/>
    <cellStyle name="Heading 1 7" xfId="1838"/>
    <cellStyle name="Heading 1 8" xfId="1839"/>
    <cellStyle name="Heading 1 9" xfId="1840"/>
    <cellStyle name="Heading 2" xfId="1841"/>
    <cellStyle name="Heading 2 10" xfId="1842"/>
    <cellStyle name="Heading 2 11" xfId="1843"/>
    <cellStyle name="Heading 2 12" xfId="1844"/>
    <cellStyle name="Heading 2 13" xfId="1845"/>
    <cellStyle name="Heading 2 14" xfId="1846"/>
    <cellStyle name="Heading 2 15" xfId="1847"/>
    <cellStyle name="Heading 2 2" xfId="1848"/>
    <cellStyle name="Heading 2 3" xfId="1849"/>
    <cellStyle name="Heading 2 4" xfId="1850"/>
    <cellStyle name="Heading 2 5" xfId="1851"/>
    <cellStyle name="Heading 2 6" xfId="1852"/>
    <cellStyle name="Heading 2 7" xfId="1853"/>
    <cellStyle name="Heading 2 8" xfId="1854"/>
    <cellStyle name="Heading 2 9" xfId="1855"/>
    <cellStyle name="Heading 3" xfId="1856"/>
    <cellStyle name="Heading 3 10" xfId="1857"/>
    <cellStyle name="Heading 3 11" xfId="1858"/>
    <cellStyle name="Heading 3 12" xfId="1859"/>
    <cellStyle name="Heading 3 13" xfId="1860"/>
    <cellStyle name="Heading 3 14" xfId="1861"/>
    <cellStyle name="Heading 3 15" xfId="1862"/>
    <cellStyle name="Heading 3 16" xfId="1863"/>
    <cellStyle name="Heading 3 2" xfId="1864"/>
    <cellStyle name="Heading 3 3" xfId="1865"/>
    <cellStyle name="Heading 3 4" xfId="1866"/>
    <cellStyle name="Heading 3 5" xfId="1867"/>
    <cellStyle name="Heading 3 6" xfId="1868"/>
    <cellStyle name="Heading 3 7" xfId="1869"/>
    <cellStyle name="Heading 3 8" xfId="1870"/>
    <cellStyle name="Heading 3 9" xfId="1871"/>
    <cellStyle name="Heading 4" xfId="1872"/>
    <cellStyle name="Heading 4 10" xfId="1873"/>
    <cellStyle name="Heading 4 11" xfId="1874"/>
    <cellStyle name="Heading 4 12" xfId="1875"/>
    <cellStyle name="Heading 4 13" xfId="1876"/>
    <cellStyle name="Heading 4 14" xfId="1877"/>
    <cellStyle name="Heading 4 15" xfId="1878"/>
    <cellStyle name="Heading 4 16" xfId="1879"/>
    <cellStyle name="Heading 4 2" xfId="1880"/>
    <cellStyle name="Heading 4 3" xfId="1881"/>
    <cellStyle name="Heading 4 4" xfId="1882"/>
    <cellStyle name="Heading 4 5" xfId="1883"/>
    <cellStyle name="Heading 4 6" xfId="1884"/>
    <cellStyle name="Heading 4 7" xfId="1885"/>
    <cellStyle name="Heading 4 8" xfId="1886"/>
    <cellStyle name="Heading 4 9" xfId="1887"/>
    <cellStyle name="HEADING1" xfId="1888"/>
    <cellStyle name="HEADING1 2" xfId="1889"/>
    <cellStyle name="HEADING2" xfId="1890"/>
    <cellStyle name="HEADING2 2" xfId="1891"/>
    <cellStyle name="hiep1" xfId="1892"/>
    <cellStyle name="Hoa-Scholl" xfId="1893"/>
    <cellStyle name="Hyperlink" xfId="1894"/>
    <cellStyle name="Hyperlink 10" xfId="1895"/>
    <cellStyle name="Hyperlink 11" xfId="1896"/>
    <cellStyle name="Hyperlink 2" xfId="1897"/>
    <cellStyle name="Hyperlink 3" xfId="1898"/>
    <cellStyle name="Hyperlink 4" xfId="1899"/>
    <cellStyle name="Hyperlink 5" xfId="1900"/>
    <cellStyle name="Hyperlink 6" xfId="1901"/>
    <cellStyle name="Hyperlink 7" xfId="1902"/>
    <cellStyle name="Hyperlink 8" xfId="1903"/>
    <cellStyle name="Hyperlink 9" xfId="1904"/>
    <cellStyle name="i·0" xfId="1905"/>
    <cellStyle name="i·0 2" xfId="1906"/>
    <cellStyle name="Input" xfId="1907"/>
    <cellStyle name="Input [yellow]" xfId="1908"/>
    <cellStyle name="Input [yellow] 2" xfId="1909"/>
    <cellStyle name="Input [yellow]_BCBGĐ" xfId="1910"/>
    <cellStyle name="Input 10" xfId="1911"/>
    <cellStyle name="Input 11" xfId="1912"/>
    <cellStyle name="Input 12" xfId="1913"/>
    <cellStyle name="Input 13" xfId="1914"/>
    <cellStyle name="Input 14" xfId="1915"/>
    <cellStyle name="Input 15" xfId="1916"/>
    <cellStyle name="Input 16" xfId="1917"/>
    <cellStyle name="Input 17" xfId="1918"/>
    <cellStyle name="Input 2" xfId="1919"/>
    <cellStyle name="Input 2 2" xfId="1920"/>
    <cellStyle name="Input 2 3" xfId="1921"/>
    <cellStyle name="Input 3" xfId="1922"/>
    <cellStyle name="Input 3 2" xfId="1923"/>
    <cellStyle name="Input 4" xfId="1924"/>
    <cellStyle name="Input 5" xfId="1925"/>
    <cellStyle name="Input 6" xfId="1926"/>
    <cellStyle name="Input 7" xfId="1927"/>
    <cellStyle name="Input 8" xfId="1928"/>
    <cellStyle name="Input 9" xfId="1929"/>
    <cellStyle name="Kiểm tra Ô" xfId="1930"/>
    <cellStyle name="Line" xfId="1931"/>
    <cellStyle name="Line 2" xfId="1932"/>
    <cellStyle name="linh" xfId="1933"/>
    <cellStyle name="linh 2" xfId="1934"/>
    <cellStyle name="linh_BCBGD" xfId="1935"/>
    <cellStyle name="Linked Cell" xfId="1936"/>
    <cellStyle name="Linked Cell 10" xfId="1937"/>
    <cellStyle name="Linked Cell 11" xfId="1938"/>
    <cellStyle name="Linked Cell 12" xfId="1939"/>
    <cellStyle name="Linked Cell 13" xfId="1940"/>
    <cellStyle name="Linked Cell 14" xfId="1941"/>
    <cellStyle name="Linked Cell 15" xfId="1942"/>
    <cellStyle name="Linked Cell 16" xfId="1943"/>
    <cellStyle name="Linked Cell 2" xfId="1944"/>
    <cellStyle name="Linked Cell 3" xfId="1945"/>
    <cellStyle name="Linked Cell 4" xfId="1946"/>
    <cellStyle name="Linked Cell 5" xfId="1947"/>
    <cellStyle name="Linked Cell 6" xfId="1948"/>
    <cellStyle name="Linked Cell 7" xfId="1949"/>
    <cellStyle name="Linked Cell 8" xfId="1950"/>
    <cellStyle name="Linked Cell 9" xfId="1951"/>
    <cellStyle name="luc" xfId="1952"/>
    <cellStyle name="luc2" xfId="1953"/>
    <cellStyle name="luc2 2" xfId="1954"/>
    <cellStyle name="Millares [0]_Hoja1" xfId="1955"/>
    <cellStyle name="Millares_Hoja1" xfId="1956"/>
    <cellStyle name="Milliers [0]_      " xfId="1957"/>
    <cellStyle name="Milliers_      " xfId="1958"/>
    <cellStyle name="Model" xfId="1959"/>
    <cellStyle name="Model 2" xfId="1960"/>
    <cellStyle name="moi" xfId="1961"/>
    <cellStyle name="Moneda [0]_Hoja1" xfId="1962"/>
    <cellStyle name="Moneda_Hoja1" xfId="1963"/>
    <cellStyle name="Monétaire [0]_      " xfId="1964"/>
    <cellStyle name="Monétaire_      " xfId="1965"/>
    <cellStyle name="ms明朝9" xfId="1966"/>
    <cellStyle name="n" xfId="1967"/>
    <cellStyle name="n1" xfId="1968"/>
    <cellStyle name="Neutral" xfId="1969"/>
    <cellStyle name="Neutral 10" xfId="1970"/>
    <cellStyle name="Neutral 11" xfId="1971"/>
    <cellStyle name="Neutral 12" xfId="1972"/>
    <cellStyle name="Neutral 13" xfId="1973"/>
    <cellStyle name="Neutral 14" xfId="1974"/>
    <cellStyle name="Neutral 15" xfId="1975"/>
    <cellStyle name="Neutral 16" xfId="1976"/>
    <cellStyle name="Neutral 2" xfId="1977"/>
    <cellStyle name="Neutral 3" xfId="1978"/>
    <cellStyle name="Neutral 4" xfId="1979"/>
    <cellStyle name="Neutral 5" xfId="1980"/>
    <cellStyle name="Neutral 6" xfId="1981"/>
    <cellStyle name="Neutral 7" xfId="1982"/>
    <cellStyle name="Neutral 8" xfId="1983"/>
    <cellStyle name="Neutral 9" xfId="1984"/>
    <cellStyle name="New Times Roman" xfId="1985"/>
    <cellStyle name="Nhấn1" xfId="1986"/>
    <cellStyle name="Nhấn2" xfId="1987"/>
    <cellStyle name="Nhấn3" xfId="1988"/>
    <cellStyle name="Nhấn4" xfId="1989"/>
    <cellStyle name="Nhấn5" xfId="1990"/>
    <cellStyle name="Nhấn6" xfId="1991"/>
    <cellStyle name="no dec" xfId="1992"/>
    <cellStyle name="ÑONVÒ" xfId="1993"/>
    <cellStyle name="Normal - Style1" xfId="1994"/>
    <cellStyle name="Normal - Style1 2" xfId="1995"/>
    <cellStyle name="Normal 10" xfId="1996"/>
    <cellStyle name="Normal 11" xfId="1997"/>
    <cellStyle name="Normal 12" xfId="1998"/>
    <cellStyle name="Normal 13" xfId="1999"/>
    <cellStyle name="Normal 14" xfId="2000"/>
    <cellStyle name="Normal 15" xfId="2001"/>
    <cellStyle name="Normal 16" xfId="2002"/>
    <cellStyle name="Normal 16 2" xfId="2003"/>
    <cellStyle name="Normal 17" xfId="2004"/>
    <cellStyle name="Normal 2" xfId="2005"/>
    <cellStyle name="Normal 2 2" xfId="2006"/>
    <cellStyle name="Normal 3" xfId="2007"/>
    <cellStyle name="Normal 3 2" xfId="2008"/>
    <cellStyle name="Normal 4" xfId="2009"/>
    <cellStyle name="Normal 4 2" xfId="2010"/>
    <cellStyle name="Normal 5" xfId="2011"/>
    <cellStyle name="Normal 5 2" xfId="2012"/>
    <cellStyle name="Normal 6" xfId="2013"/>
    <cellStyle name="Normal 7" xfId="2014"/>
    <cellStyle name="Normal 8" xfId="2015"/>
    <cellStyle name="Normal 9" xfId="2016"/>
    <cellStyle name="Normal_4. Giay lam viec" xfId="2017"/>
    <cellStyle name="Normal_THTSVietThang09-07" xfId="2018"/>
    <cellStyle name="Normal_yeu cau tm thong tin bo sung" xfId="2019"/>
    <cellStyle name="Normal1" xfId="2020"/>
    <cellStyle name="Normal1 2" xfId="2021"/>
    <cellStyle name="Note" xfId="2022"/>
    <cellStyle name="Note 10" xfId="2023"/>
    <cellStyle name="Note 11" xfId="2024"/>
    <cellStyle name="Note 12" xfId="2025"/>
    <cellStyle name="Note 13" xfId="2026"/>
    <cellStyle name="Note 14" xfId="2027"/>
    <cellStyle name="Note 15" xfId="2028"/>
    <cellStyle name="Note 16" xfId="2029"/>
    <cellStyle name="Note 2" xfId="2030"/>
    <cellStyle name="Note 2 2" xfId="2031"/>
    <cellStyle name="Note 2 3" xfId="2032"/>
    <cellStyle name="Note 3" xfId="2033"/>
    <cellStyle name="Note 3 2" xfId="2034"/>
    <cellStyle name="Note 4" xfId="2035"/>
    <cellStyle name="Note 5" xfId="2036"/>
    <cellStyle name="Note 6" xfId="2037"/>
    <cellStyle name="Note 7" xfId="2038"/>
    <cellStyle name="Note 8" xfId="2039"/>
    <cellStyle name="Note 9" xfId="2040"/>
    <cellStyle name="Ô Được nối kết" xfId="2041"/>
    <cellStyle name="omma [0]_Mktg Prog" xfId="2042"/>
    <cellStyle name="ormal_Sheet1_1" xfId="2043"/>
    <cellStyle name="Output" xfId="2044"/>
    <cellStyle name="Output 10" xfId="2045"/>
    <cellStyle name="Output 11" xfId="2046"/>
    <cellStyle name="Output 12" xfId="2047"/>
    <cellStyle name="Output 13" xfId="2048"/>
    <cellStyle name="Output 14" xfId="2049"/>
    <cellStyle name="Output 15" xfId="2050"/>
    <cellStyle name="Output 16" xfId="2051"/>
    <cellStyle name="Output 2" xfId="2052"/>
    <cellStyle name="Output 2 2" xfId="2053"/>
    <cellStyle name="Output 2 3" xfId="2054"/>
    <cellStyle name="Output 3" xfId="2055"/>
    <cellStyle name="Output 3 2" xfId="2056"/>
    <cellStyle name="Output 4" xfId="2057"/>
    <cellStyle name="Output 5" xfId="2058"/>
    <cellStyle name="Output 6" xfId="2059"/>
    <cellStyle name="Output 7" xfId="2060"/>
    <cellStyle name="Output 8" xfId="2061"/>
    <cellStyle name="Output 9" xfId="2062"/>
    <cellStyle name="Pattern" xfId="2063"/>
    <cellStyle name="Percent" xfId="2064"/>
    <cellStyle name="Percent (0)" xfId="2065"/>
    <cellStyle name="Percent [2]" xfId="2066"/>
    <cellStyle name="Percent [2] 2" xfId="2067"/>
    <cellStyle name="Percent 2" xfId="2068"/>
    <cellStyle name="Percent 3" xfId="2069"/>
    <cellStyle name="PERCENTAGE" xfId="2070"/>
    <cellStyle name="PSChar" xfId="2071"/>
    <cellStyle name="PSDate" xfId="2072"/>
    <cellStyle name="PSDec" xfId="2073"/>
    <cellStyle name="PSHeading" xfId="2074"/>
    <cellStyle name="PSInt" xfId="2075"/>
    <cellStyle name="PSSpacer" xfId="2076"/>
    <cellStyle name="S—_x0008_" xfId="2077"/>
    <cellStyle name="S—_x0008_ 2" xfId="2078"/>
    <cellStyle name="s1" xfId="2079"/>
    <cellStyle name="Sheet Title" xfId="2080"/>
    <cellStyle name="Standard_KALK-054" xfId="2081"/>
    <cellStyle name="Style 1" xfId="2082"/>
    <cellStyle name="Style 1 2" xfId="2083"/>
    <cellStyle name="Style 10" xfId="2084"/>
    <cellStyle name="Style 100" xfId="2085"/>
    <cellStyle name="Style 101" xfId="2086"/>
    <cellStyle name="Style 102" xfId="2087"/>
    <cellStyle name="Style 103" xfId="2088"/>
    <cellStyle name="Style 104" xfId="2089"/>
    <cellStyle name="Style 105" xfId="2090"/>
    <cellStyle name="Style 106" xfId="2091"/>
    <cellStyle name="Style 107" xfId="2092"/>
    <cellStyle name="Style 108" xfId="2093"/>
    <cellStyle name="Style 109" xfId="2094"/>
    <cellStyle name="Style 11" xfId="2095"/>
    <cellStyle name="Style 110" xfId="2096"/>
    <cellStyle name="Style 111" xfId="2097"/>
    <cellStyle name="Style 112" xfId="2098"/>
    <cellStyle name="Style 113" xfId="2099"/>
    <cellStyle name="Style 114" xfId="2100"/>
    <cellStyle name="Style 115" xfId="2101"/>
    <cellStyle name="Style 116" xfId="2102"/>
    <cellStyle name="Style 117" xfId="2103"/>
    <cellStyle name="Style 118" xfId="2104"/>
    <cellStyle name="Style 119" xfId="2105"/>
    <cellStyle name="Style 12" xfId="2106"/>
    <cellStyle name="Style 120" xfId="2107"/>
    <cellStyle name="Style 121" xfId="2108"/>
    <cellStyle name="Style 122" xfId="2109"/>
    <cellStyle name="Style 123" xfId="2110"/>
    <cellStyle name="Style 124" xfId="2111"/>
    <cellStyle name="Style 125" xfId="2112"/>
    <cellStyle name="Style 126" xfId="2113"/>
    <cellStyle name="Style 127" xfId="2114"/>
    <cellStyle name="Style 128" xfId="2115"/>
    <cellStyle name="Style 129" xfId="2116"/>
    <cellStyle name="Style 13" xfId="2117"/>
    <cellStyle name="Style 130" xfId="2118"/>
    <cellStyle name="Style 131" xfId="2119"/>
    <cellStyle name="Style 132" xfId="2120"/>
    <cellStyle name="Style 133" xfId="2121"/>
    <cellStyle name="Style 134" xfId="2122"/>
    <cellStyle name="Style 135" xfId="2123"/>
    <cellStyle name="Style 136" xfId="2124"/>
    <cellStyle name="Style 137" xfId="2125"/>
    <cellStyle name="Style 138" xfId="2126"/>
    <cellStyle name="Style 139" xfId="2127"/>
    <cellStyle name="Style 14" xfId="2128"/>
    <cellStyle name="Style 140" xfId="2129"/>
    <cellStyle name="Style 141" xfId="2130"/>
    <cellStyle name="Style 142" xfId="2131"/>
    <cellStyle name="Style 143" xfId="2132"/>
    <cellStyle name="Style 144" xfId="2133"/>
    <cellStyle name="Style 145" xfId="2134"/>
    <cellStyle name="Style 146" xfId="2135"/>
    <cellStyle name="Style 147" xfId="2136"/>
    <cellStyle name="Style 148" xfId="2137"/>
    <cellStyle name="Style 149" xfId="2138"/>
    <cellStyle name="Style 15" xfId="2139"/>
    <cellStyle name="Style 150" xfId="2140"/>
    <cellStyle name="Style 151" xfId="2141"/>
    <cellStyle name="Style 152" xfId="2142"/>
    <cellStyle name="Style 153" xfId="2143"/>
    <cellStyle name="Style 154" xfId="2144"/>
    <cellStyle name="Style 155" xfId="2145"/>
    <cellStyle name="Style 156" xfId="2146"/>
    <cellStyle name="Style 157" xfId="2147"/>
    <cellStyle name="Style 158" xfId="2148"/>
    <cellStyle name="Style 159" xfId="2149"/>
    <cellStyle name="Style 16" xfId="2150"/>
    <cellStyle name="Style 160" xfId="2151"/>
    <cellStyle name="Style 161" xfId="2152"/>
    <cellStyle name="Style 162" xfId="2153"/>
    <cellStyle name="Style 163" xfId="2154"/>
    <cellStyle name="Style 164" xfId="2155"/>
    <cellStyle name="Style 165" xfId="2156"/>
    <cellStyle name="Style 166" xfId="2157"/>
    <cellStyle name="Style 167" xfId="2158"/>
    <cellStyle name="Style 168" xfId="2159"/>
    <cellStyle name="Style 169" xfId="2160"/>
    <cellStyle name="Style 17" xfId="2161"/>
    <cellStyle name="Style 170" xfId="2162"/>
    <cellStyle name="Style 171" xfId="2163"/>
    <cellStyle name="Style 172" xfId="2164"/>
    <cellStyle name="Style 173" xfId="2165"/>
    <cellStyle name="Style 174" xfId="2166"/>
    <cellStyle name="Style 175" xfId="2167"/>
    <cellStyle name="Style 176" xfId="2168"/>
    <cellStyle name="Style 177" xfId="2169"/>
    <cellStyle name="Style 178" xfId="2170"/>
    <cellStyle name="Style 179" xfId="2171"/>
    <cellStyle name="Style 18" xfId="2172"/>
    <cellStyle name="Style 180" xfId="2173"/>
    <cellStyle name="Style 181" xfId="2174"/>
    <cellStyle name="Style 182" xfId="2175"/>
    <cellStyle name="Style 183" xfId="2176"/>
    <cellStyle name="Style 184" xfId="2177"/>
    <cellStyle name="Style 185" xfId="2178"/>
    <cellStyle name="Style 186" xfId="2179"/>
    <cellStyle name="Style 187" xfId="2180"/>
    <cellStyle name="Style 188" xfId="2181"/>
    <cellStyle name="Style 189" xfId="2182"/>
    <cellStyle name="Style 19" xfId="2183"/>
    <cellStyle name="Style 190" xfId="2184"/>
    <cellStyle name="Style 191" xfId="2185"/>
    <cellStyle name="Style 192" xfId="2186"/>
    <cellStyle name="Style 193" xfId="2187"/>
    <cellStyle name="Style 194" xfId="2188"/>
    <cellStyle name="Style 2" xfId="2189"/>
    <cellStyle name="Style 20" xfId="2190"/>
    <cellStyle name="Style 21" xfId="2191"/>
    <cellStyle name="Style 22" xfId="2192"/>
    <cellStyle name="Style 23" xfId="2193"/>
    <cellStyle name="Style 24" xfId="2194"/>
    <cellStyle name="Style 25" xfId="2195"/>
    <cellStyle name="Style 26" xfId="2196"/>
    <cellStyle name="Style 27" xfId="2197"/>
    <cellStyle name="Style 28" xfId="2198"/>
    <cellStyle name="Style 29" xfId="2199"/>
    <cellStyle name="Style 3" xfId="2200"/>
    <cellStyle name="Style 30" xfId="2201"/>
    <cellStyle name="Style 31" xfId="2202"/>
    <cellStyle name="Style 32" xfId="2203"/>
    <cellStyle name="Style 33" xfId="2204"/>
    <cellStyle name="Style 34" xfId="2205"/>
    <cellStyle name="Style 35" xfId="2206"/>
    <cellStyle name="Style 36" xfId="2207"/>
    <cellStyle name="Style 37" xfId="2208"/>
    <cellStyle name="Style 38" xfId="2209"/>
    <cellStyle name="Style 39" xfId="2210"/>
    <cellStyle name="Style 4" xfId="2211"/>
    <cellStyle name="Style 40" xfId="2212"/>
    <cellStyle name="Style 41" xfId="2213"/>
    <cellStyle name="Style 42" xfId="2214"/>
    <cellStyle name="Style 43" xfId="2215"/>
    <cellStyle name="Style 44" xfId="2216"/>
    <cellStyle name="Style 45" xfId="2217"/>
    <cellStyle name="Style 46" xfId="2218"/>
    <cellStyle name="Style 47" xfId="2219"/>
    <cellStyle name="Style 48" xfId="2220"/>
    <cellStyle name="Style 49" xfId="2221"/>
    <cellStyle name="Style 5" xfId="2222"/>
    <cellStyle name="Style 50" xfId="2223"/>
    <cellStyle name="Style 51" xfId="2224"/>
    <cellStyle name="Style 52" xfId="2225"/>
    <cellStyle name="Style 53" xfId="2226"/>
    <cellStyle name="Style 54" xfId="2227"/>
    <cellStyle name="Style 55" xfId="2228"/>
    <cellStyle name="Style 56" xfId="2229"/>
    <cellStyle name="Style 57" xfId="2230"/>
    <cellStyle name="Style 58" xfId="2231"/>
    <cellStyle name="Style 59" xfId="2232"/>
    <cellStyle name="Style 6" xfId="2233"/>
    <cellStyle name="Style 60" xfId="2234"/>
    <cellStyle name="Style 61" xfId="2235"/>
    <cellStyle name="Style 62" xfId="2236"/>
    <cellStyle name="Style 63" xfId="2237"/>
    <cellStyle name="Style 64" xfId="2238"/>
    <cellStyle name="Style 65" xfId="2239"/>
    <cellStyle name="Style 66" xfId="2240"/>
    <cellStyle name="Style 67" xfId="2241"/>
    <cellStyle name="Style 68" xfId="2242"/>
    <cellStyle name="Style 69" xfId="2243"/>
    <cellStyle name="Style 7" xfId="2244"/>
    <cellStyle name="Style 70" xfId="2245"/>
    <cellStyle name="Style 71" xfId="2246"/>
    <cellStyle name="Style 72" xfId="2247"/>
    <cellStyle name="Style 73" xfId="2248"/>
    <cellStyle name="Style 74" xfId="2249"/>
    <cellStyle name="Style 75" xfId="2250"/>
    <cellStyle name="Style 76" xfId="2251"/>
    <cellStyle name="Style 77" xfId="2252"/>
    <cellStyle name="Style 78" xfId="2253"/>
    <cellStyle name="Style 79" xfId="2254"/>
    <cellStyle name="Style 8" xfId="2255"/>
    <cellStyle name="Style 80" xfId="2256"/>
    <cellStyle name="Style 81" xfId="2257"/>
    <cellStyle name="Style 82" xfId="2258"/>
    <cellStyle name="Style 83" xfId="2259"/>
    <cellStyle name="Style 84" xfId="2260"/>
    <cellStyle name="Style 85" xfId="2261"/>
    <cellStyle name="Style 86" xfId="2262"/>
    <cellStyle name="Style 87" xfId="2263"/>
    <cellStyle name="Style 88" xfId="2264"/>
    <cellStyle name="Style 89" xfId="2265"/>
    <cellStyle name="Style 9" xfId="2266"/>
    <cellStyle name="Style 90" xfId="2267"/>
    <cellStyle name="Style 91" xfId="2268"/>
    <cellStyle name="Style 92" xfId="2269"/>
    <cellStyle name="Style 93" xfId="2270"/>
    <cellStyle name="Style 94" xfId="2271"/>
    <cellStyle name="Style 95" xfId="2272"/>
    <cellStyle name="Style 96" xfId="2273"/>
    <cellStyle name="Style 97" xfId="2274"/>
    <cellStyle name="Style 98" xfId="2275"/>
    <cellStyle name="Style 99" xfId="2276"/>
    <cellStyle name="subhead" xfId="2277"/>
    <cellStyle name="subhead 2" xfId="2278"/>
    <cellStyle name="symbol" xfId="2279"/>
    <cellStyle name="T" xfId="2280"/>
    <cellStyle name="T 2" xfId="2281"/>
    <cellStyle name="T_Book1" xfId="2282"/>
    <cellStyle name="T_Book1 2" xfId="2283"/>
    <cellStyle name="T_Book1_DIEN GIAI DG QT CD XA THONG HOA -CAU KE" xfId="2284"/>
    <cellStyle name="T_Book1_nkct THI CONG CAP DIEN HOA THUAN t(TIN)" xfId="2285"/>
    <cellStyle name="T_Book1_QT HT  Thoi Lai- O Mon - Can Tho( 05-2003 5THAI)" xfId="2286"/>
    <cellStyle name="T_Book1_TM4" xfId="2287"/>
    <cellStyle name="T_Book1_TM5" xfId="2288"/>
    <cellStyle name="T_Book1_TM9" xfId="2289"/>
    <cellStyle name="T_DIEN GIAI DG QT CD XA THONG HOA -CAU KE" xfId="2290"/>
    <cellStyle name="T_Ht-PTq1-03" xfId="2291"/>
    <cellStyle name="T_Ht-PTq1-03 2" xfId="2292"/>
    <cellStyle name="T_Ht-PTq1-03_TM9" xfId="2293"/>
    <cellStyle name="T_nkct THI CONG CAP DIEN HOA THUAN t(TIN)" xfId="2294"/>
    <cellStyle name="T_QT HT  Thoi Lai- O Mon - Can Tho( 05-2003 5THAI)" xfId="2295"/>
    <cellStyle name="T_Tinh nhap loi nhuan SXKD hang thang" xfId="2296"/>
    <cellStyle name="T_TM4" xfId="2297"/>
    <cellStyle name="T_TM5" xfId="2298"/>
    <cellStyle name="T_TM9" xfId="2299"/>
    <cellStyle name="tam" xfId="2300"/>
    <cellStyle name="tde" xfId="2301"/>
    <cellStyle name="th" xfId="2302"/>
    <cellStyle name="th 2" xfId="2303"/>
    <cellStyle name="thvt" xfId="2304"/>
    <cellStyle name="Tiêu đề" xfId="2305"/>
    <cellStyle name="Tính toán" xfId="2306"/>
    <cellStyle name="Title" xfId="2307"/>
    <cellStyle name="Title 10" xfId="2308"/>
    <cellStyle name="Title 11" xfId="2309"/>
    <cellStyle name="Title 12" xfId="2310"/>
    <cellStyle name="Title 13" xfId="2311"/>
    <cellStyle name="Title 14" xfId="2312"/>
    <cellStyle name="Title 15" xfId="2313"/>
    <cellStyle name="Title 16" xfId="2314"/>
    <cellStyle name="Title 2" xfId="2315"/>
    <cellStyle name="Title 3" xfId="2316"/>
    <cellStyle name="Title 4" xfId="2317"/>
    <cellStyle name="Title 5" xfId="2318"/>
    <cellStyle name="Title 6" xfId="2319"/>
    <cellStyle name="Title 7" xfId="2320"/>
    <cellStyle name="Title 8" xfId="2321"/>
    <cellStyle name="Title 9" xfId="2322"/>
    <cellStyle name="Tổng" xfId="2323"/>
    <cellStyle name="Tốt" xfId="2324"/>
    <cellStyle name="Total" xfId="2325"/>
    <cellStyle name="Total 10" xfId="2326"/>
    <cellStyle name="Total 11" xfId="2327"/>
    <cellStyle name="Total 12" xfId="2328"/>
    <cellStyle name="Total 13" xfId="2329"/>
    <cellStyle name="Total 14" xfId="2330"/>
    <cellStyle name="Total 15" xfId="2331"/>
    <cellStyle name="Total 2" xfId="2332"/>
    <cellStyle name="Total 3" xfId="2333"/>
    <cellStyle name="Total 4" xfId="2334"/>
    <cellStyle name="Total 5" xfId="2335"/>
    <cellStyle name="Total 6" xfId="2336"/>
    <cellStyle name="Total 7" xfId="2337"/>
    <cellStyle name="Total 8" xfId="2338"/>
    <cellStyle name="Total 9" xfId="2339"/>
    <cellStyle name="Trung tính" xfId="2340"/>
    <cellStyle name="Văn bản Cảnh báo" xfId="2341"/>
    <cellStyle name="Văn bản Giải thích" xfId="2342"/>
    <cellStyle name="viet" xfId="2343"/>
    <cellStyle name="viet 2" xfId="2344"/>
    <cellStyle name="viet2" xfId="2345"/>
    <cellStyle name="viet2 2" xfId="2346"/>
    <cellStyle name="VN new romanNormal" xfId="2347"/>
    <cellStyle name="VN new romanNormal 2" xfId="2348"/>
    <cellStyle name="VN time new roman" xfId="2349"/>
    <cellStyle name="VN time new roman 2" xfId="2350"/>
    <cellStyle name="W_STDFOR" xfId="2351"/>
    <cellStyle name="Währung [0]_UXO VII" xfId="2352"/>
    <cellStyle name="Währung_UXO VII" xfId="2353"/>
    <cellStyle name="Warning Text" xfId="2354"/>
    <cellStyle name="Warning Text 10" xfId="2355"/>
    <cellStyle name="Warning Text 11" xfId="2356"/>
    <cellStyle name="Warning Text 12" xfId="2357"/>
    <cellStyle name="Warning Text 13" xfId="2358"/>
    <cellStyle name="Warning Text 14" xfId="2359"/>
    <cellStyle name="Warning Text 15" xfId="2360"/>
    <cellStyle name="Warning Text 16" xfId="2361"/>
    <cellStyle name="Warning Text 2" xfId="2362"/>
    <cellStyle name="Warning Text 3" xfId="2363"/>
    <cellStyle name="Warning Text 4" xfId="2364"/>
    <cellStyle name="Warning Text 5" xfId="2365"/>
    <cellStyle name="Warning Text 6" xfId="2366"/>
    <cellStyle name="Warning Text 7" xfId="2367"/>
    <cellStyle name="Warning Text 8" xfId="2368"/>
    <cellStyle name="Warning Text 9" xfId="2369"/>
    <cellStyle name="Xấu" xfId="2370"/>
    <cellStyle name="xuan" xfId="2371"/>
    <cellStyle name="เครื่องหมายสกุลเงิน [0]_FTC_OFFER" xfId="2372"/>
    <cellStyle name="เครื่องหมายสกุลเงิน_FTC_OFFER" xfId="2373"/>
    <cellStyle name="ปกติ_FTC_OFFER" xfId="2374"/>
    <cellStyle name="똿뗦먛귟 [0.00]_PRODUCT DETAIL Q1" xfId="2375"/>
    <cellStyle name="똿뗦먛귟_PRODUCT DETAIL Q1" xfId="2376"/>
    <cellStyle name="믅됞 [0.00]_PRODUCT DETAIL Q1" xfId="2377"/>
    <cellStyle name="믅됞_PRODUCT DETAIL Q1" xfId="2378"/>
    <cellStyle name="백분율_95" xfId="2379"/>
    <cellStyle name="뷭?_BOOKSHIP" xfId="2380"/>
    <cellStyle name="안건회계법인" xfId="2381"/>
    <cellStyle name="一般_00Q3902REV.1" xfId="2382"/>
    <cellStyle name="千分位[0]_00Q3902REV.1" xfId="2383"/>
    <cellStyle name="千分位_00Q3902REV.1" xfId="2384"/>
    <cellStyle name="콤마 [0]_ 비목별 월별기술 " xfId="2385"/>
    <cellStyle name="콤마_ 비목별 월별기술 " xfId="2386"/>
    <cellStyle name="통화 [0]_1" xfId="2387"/>
    <cellStyle name="통화_1" xfId="2388"/>
    <cellStyle name="표준_ 97년 경영분석(안)" xfId="2389"/>
    <cellStyle name="표준_kc-elec system check list" xfId="2390"/>
    <cellStyle name="桁区切り [0.00]_BE-BQ" xfId="2391"/>
    <cellStyle name="桁区切り_BE-BQ" xfId="2392"/>
    <cellStyle name="標準_BE-BQ" xfId="2393"/>
    <cellStyle name="貨幣 [0]_00Q3902REV.1" xfId="2394"/>
    <cellStyle name="貨幣[0]_BRE" xfId="2395"/>
    <cellStyle name="貨幣_00Q3902REV.1" xfId="2396"/>
    <cellStyle name="通貨 [0.00]_BE-BQ" xfId="2397"/>
    <cellStyle name="通貨_BE-BQ" xfId="2398"/>
    <cellStyle name=" [0.00]_ Att. 1- Cover" xfId="2399"/>
    <cellStyle name="_ Att. 1- Cover" xfId="2400"/>
    <cellStyle name="?_ Att. 1- Cover" xfId="2401"/>
  </cellStyles>
  <dxfs count="136">
    <dxf>
      <font>
        <color indexed="9"/>
      </font>
    </dxf>
    <dxf>
      <font>
        <color theme="0"/>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auto="1"/>
      </font>
    </dxf>
    <dxf>
      <font>
        <color indexed="9"/>
      </font>
    </dxf>
    <dxf>
      <font>
        <color theme="0"/>
      </font>
    </dxf>
    <dxf>
      <font>
        <color indexed="9"/>
      </font>
    </dxf>
    <dxf>
      <font>
        <color auto="1"/>
      </font>
    </dxf>
    <dxf>
      <font>
        <color indexed="9"/>
      </font>
    </dxf>
    <dxf>
      <font>
        <color indexed="9"/>
      </font>
    </dxf>
    <dxf>
      <font>
        <color indexed="9"/>
      </font>
    </dxf>
    <dxf>
      <font>
        <color theme="0"/>
      </font>
    </dxf>
    <dxf>
      <font>
        <color indexed="9"/>
      </font>
    </dxf>
    <dxf>
      <font>
        <color indexed="9"/>
      </font>
    </dxf>
    <dxf>
      <font>
        <color indexed="9"/>
      </font>
    </dxf>
    <dxf>
      <font>
        <color indexed="9"/>
      </font>
    </dxf>
    <dxf>
      <font>
        <color indexed="9"/>
      </font>
    </dxf>
    <dxf>
      <font>
        <color indexed="9"/>
      </font>
    </dxf>
    <dxf>
      <font>
        <color indexed="9"/>
      </font>
    </dxf>
    <dxf>
      <font>
        <color theme="0"/>
      </font>
    </dxf>
    <dxf>
      <font>
        <color indexed="9"/>
      </font>
    </dxf>
    <dxf>
      <font>
        <color indexed="9"/>
      </font>
    </dxf>
    <dxf>
      <font>
        <color auto="1"/>
      </font>
    </dxf>
    <dxf>
      <font>
        <color indexed="9"/>
      </font>
    </dxf>
    <dxf>
      <font>
        <color auto="1"/>
      </font>
    </dxf>
    <dxf>
      <font>
        <color indexed="9"/>
      </font>
    </dxf>
    <dxf>
      <font>
        <color theme="0"/>
      </font>
    </dxf>
    <dxf>
      <font>
        <color indexed="9"/>
      </font>
    </dxf>
    <dxf>
      <font>
        <color indexed="9"/>
      </font>
    </dxf>
    <dxf>
      <font>
        <color theme="0"/>
      </font>
    </dxf>
    <dxf>
      <font>
        <color theme="0"/>
      </font>
    </dxf>
    <dxf>
      <font>
        <color indexed="9"/>
      </font>
    </dxf>
    <dxf>
      <font>
        <color auto="1"/>
      </font>
    </dxf>
    <dxf>
      <font>
        <color indexed="9"/>
      </font>
    </dxf>
    <dxf>
      <font>
        <color auto="1"/>
      </font>
    </dxf>
    <dxf>
      <font>
        <color indexed="9"/>
      </font>
    </dxf>
    <dxf>
      <font>
        <color theme="0"/>
      </font>
    </dxf>
    <dxf>
      <font>
        <color indexed="9"/>
      </font>
    </dxf>
    <dxf>
      <font>
        <color indexed="9"/>
      </font>
    </dxf>
    <dxf>
      <font>
        <color auto="1"/>
      </font>
    </dxf>
    <dxf>
      <font>
        <color indexed="9"/>
      </font>
    </dxf>
    <dxf>
      <font>
        <color theme="0"/>
      </font>
    </dxf>
    <dxf>
      <font>
        <color indexed="9"/>
      </font>
    </dxf>
    <dxf>
      <font>
        <color indexed="9"/>
      </font>
    </dxf>
    <dxf>
      <font>
        <color indexed="9"/>
      </font>
    </dxf>
    <dxf>
      <font>
        <color indexed="9"/>
      </font>
    </dxf>
    <dxf>
      <font>
        <color indexed="9"/>
      </font>
    </dxf>
    <dxf>
      <font>
        <color theme="0"/>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theme="0"/>
      </font>
    </dxf>
    <dxf>
      <font>
        <color indexed="9"/>
      </font>
    </dxf>
    <dxf>
      <font>
        <color auto="1"/>
      </font>
    </dxf>
    <dxf>
      <font>
        <color indexed="9"/>
      </font>
    </dxf>
    <dxf>
      <font>
        <color auto="1"/>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auto="1"/>
      </font>
    </dxf>
    <dxf>
      <font>
        <color indexed="9"/>
      </font>
    </dxf>
    <dxf>
      <font>
        <color auto="1"/>
      </font>
    </dxf>
    <dxf>
      <font>
        <color indexed="9"/>
      </font>
    </dxf>
    <dxf>
      <font>
        <color auto="1"/>
      </font>
    </dxf>
    <dxf>
      <font>
        <color indexed="9"/>
      </font>
    </dxf>
    <dxf>
      <font>
        <color indexed="9"/>
      </font>
    </dxf>
    <dxf>
      <font>
        <color indexed="9"/>
      </font>
    </dxf>
    <dxf>
      <font>
        <color indexed="9"/>
      </font>
    </dxf>
    <dxf>
      <font>
        <color auto="1"/>
      </font>
    </dxf>
    <dxf>
      <font>
        <color indexed="9"/>
      </font>
    </dxf>
    <dxf>
      <font>
        <color auto="1"/>
      </font>
    </dxf>
    <dxf>
      <font>
        <color indexed="9"/>
      </font>
    </dxf>
    <dxf>
      <font>
        <color auto="1"/>
      </font>
    </dxf>
    <dxf>
      <font>
        <color indexed="9"/>
      </font>
    </dxf>
    <dxf>
      <font>
        <color auto="1"/>
      </font>
    </dxf>
    <dxf>
      <font>
        <color indexed="9"/>
      </font>
    </dxf>
    <dxf>
      <font>
        <color indexed="9"/>
      </font>
    </dxf>
    <dxf>
      <font>
        <color indexed="9"/>
      </font>
    </dxf>
    <dxf>
      <font>
        <color auto="1"/>
      </font>
    </dxf>
    <dxf>
      <font>
        <color indexed="9"/>
      </font>
    </dxf>
    <dxf>
      <font>
        <color auto="1"/>
      </font>
    </dxf>
    <dxf>
      <font>
        <color indexed="9"/>
      </font>
    </dxf>
    <dxf>
      <font>
        <color auto="1"/>
      </font>
    </dxf>
    <dxf>
      <font>
        <color indexed="9"/>
      </font>
    </dxf>
    <dxf>
      <font>
        <color auto="1"/>
      </font>
    </dxf>
    <dxf>
      <font>
        <color indexed="9"/>
      </font>
    </dxf>
    <dxf>
      <font>
        <color auto="1"/>
      </font>
    </dxf>
    <dxf>
      <font>
        <color indexed="9"/>
      </font>
    </dxf>
    <dxf>
      <font>
        <color indexed="9"/>
      </font>
    </dxf>
    <dxf>
      <font>
        <color indexed="9"/>
      </font>
    </dxf>
    <dxf>
      <font>
        <color indexed="9"/>
      </font>
    </dxf>
    <dxf>
      <font>
        <color indexed="9"/>
      </font>
    </dxf>
    <dxf>
      <font>
        <color indexed="9"/>
      </font>
    </dxf>
    <dxf>
      <font>
        <color indexed="9"/>
      </font>
    </dxf>
    <dxf>
      <font>
        <color auto="1"/>
      </font>
    </dxf>
    <dxf>
      <font>
        <color indexed="9"/>
      </font>
    </dxf>
    <dxf>
      <font>
        <color indexed="9"/>
      </font>
    </dxf>
    <dxf>
      <font>
        <color rgb="FFFFFFFF"/>
      </font>
      <border/>
    </dxf>
    <dxf>
      <font>
        <color auto="1"/>
      </font>
      <border/>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54"/>
  <sheetViews>
    <sheetView tabSelected="1" zoomScaleSheetLayoutView="85" zoomScalePageLayoutView="0" workbookViewId="0" topLeftCell="A1">
      <selection activeCell="G46" sqref="G46"/>
    </sheetView>
  </sheetViews>
  <sheetFormatPr defaultColWidth="9.00390625" defaultRowHeight="12.75"/>
  <cols>
    <col min="1" max="1" width="16.625" style="4" customWidth="1"/>
    <col min="2" max="2" width="10.875" style="4" customWidth="1"/>
    <col min="3" max="3" width="9.125" style="4" customWidth="1"/>
    <col min="4" max="4" width="9.00390625" style="4" customWidth="1"/>
    <col min="5" max="5" width="15.625" style="4" customWidth="1"/>
    <col min="6" max="9" width="9.125" style="4" customWidth="1"/>
    <col min="10" max="10" width="10.00390625" style="4" customWidth="1"/>
    <col min="11" max="16384" width="9.125" style="4" customWidth="1"/>
  </cols>
  <sheetData>
    <row r="1" ht="12.75">
      <c r="J1" s="28"/>
    </row>
    <row r="2" ht="12.75">
      <c r="I2" s="127"/>
    </row>
    <row r="3" ht="12.75">
      <c r="H3" s="2"/>
    </row>
    <row r="20" ht="5.25" customHeight="1"/>
    <row r="21" ht="12" customHeight="1"/>
    <row r="22" spans="1:10" ht="11.25" customHeight="1">
      <c r="A22" s="594" t="s">
        <v>505</v>
      </c>
      <c r="B22" s="594"/>
      <c r="C22" s="594"/>
      <c r="D22" s="594"/>
      <c r="E22" s="594"/>
      <c r="F22" s="594"/>
      <c r="G22" s="594"/>
      <c r="H22" s="594"/>
      <c r="I22" s="594"/>
      <c r="J22" s="158"/>
    </row>
    <row r="23" spans="1:10" ht="27" customHeight="1">
      <c r="A23" s="594"/>
      <c r="B23" s="594"/>
      <c r="C23" s="594"/>
      <c r="D23" s="594"/>
      <c r="E23" s="594"/>
      <c r="F23" s="594"/>
      <c r="G23" s="594"/>
      <c r="H23" s="594"/>
      <c r="I23" s="594"/>
      <c r="J23" s="158"/>
    </row>
    <row r="24" ht="9" customHeight="1"/>
    <row r="25" spans="1:10" ht="15.75" customHeight="1">
      <c r="A25" s="595" t="s">
        <v>397</v>
      </c>
      <c r="B25" s="595"/>
      <c r="C25" s="595"/>
      <c r="D25" s="595"/>
      <c r="E25" s="595"/>
      <c r="F25" s="595"/>
      <c r="G25" s="595"/>
      <c r="H25" s="595"/>
      <c r="I25" s="595"/>
      <c r="J25" s="30"/>
    </row>
    <row r="26" spans="1:10" ht="15.75" customHeight="1">
      <c r="A26" s="596" t="s">
        <v>781</v>
      </c>
      <c r="B26" s="596"/>
      <c r="C26" s="596"/>
      <c r="D26" s="596"/>
      <c r="E26" s="596"/>
      <c r="F26" s="596"/>
      <c r="G26" s="596"/>
      <c r="H26" s="596"/>
      <c r="I26" s="596"/>
      <c r="J26" s="30"/>
    </row>
    <row r="27" spans="1:10" ht="15.75" customHeight="1">
      <c r="A27" s="595"/>
      <c r="B27" s="595"/>
      <c r="C27" s="595"/>
      <c r="D27" s="595"/>
      <c r="E27" s="595"/>
      <c r="F27" s="595"/>
      <c r="G27" s="595"/>
      <c r="H27" s="595"/>
      <c r="I27" s="595"/>
      <c r="J27" s="30"/>
    </row>
    <row r="46" ht="12.75">
      <c r="J46" s="5"/>
    </row>
    <row r="51" spans="3:10" ht="22.5" customHeight="1">
      <c r="C51" s="30"/>
      <c r="D51" s="30"/>
      <c r="E51" s="30"/>
      <c r="F51" s="30"/>
      <c r="G51" s="30"/>
      <c r="H51" s="30"/>
      <c r="I51" s="30"/>
      <c r="J51" s="30"/>
    </row>
    <row r="52" spans="1:10" ht="22.5" customHeight="1">
      <c r="A52" s="31" t="s">
        <v>354</v>
      </c>
      <c r="C52" s="30"/>
      <c r="D52" s="30"/>
      <c r="E52" s="30"/>
      <c r="F52" s="30"/>
      <c r="G52" s="30"/>
      <c r="H52" s="30"/>
      <c r="I52" s="30"/>
      <c r="J52" s="30"/>
    </row>
    <row r="53" spans="1:10" ht="28.5" customHeight="1">
      <c r="A53" s="160" t="s">
        <v>358</v>
      </c>
      <c r="B53" s="30"/>
      <c r="C53" s="30"/>
      <c r="D53" s="30"/>
      <c r="E53" s="30"/>
      <c r="F53" s="30"/>
      <c r="G53" s="30"/>
      <c r="H53" s="30"/>
      <c r="I53" s="30"/>
      <c r="J53" s="30"/>
    </row>
    <row r="54" spans="1:10" ht="11.25" customHeight="1">
      <c r="A54" s="160"/>
      <c r="B54" s="30"/>
      <c r="C54" s="30"/>
      <c r="D54" s="30"/>
      <c r="E54" s="30"/>
      <c r="F54" s="30"/>
      <c r="G54" s="30"/>
      <c r="H54" s="30"/>
      <c r="I54" s="30"/>
      <c r="J54" s="30"/>
    </row>
    <row r="75" ht="12.75" customHeight="1"/>
    <row r="77" ht="9" customHeight="1"/>
  </sheetData>
  <sheetProtection/>
  <mergeCells count="4">
    <mergeCell ref="A22:I23"/>
    <mergeCell ref="A25:I25"/>
    <mergeCell ref="A26:I26"/>
    <mergeCell ref="A27:I27"/>
  </mergeCells>
  <printOptions/>
  <pageMargins left="0.7874" right="0.4" top="0.5905" bottom="0.5905" header="0.5905" footer="0.1968"/>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J86"/>
  <sheetViews>
    <sheetView zoomScalePageLayoutView="0" workbookViewId="0" topLeftCell="A49">
      <selection activeCell="H74" sqref="H74"/>
    </sheetView>
  </sheetViews>
  <sheetFormatPr defaultColWidth="9.00390625" defaultRowHeight="12.75"/>
  <cols>
    <col min="1" max="1" width="3.75390625" style="4" customWidth="1"/>
    <col min="2" max="2" width="37.00390625" style="4" customWidth="1"/>
    <col min="3" max="3" width="21.625" style="4" customWidth="1"/>
    <col min="4" max="4" width="18.375" style="5" customWidth="1"/>
    <col min="5" max="5" width="0.2421875" style="4" customWidth="1"/>
    <col min="6" max="6" width="18.375" style="5" customWidth="1"/>
    <col min="7" max="7" width="14.75390625" style="127" customWidth="1"/>
    <col min="8" max="8" width="12.375" style="4" customWidth="1"/>
    <col min="9" max="16384" width="9.125" style="4" customWidth="1"/>
  </cols>
  <sheetData>
    <row r="1" spans="1:7" s="250" customFormat="1" ht="12.75">
      <c r="A1" s="2" t="str">
        <f>Bia!A55</f>
        <v>CÔNG TY CỔ PHẦN VẬT TƯ BẾN THÀNH</v>
      </c>
      <c r="B1" s="2"/>
      <c r="C1" s="4"/>
      <c r="D1" s="5"/>
      <c r="E1" s="4"/>
      <c r="F1" s="257" t="str">
        <f>TM1!J1</f>
        <v>Báo cáo tài chính</v>
      </c>
      <c r="G1" s="251"/>
    </row>
    <row r="2" spans="1:6" ht="12.75">
      <c r="A2" s="175" t="str">
        <f>CDKT!A2</f>
        <v>Địa chỉ: 200 - 202 - 204 Lý Tự Trọng, P.Bến Thành, Q.1, Tp. HCM</v>
      </c>
      <c r="B2" s="175"/>
      <c r="C2" s="175"/>
      <c r="D2" s="176"/>
      <c r="E2" s="175"/>
      <c r="F2" s="177" t="str">
        <f>TM1!J2</f>
        <v>cho năm tài chính kết thúc ngày 31/12/2013</v>
      </c>
    </row>
    <row r="3" ht="10.5" customHeight="1"/>
    <row r="4" spans="1:6" ht="20.25">
      <c r="A4" s="1" t="str">
        <f>TM1!A4</f>
        <v>BẢN THUYẾT MINH BÁO CÁO TÀI CHÍNH</v>
      </c>
      <c r="B4" s="30"/>
      <c r="C4" s="30"/>
      <c r="D4" s="144"/>
      <c r="E4" s="30"/>
      <c r="F4" s="144"/>
    </row>
    <row r="5" spans="1:6" ht="12.75">
      <c r="A5" s="29" t="str">
        <f>TM1!A5</f>
        <v>cho năm tài chính kết thúc ngày 31 tháng 12 năm 2013</v>
      </c>
      <c r="B5" s="30"/>
      <c r="C5" s="30"/>
      <c r="D5" s="144"/>
      <c r="E5" s="30"/>
      <c r="F5" s="144"/>
    </row>
    <row r="6" spans="1:6" ht="12.75">
      <c r="A6" s="29"/>
      <c r="B6" s="30"/>
      <c r="C6" s="30"/>
      <c r="D6" s="144"/>
      <c r="E6" s="30"/>
      <c r="F6" s="131" t="s">
        <v>383</v>
      </c>
    </row>
    <row r="7" spans="1:7" s="250" customFormat="1" ht="12.75" customHeight="1">
      <c r="A7" s="258" t="s">
        <v>125</v>
      </c>
      <c r="B7" s="249" t="s">
        <v>10</v>
      </c>
      <c r="C7" s="249"/>
      <c r="D7" s="247"/>
      <c r="F7" s="247"/>
      <c r="G7" s="251"/>
    </row>
    <row r="8" spans="1:6" ht="12.75" customHeight="1">
      <c r="A8" s="250"/>
      <c r="B8" s="250"/>
      <c r="C8" s="250"/>
      <c r="D8" s="317" t="str">
        <f>CDKT!F9</f>
        <v>31/12/2013</v>
      </c>
      <c r="F8" s="317" t="str">
        <f>CDKT!H9</f>
        <v>01/01/2013</v>
      </c>
    </row>
    <row r="9" spans="2:6" ht="12.75" customHeight="1">
      <c r="B9" s="249" t="s">
        <v>334</v>
      </c>
      <c r="C9" s="250"/>
      <c r="D9" s="54">
        <f>D11</f>
        <v>484083601</v>
      </c>
      <c r="E9" s="54" t="e">
        <f>E11+#REF!</f>
        <v>#REF!</v>
      </c>
      <c r="F9" s="54">
        <f>F11</f>
        <v>287279518</v>
      </c>
    </row>
    <row r="10" spans="2:6" ht="3.75" customHeight="1">
      <c r="B10" s="249"/>
      <c r="C10" s="250"/>
      <c r="D10" s="54"/>
      <c r="E10" s="53"/>
      <c r="F10" s="246"/>
    </row>
    <row r="11" spans="2:6" ht="12.75" customHeight="1">
      <c r="B11" s="20" t="s">
        <v>352</v>
      </c>
      <c r="D11" s="5">
        <v>484083601</v>
      </c>
      <c r="E11" s="53"/>
      <c r="F11" s="5">
        <v>287279518</v>
      </c>
    </row>
    <row r="12" spans="2:6" ht="12.75" customHeight="1">
      <c r="B12" s="249"/>
      <c r="C12" s="250"/>
      <c r="D12" s="247"/>
      <c r="E12" s="245"/>
      <c r="F12" s="247"/>
    </row>
    <row r="13" spans="2:7" ht="12.75" customHeight="1">
      <c r="B13" s="249" t="s">
        <v>91</v>
      </c>
      <c r="C13" s="250"/>
      <c r="D13" s="54">
        <f>SUM(D15:D19)</f>
        <v>702014428</v>
      </c>
      <c r="E13" s="54">
        <f>SUM(E15:E19)</f>
        <v>0</v>
      </c>
      <c r="F13" s="54">
        <f>SUM(F15:F19)</f>
        <v>6252489812</v>
      </c>
      <c r="G13" s="143"/>
    </row>
    <row r="14" spans="2:6" ht="3.75" customHeight="1">
      <c r="B14" s="249"/>
      <c r="C14" s="250"/>
      <c r="D14" s="54"/>
      <c r="E14" s="53"/>
      <c r="F14" s="246"/>
    </row>
    <row r="15" spans="2:6" ht="12.75" customHeight="1">
      <c r="B15" s="87" t="s">
        <v>743</v>
      </c>
      <c r="D15" s="5">
        <v>145302444</v>
      </c>
      <c r="E15" s="53"/>
      <c r="F15" s="68">
        <v>1749996866</v>
      </c>
    </row>
    <row r="16" spans="2:6" ht="12.75" customHeight="1">
      <c r="B16" s="87" t="s">
        <v>747</v>
      </c>
      <c r="D16" s="5">
        <v>202446038</v>
      </c>
      <c r="E16" s="53"/>
      <c r="F16" s="68">
        <v>853260650</v>
      </c>
    </row>
    <row r="17" spans="2:6" ht="12.75" customHeight="1">
      <c r="B17" s="87" t="s">
        <v>748</v>
      </c>
      <c r="D17" s="5">
        <v>346785992</v>
      </c>
      <c r="E17" s="53"/>
      <c r="F17" s="68">
        <v>3408189457</v>
      </c>
    </row>
    <row r="18" spans="2:6" ht="12.75" customHeight="1">
      <c r="B18" s="87" t="s">
        <v>745</v>
      </c>
      <c r="D18" s="5">
        <v>4851436</v>
      </c>
      <c r="E18" s="53"/>
      <c r="F18" s="68"/>
    </row>
    <row r="19" spans="2:6" ht="12.75" customHeight="1">
      <c r="B19" s="87" t="s">
        <v>746</v>
      </c>
      <c r="D19" s="5">
        <v>2628518</v>
      </c>
      <c r="E19" s="53"/>
      <c r="F19" s="68">
        <v>241042839</v>
      </c>
    </row>
    <row r="20" spans="2:6" ht="13.5" customHeight="1">
      <c r="B20" s="249"/>
      <c r="C20" s="250"/>
      <c r="D20" s="54"/>
      <c r="E20" s="53"/>
      <c r="F20" s="246"/>
    </row>
    <row r="21" spans="2:6" ht="12.75" customHeight="1">
      <c r="B21" s="249" t="s">
        <v>95</v>
      </c>
      <c r="C21" s="28" t="s">
        <v>615</v>
      </c>
      <c r="D21" s="318">
        <f>SUM(D23:D25)</f>
        <v>29240216</v>
      </c>
      <c r="E21" s="228">
        <f>SUM(E23:E25)</f>
        <v>0</v>
      </c>
      <c r="F21" s="318">
        <f>SUM(F23:F25)</f>
        <v>75753507</v>
      </c>
    </row>
    <row r="22" spans="2:6" ht="4.5" customHeight="1">
      <c r="B22" s="249"/>
      <c r="C22" s="69"/>
      <c r="D22" s="318"/>
      <c r="E22" s="82"/>
      <c r="F22" s="318"/>
    </row>
    <row r="23" spans="2:6" ht="12.75" customHeight="1">
      <c r="B23" s="87" t="s">
        <v>743</v>
      </c>
      <c r="C23" s="48" t="s">
        <v>616</v>
      </c>
      <c r="D23" s="191">
        <v>25824480</v>
      </c>
      <c r="E23" s="53"/>
      <c r="F23" s="191">
        <f>69577696+2948561</f>
        <v>72526257</v>
      </c>
    </row>
    <row r="24" spans="2:6" ht="12.75" customHeight="1">
      <c r="B24" s="87" t="s">
        <v>747</v>
      </c>
      <c r="C24" s="48" t="s">
        <v>617</v>
      </c>
      <c r="D24" s="191">
        <v>2263218</v>
      </c>
      <c r="E24" s="53"/>
      <c r="F24" s="191">
        <v>2091423</v>
      </c>
    </row>
    <row r="25" spans="2:6" ht="12.75" customHeight="1">
      <c r="B25" s="87" t="s">
        <v>748</v>
      </c>
      <c r="C25" s="48" t="s">
        <v>618</v>
      </c>
      <c r="D25" s="191">
        <v>1152518</v>
      </c>
      <c r="E25" s="53"/>
      <c r="F25" s="191">
        <v>1135827</v>
      </c>
    </row>
    <row r="26" spans="2:5" ht="12.75" customHeight="1">
      <c r="B26" s="87"/>
      <c r="D26" s="319"/>
      <c r="E26" s="53"/>
    </row>
    <row r="27" spans="2:6" ht="14.25" customHeight="1">
      <c r="B27" s="2" t="s">
        <v>530</v>
      </c>
      <c r="D27" s="54">
        <f>D29</f>
        <v>0</v>
      </c>
      <c r="E27" s="53"/>
      <c r="F27" s="54">
        <f>F29</f>
        <v>450596</v>
      </c>
    </row>
    <row r="28" spans="2:5" ht="3.75" customHeight="1">
      <c r="B28" s="249"/>
      <c r="D28" s="319"/>
      <c r="E28" s="53"/>
    </row>
    <row r="29" spans="2:6" ht="14.25" customHeight="1">
      <c r="B29" s="87" t="s">
        <v>743</v>
      </c>
      <c r="D29" s="319"/>
      <c r="E29" s="53"/>
      <c r="F29" s="5">
        <v>450596</v>
      </c>
    </row>
    <row r="30" spans="2:6" ht="8.25" customHeight="1">
      <c r="B30" s="249"/>
      <c r="C30" s="250"/>
      <c r="D30" s="247"/>
      <c r="E30" s="245"/>
      <c r="F30" s="54"/>
    </row>
    <row r="31" spans="2:6" ht="12.75" customHeight="1" thickBot="1">
      <c r="B31" s="252" t="s">
        <v>344</v>
      </c>
      <c r="C31" s="250"/>
      <c r="D31" s="59">
        <f>D27+D21+D13+D9</f>
        <v>1215338245</v>
      </c>
      <c r="E31" s="59" t="e">
        <f>E21+E13+E9+#REF!</f>
        <v>#REF!</v>
      </c>
      <c r="F31" s="59">
        <f>F27+F21+F13+F9</f>
        <v>6615973433</v>
      </c>
    </row>
    <row r="32" spans="2:6" ht="9" customHeight="1" thickTop="1">
      <c r="B32" s="252"/>
      <c r="C32" s="250"/>
      <c r="D32" s="60">
        <f>D31-CDKT!F13</f>
        <v>0</v>
      </c>
      <c r="E32" s="60" t="e">
        <f>E31-CDKT!G14</f>
        <v>#REF!</v>
      </c>
      <c r="F32" s="60">
        <f>F31-CDKT!H14</f>
        <v>0</v>
      </c>
    </row>
    <row r="33" spans="1:10" ht="15.75" customHeight="1">
      <c r="A33" s="260" t="s">
        <v>126</v>
      </c>
      <c r="B33" s="249" t="s">
        <v>2</v>
      </c>
      <c r="C33" s="250"/>
      <c r="D33" s="54"/>
      <c r="E33" s="5"/>
      <c r="F33" s="246"/>
      <c r="G33" s="121"/>
      <c r="H33" s="42"/>
      <c r="I33" s="42"/>
      <c r="J33" s="42"/>
    </row>
    <row r="34" spans="1:10" ht="12.75" customHeight="1">
      <c r="A34" s="249"/>
      <c r="B34" s="249"/>
      <c r="C34" s="250"/>
      <c r="D34" s="115" t="str">
        <f>D8</f>
        <v>31/12/2013</v>
      </c>
      <c r="E34" s="186"/>
      <c r="F34" s="115" t="str">
        <f>F8</f>
        <v>01/01/2013</v>
      </c>
      <c r="G34" s="261"/>
      <c r="H34" s="262"/>
      <c r="I34" s="42"/>
      <c r="J34" s="42"/>
    </row>
    <row r="35" spans="1:10" s="250" customFormat="1" ht="12.75" customHeight="1">
      <c r="A35" s="249"/>
      <c r="B35" s="243" t="s">
        <v>531</v>
      </c>
      <c r="C35" s="251"/>
      <c r="D35" s="201">
        <v>11674000</v>
      </c>
      <c r="E35" s="201"/>
      <c r="F35" s="201">
        <f>11674000+44844600</f>
        <v>56518600</v>
      </c>
      <c r="G35" s="261"/>
      <c r="H35" s="265"/>
      <c r="I35" s="254"/>
      <c r="J35" s="254"/>
    </row>
    <row r="36" spans="1:10" ht="12.75" customHeight="1">
      <c r="A36" s="2"/>
      <c r="B36" s="243" t="s">
        <v>533</v>
      </c>
      <c r="C36" s="127"/>
      <c r="D36" s="201">
        <v>49863361</v>
      </c>
      <c r="E36" s="201"/>
      <c r="F36" s="201"/>
      <c r="G36" s="261"/>
      <c r="H36" s="262"/>
      <c r="I36" s="42"/>
      <c r="J36" s="42"/>
    </row>
    <row r="37" spans="1:10" s="250" customFormat="1" ht="12.75" customHeight="1">
      <c r="A37" s="249"/>
      <c r="B37" s="243" t="s">
        <v>534</v>
      </c>
      <c r="C37" s="251"/>
      <c r="D37" s="201">
        <v>35000000</v>
      </c>
      <c r="E37" s="201"/>
      <c r="F37" s="201"/>
      <c r="G37" s="261"/>
      <c r="H37" s="265"/>
      <c r="I37" s="254"/>
      <c r="J37" s="254"/>
    </row>
    <row r="38" spans="1:10" ht="12.75" customHeight="1">
      <c r="A38" s="2"/>
      <c r="B38" s="243" t="s">
        <v>532</v>
      </c>
      <c r="C38" s="127"/>
      <c r="D38" s="201"/>
      <c r="E38" s="201"/>
      <c r="F38" s="201">
        <f>128304993+89515831</f>
        <v>217820824</v>
      </c>
      <c r="G38" s="261"/>
      <c r="H38" s="262"/>
      <c r="I38" s="42"/>
      <c r="J38" s="42"/>
    </row>
    <row r="39" spans="1:10" s="250" customFormat="1" ht="12.75" customHeight="1">
      <c r="A39" s="249"/>
      <c r="B39" s="243" t="s">
        <v>263</v>
      </c>
      <c r="C39" s="251"/>
      <c r="D39" s="263"/>
      <c r="E39" s="263"/>
      <c r="F39" s="201">
        <f>3500000+7145500+8142466</f>
        <v>18787966</v>
      </c>
      <c r="G39" s="264"/>
      <c r="H39" s="265"/>
      <c r="I39" s="254"/>
      <c r="J39" s="254"/>
    </row>
    <row r="40" spans="1:10" ht="12.75" customHeight="1">
      <c r="A40" s="2"/>
      <c r="B40" s="243"/>
      <c r="C40" s="127"/>
      <c r="D40" s="201"/>
      <c r="E40" s="201"/>
      <c r="F40" s="201"/>
      <c r="G40" s="261"/>
      <c r="H40" s="262"/>
      <c r="I40" s="42"/>
      <c r="J40" s="42"/>
    </row>
    <row r="41" spans="1:10" ht="12.75" customHeight="1" thickBot="1">
      <c r="A41" s="249"/>
      <c r="B41" s="252" t="s">
        <v>344</v>
      </c>
      <c r="C41" s="250"/>
      <c r="D41" s="59">
        <f>SUM(D35:D39)</f>
        <v>96537361</v>
      </c>
      <c r="E41" s="60">
        <f>SUM(E35:E39)</f>
        <v>0</v>
      </c>
      <c r="F41" s="59">
        <f>SUM(F35:F39)</f>
        <v>293127390</v>
      </c>
      <c r="G41" s="121"/>
      <c r="H41" s="42"/>
      <c r="I41" s="42"/>
      <c r="J41" s="42"/>
    </row>
    <row r="42" spans="2:6" ht="12" customHeight="1" thickTop="1">
      <c r="B42" s="252"/>
      <c r="C42" s="250"/>
      <c r="D42" s="60">
        <f>D41-CDKT!F26</f>
        <v>0</v>
      </c>
      <c r="E42" s="60">
        <f>E41-CDKT!G26</f>
        <v>0</v>
      </c>
      <c r="F42" s="60">
        <f>F41-CDKT!H26</f>
        <v>0</v>
      </c>
    </row>
    <row r="43" spans="1:6" ht="14.25" customHeight="1">
      <c r="A43" s="260" t="s">
        <v>127</v>
      </c>
      <c r="B43" s="249" t="s">
        <v>11</v>
      </c>
      <c r="C43" s="250"/>
      <c r="D43" s="247"/>
      <c r="E43" s="250"/>
      <c r="F43" s="247"/>
    </row>
    <row r="44" spans="4:6" ht="12.75" customHeight="1">
      <c r="D44" s="115" t="str">
        <f>D8</f>
        <v>31/12/2013</v>
      </c>
      <c r="E44" s="186"/>
      <c r="F44" s="115" t="str">
        <f>F8</f>
        <v>01/01/2013</v>
      </c>
    </row>
    <row r="45" spans="2:6" ht="12.75" customHeight="1">
      <c r="B45" s="58" t="s">
        <v>122</v>
      </c>
      <c r="D45" s="5">
        <v>1588718101</v>
      </c>
      <c r="E45" s="55"/>
      <c r="F45" s="5">
        <v>3809456747</v>
      </c>
    </row>
    <row r="46" ht="12.75" customHeight="1">
      <c r="B46" s="84" t="s">
        <v>123</v>
      </c>
    </row>
    <row r="47" spans="2:6" ht="12.75" customHeight="1">
      <c r="B47" s="84" t="s">
        <v>124</v>
      </c>
      <c r="D47" s="266"/>
      <c r="E47" s="55"/>
      <c r="F47" s="266"/>
    </row>
    <row r="48" spans="2:6" ht="12.75" customHeight="1">
      <c r="B48" s="84" t="s">
        <v>108</v>
      </c>
      <c r="D48" s="266">
        <v>5923875823</v>
      </c>
      <c r="E48" s="55"/>
      <c r="F48" s="266">
        <v>4456194944</v>
      </c>
    </row>
    <row r="49" spans="2:5" ht="11.25" customHeight="1">
      <c r="B49" s="84"/>
      <c r="E49" s="55"/>
    </row>
    <row r="50" spans="2:6" ht="14.25" customHeight="1" thickBot="1">
      <c r="B50" s="252" t="s">
        <v>344</v>
      </c>
      <c r="C50" s="250"/>
      <c r="D50" s="59">
        <f>SUM(D45:D48)</f>
        <v>7512593924</v>
      </c>
      <c r="E50" s="22"/>
      <c r="F50" s="59">
        <f>SUM(F45:F48)</f>
        <v>8265651691</v>
      </c>
    </row>
    <row r="51" spans="4:6" ht="11.25" customHeight="1" thickTop="1">
      <c r="D51" s="5">
        <f>D50-CDKT!F30</f>
        <v>0</v>
      </c>
      <c r="E51" s="5">
        <f>E50-CDKT!G30</f>
        <v>0</v>
      </c>
      <c r="F51" s="5">
        <f>F50-CDKT!H30</f>
        <v>0</v>
      </c>
    </row>
    <row r="52" spans="1:7" s="250" customFormat="1" ht="14.25" customHeight="1">
      <c r="A52" s="258" t="s">
        <v>128</v>
      </c>
      <c r="B52" s="272" t="s">
        <v>93</v>
      </c>
      <c r="D52" s="60"/>
      <c r="E52" s="4"/>
      <c r="F52" s="259"/>
      <c r="G52" s="251"/>
    </row>
    <row r="53" spans="1:6" ht="12.75">
      <c r="A53" s="129"/>
      <c r="B53" s="24"/>
      <c r="D53" s="357" t="str">
        <f>D63</f>
        <v>31/12/2013</v>
      </c>
      <c r="E53" s="186"/>
      <c r="F53" s="115" t="str">
        <f>F63</f>
        <v>01/01/2013</v>
      </c>
    </row>
    <row r="54" spans="1:7" s="250" customFormat="1" ht="14.25" customHeight="1">
      <c r="A54" s="4"/>
      <c r="B54" s="196" t="s">
        <v>268</v>
      </c>
      <c r="C54" s="4"/>
      <c r="D54" s="274">
        <v>3074241</v>
      </c>
      <c r="E54" s="268"/>
      <c r="F54" s="185">
        <v>1929494</v>
      </c>
      <c r="G54" s="251"/>
    </row>
    <row r="55" spans="1:6" ht="14.25" customHeight="1">
      <c r="A55" s="250"/>
      <c r="B55" s="196" t="s">
        <v>487</v>
      </c>
      <c r="C55" s="274"/>
      <c r="D55" s="185">
        <v>125908985</v>
      </c>
      <c r="E55" s="195"/>
      <c r="F55" s="185"/>
    </row>
    <row r="56" spans="2:6" ht="15.75" customHeight="1">
      <c r="B56" s="42"/>
      <c r="F56" s="64"/>
    </row>
    <row r="57" spans="2:6" ht="13.5" thickBot="1">
      <c r="B57" s="641" t="s">
        <v>344</v>
      </c>
      <c r="C57" s="641"/>
      <c r="D57" s="269">
        <f>D55+D54</f>
        <v>128983226</v>
      </c>
      <c r="E57" s="259">
        <f>SUM(E54:E54)</f>
        <v>0</v>
      </c>
      <c r="F57" s="269">
        <f>F55+F54</f>
        <v>1929494</v>
      </c>
    </row>
    <row r="58" spans="4:6" ht="10.5" customHeight="1" thickTop="1">
      <c r="D58" s="192">
        <f>D57-CDKT!F34</f>
        <v>0</v>
      </c>
      <c r="E58" s="192">
        <f>E57-CDKT!G34</f>
        <v>0</v>
      </c>
      <c r="F58" s="192">
        <f>F57-CDKT!H34</f>
        <v>0</v>
      </c>
    </row>
    <row r="59" spans="4:6" ht="10.5" customHeight="1">
      <c r="D59" s="189"/>
      <c r="E59" s="189"/>
      <c r="F59" s="189"/>
    </row>
    <row r="60" spans="4:6" ht="10.5" customHeight="1">
      <c r="D60" s="189"/>
      <c r="E60" s="189"/>
      <c r="F60" s="189"/>
    </row>
    <row r="61" spans="4:6" ht="10.5" customHeight="1">
      <c r="D61" s="189"/>
      <c r="E61" s="189"/>
      <c r="F61" s="189"/>
    </row>
    <row r="62" spans="1:6" ht="18" customHeight="1">
      <c r="A62" s="258" t="s">
        <v>129</v>
      </c>
      <c r="B62" s="249" t="s">
        <v>92</v>
      </c>
      <c r="C62" s="250"/>
      <c r="D62" s="247"/>
      <c r="E62" s="250"/>
      <c r="F62" s="247"/>
    </row>
    <row r="63" spans="4:6" ht="12.75">
      <c r="D63" s="115" t="str">
        <f>D44</f>
        <v>31/12/2013</v>
      </c>
      <c r="E63" s="186"/>
      <c r="F63" s="115" t="str">
        <f>F44</f>
        <v>01/01/2013</v>
      </c>
    </row>
    <row r="64" spans="2:6" ht="12.75">
      <c r="B64" s="58" t="s">
        <v>535</v>
      </c>
      <c r="D64" s="111">
        <v>70396521</v>
      </c>
      <c r="E64" s="186"/>
      <c r="F64" s="111"/>
    </row>
    <row r="65" spans="1:6" ht="15.75" customHeight="1">
      <c r="A65" s="42"/>
      <c r="B65" s="75" t="s">
        <v>58</v>
      </c>
      <c r="C65" s="42"/>
      <c r="D65" s="64"/>
      <c r="E65" s="167"/>
      <c r="F65" s="64"/>
    </row>
    <row r="66" spans="2:5" ht="12.75">
      <c r="B66" s="58" t="s">
        <v>61</v>
      </c>
      <c r="E66" s="55"/>
    </row>
    <row r="67" spans="2:5" ht="12.75">
      <c r="B67" s="58" t="s">
        <v>439</v>
      </c>
      <c r="E67" s="55"/>
    </row>
    <row r="68" spans="2:5" ht="12.75">
      <c r="B68" s="58" t="s">
        <v>281</v>
      </c>
      <c r="E68" s="55"/>
    </row>
    <row r="69" ht="15" customHeight="1"/>
    <row r="70" spans="2:6" ht="13.5" thickBot="1">
      <c r="B70" s="252" t="s">
        <v>344</v>
      </c>
      <c r="C70" s="250"/>
      <c r="D70" s="59">
        <f>SUM(D64:D68)</f>
        <v>70396521</v>
      </c>
      <c r="F70" s="255">
        <f>SUM(F64:F68)</f>
        <v>0</v>
      </c>
    </row>
    <row r="71" spans="2:9" ht="15" customHeight="1" thickTop="1">
      <c r="B71" s="252"/>
      <c r="C71" s="250"/>
      <c r="D71" s="88">
        <f>D70-CDKT!F36</f>
        <v>0</v>
      </c>
      <c r="E71" s="270">
        <f>E70-CDKT!G36</f>
        <v>0</v>
      </c>
      <c r="F71" s="88">
        <f>F70-CDKT!H36</f>
        <v>0</v>
      </c>
      <c r="G71" s="121"/>
      <c r="H71" s="42"/>
      <c r="I71" s="42"/>
    </row>
    <row r="72" spans="1:9" ht="12.75">
      <c r="A72" s="271" t="s">
        <v>130</v>
      </c>
      <c r="B72" s="249" t="s">
        <v>134</v>
      </c>
      <c r="C72" s="250"/>
      <c r="D72" s="247"/>
      <c r="E72" s="250"/>
      <c r="F72" s="247"/>
      <c r="G72" s="121"/>
      <c r="H72" s="42"/>
      <c r="I72" s="42"/>
    </row>
    <row r="73" spans="4:9" ht="12.75" customHeight="1">
      <c r="D73" s="115" t="str">
        <f>D63</f>
        <v>31/12/2013</v>
      </c>
      <c r="E73" s="186"/>
      <c r="F73" s="115" t="str">
        <f>F63</f>
        <v>01/01/2013</v>
      </c>
      <c r="G73" s="121"/>
      <c r="H73" s="42"/>
      <c r="I73" s="42"/>
    </row>
    <row r="74" spans="2:9" ht="12.75" customHeight="1">
      <c r="B74" s="58" t="s">
        <v>264</v>
      </c>
      <c r="D74" s="64">
        <v>267193763</v>
      </c>
      <c r="E74" s="5"/>
      <c r="F74" s="64">
        <v>128260000</v>
      </c>
      <c r="G74" s="121"/>
      <c r="H74" s="42"/>
      <c r="I74" s="42"/>
    </row>
    <row r="75" spans="2:9" s="69" customFormat="1" ht="14.25" customHeight="1">
      <c r="B75" s="4" t="s">
        <v>808</v>
      </c>
      <c r="D75" s="5"/>
      <c r="F75" s="5"/>
      <c r="G75" s="193"/>
      <c r="H75" s="194"/>
      <c r="I75" s="194"/>
    </row>
    <row r="76" spans="2:9" s="69" customFormat="1" ht="12.75" customHeight="1">
      <c r="B76" s="133" t="s">
        <v>276</v>
      </c>
      <c r="D76" s="5"/>
      <c r="F76" s="5"/>
      <c r="G76" s="193"/>
      <c r="H76" s="194"/>
      <c r="I76" s="194"/>
    </row>
    <row r="77" spans="4:9" ht="12.75" customHeight="1">
      <c r="D77" s="64"/>
      <c r="F77" s="64"/>
      <c r="G77" s="121"/>
      <c r="H77" s="42"/>
      <c r="I77" s="42"/>
    </row>
    <row r="78" spans="2:9" ht="15" customHeight="1" thickBot="1">
      <c r="B78" s="641" t="s">
        <v>344</v>
      </c>
      <c r="C78" s="641"/>
      <c r="D78" s="255">
        <f>D76+D75+D74</f>
        <v>267193763</v>
      </c>
      <c r="E78" s="259">
        <f>SUM(E75:E76)</f>
        <v>0</v>
      </c>
      <c r="F78" s="255">
        <f>F76+F75+F74</f>
        <v>128260000</v>
      </c>
      <c r="G78" s="121"/>
      <c r="H78" s="42"/>
      <c r="I78" s="42"/>
    </row>
    <row r="79" spans="4:9" ht="13.5" thickTop="1">
      <c r="D79" s="5">
        <f>D78-CDKT!F37</f>
        <v>0</v>
      </c>
      <c r="E79" s="5">
        <f>E78-CDKT!G37</f>
        <v>0</v>
      </c>
      <c r="F79" s="5">
        <f>F78-CDKT!H37</f>
        <v>0</v>
      </c>
      <c r="G79" s="121"/>
      <c r="H79" s="42"/>
      <c r="I79" s="42"/>
    </row>
    <row r="80" spans="7:9" ht="12.75">
      <c r="G80" s="121"/>
      <c r="H80" s="42"/>
      <c r="I80" s="42"/>
    </row>
    <row r="81" spans="7:9" ht="12.75">
      <c r="G81" s="121"/>
      <c r="H81" s="42"/>
      <c r="I81" s="42"/>
    </row>
    <row r="82" spans="7:9" ht="12.75">
      <c r="G82" s="121"/>
      <c r="H82" s="42"/>
      <c r="I82" s="42"/>
    </row>
    <row r="83" spans="7:9" ht="12.75">
      <c r="G83" s="121"/>
      <c r="H83" s="42"/>
      <c r="I83" s="42"/>
    </row>
    <row r="84" spans="7:9" ht="12.75">
      <c r="G84" s="121"/>
      <c r="H84" s="42"/>
      <c r="I84" s="42"/>
    </row>
    <row r="85" spans="7:9" ht="12.75">
      <c r="G85" s="121"/>
      <c r="H85" s="42"/>
      <c r="I85" s="42"/>
    </row>
    <row r="86" spans="7:9" ht="12.75">
      <c r="G86" s="121"/>
      <c r="H86" s="42"/>
      <c r="I86" s="42"/>
    </row>
  </sheetData>
  <sheetProtection/>
  <mergeCells count="2">
    <mergeCell ref="B57:C57"/>
    <mergeCell ref="B78:C78"/>
  </mergeCells>
  <conditionalFormatting sqref="D73:F65536 G1:IV65536 A1:C65536 D1:F45 D47:F71">
    <cfRule type="cellIs" priority="5" dxfId="133" operator="between" stopIfTrue="1">
      <formula>0.5</formula>
      <formula>-0.5</formula>
    </cfRule>
  </conditionalFormatting>
  <conditionalFormatting sqref="F35:F39">
    <cfRule type="cellIs" priority="1" dxfId="133" operator="between" stopIfTrue="1">
      <formula>0.5</formula>
      <formula>-0.5</formula>
    </cfRule>
  </conditionalFormatting>
  <printOptions/>
  <pageMargins left="0.75" right="0.5" top="0.5" bottom="0.5" header="0.25" footer="0.25"/>
  <pageSetup firstPageNumber="15" useFirstPageNumber="1" horizontalDpi="600" verticalDpi="600" orientation="portrait" paperSize="9" r:id="rId1"/>
  <headerFooter alignWithMargins="0">
    <oddFooter>&amp;C&amp;P</oddFooter>
  </headerFooter>
</worksheet>
</file>

<file path=xl/worksheets/sheet11.xml><?xml version="1.0" encoding="utf-8"?>
<worksheet xmlns="http://schemas.openxmlformats.org/spreadsheetml/2006/main" xmlns:r="http://schemas.openxmlformats.org/officeDocument/2006/relationships">
  <dimension ref="A1:N40"/>
  <sheetViews>
    <sheetView zoomScalePageLayoutView="0" workbookViewId="0" topLeftCell="A1">
      <selection activeCell="I45" sqref="I45"/>
    </sheetView>
  </sheetViews>
  <sheetFormatPr defaultColWidth="9.00390625" defaultRowHeight="12.75"/>
  <cols>
    <col min="1" max="1" width="3.625" style="4" customWidth="1"/>
    <col min="2" max="2" width="31.625" style="4" customWidth="1"/>
    <col min="3" max="3" width="21.25390625" style="5" customWidth="1"/>
    <col min="4" max="4" width="0.37109375" style="5" customWidth="1"/>
    <col min="5" max="5" width="20.375" style="5" customWidth="1"/>
    <col min="6" max="6" width="0.37109375" style="5" customWidth="1"/>
    <col min="7" max="7" width="19.25390625" style="5" customWidth="1"/>
    <col min="8" max="8" width="0.37109375" style="5" customWidth="1"/>
    <col min="9" max="9" width="17.875" style="5" customWidth="1"/>
    <col min="10" max="10" width="0.2421875" style="5" customWidth="1"/>
    <col min="11" max="11" width="18.375" style="5" customWidth="1"/>
    <col min="12" max="12" width="0.37109375" style="5" customWidth="1"/>
    <col min="13" max="13" width="19.625" style="5" customWidth="1"/>
    <col min="14" max="14" width="16.00390625" style="53" bestFit="1" customWidth="1"/>
    <col min="15" max="16384" width="9.125" style="4" customWidth="1"/>
  </cols>
  <sheetData>
    <row r="1" spans="1:13" ht="12.75">
      <c r="A1" s="2" t="str">
        <f>Bia!A55</f>
        <v>CÔNG TY CỔ PHẦN VẬT TƯ BẾN THÀNH</v>
      </c>
      <c r="M1" s="23" t="str">
        <f>TM2!F1</f>
        <v>Báo cáo tài chính</v>
      </c>
    </row>
    <row r="2" spans="1:13" ht="12.75">
      <c r="A2" s="3" t="str">
        <f>TM2!A2</f>
        <v>Địa chỉ: 200 - 202 - 204 Lý Tự Trọng, P.Bến Thành, Q.1, Tp. HCM</v>
      </c>
      <c r="B2" s="3"/>
      <c r="C2" s="116"/>
      <c r="D2" s="116"/>
      <c r="E2" s="116"/>
      <c r="F2" s="116"/>
      <c r="G2" s="116"/>
      <c r="H2" s="116"/>
      <c r="I2" s="130"/>
      <c r="J2" s="116"/>
      <c r="K2" s="116"/>
      <c r="L2" s="116"/>
      <c r="M2" s="187" t="str">
        <f>TM2!F2</f>
        <v>cho năm tài chính kết thúc ngày 31/12/2013</v>
      </c>
    </row>
    <row r="4" spans="1:13" ht="20.25">
      <c r="A4" s="1" t="str">
        <f>TM2!A4</f>
        <v>BẢN THUYẾT MINH BÁO CÁO TÀI CHÍNH</v>
      </c>
      <c r="B4" s="30"/>
      <c r="C4" s="144"/>
      <c r="D4" s="144"/>
      <c r="E4" s="144"/>
      <c r="F4" s="144"/>
      <c r="G4" s="144"/>
      <c r="H4" s="144"/>
      <c r="I4" s="144"/>
      <c r="J4" s="144"/>
      <c r="K4" s="144"/>
      <c r="L4" s="144"/>
      <c r="M4" s="144"/>
    </row>
    <row r="5" spans="1:13" ht="12.75">
      <c r="A5" s="29" t="str">
        <f>TM1!A5</f>
        <v>cho năm tài chính kết thúc ngày 31 tháng 12 năm 2013</v>
      </c>
      <c r="B5" s="30"/>
      <c r="C5" s="144"/>
      <c r="D5" s="144"/>
      <c r="E5" s="144"/>
      <c r="F5" s="144"/>
      <c r="G5" s="144"/>
      <c r="H5" s="144"/>
      <c r="I5" s="144"/>
      <c r="J5" s="144"/>
      <c r="K5" s="144"/>
      <c r="L5" s="144"/>
      <c r="M5" s="144"/>
    </row>
    <row r="6" spans="2:13" ht="12.75">
      <c r="B6" s="29"/>
      <c r="C6" s="144"/>
      <c r="D6" s="144"/>
      <c r="E6" s="144"/>
      <c r="F6" s="144"/>
      <c r="G6" s="144"/>
      <c r="H6" s="144"/>
      <c r="I6" s="144"/>
      <c r="J6" s="144"/>
      <c r="K6" s="144"/>
      <c r="L6" s="144"/>
      <c r="M6" s="144"/>
    </row>
    <row r="7" spans="1:13" ht="14.25" customHeight="1">
      <c r="A7" s="71" t="s">
        <v>131</v>
      </c>
      <c r="B7" s="19" t="s">
        <v>13</v>
      </c>
      <c r="C7" s="144"/>
      <c r="D7" s="144"/>
      <c r="E7" s="144"/>
      <c r="F7" s="144"/>
      <c r="G7" s="144"/>
      <c r="H7" s="144"/>
      <c r="I7" s="144"/>
      <c r="J7" s="144"/>
      <c r="K7" s="144"/>
      <c r="L7" s="144"/>
      <c r="M7" s="131" t="s">
        <v>383</v>
      </c>
    </row>
    <row r="8" spans="2:13" ht="29.25" customHeight="1">
      <c r="B8" s="91" t="s">
        <v>384</v>
      </c>
      <c r="C8" s="320" t="s">
        <v>216</v>
      </c>
      <c r="D8" s="320"/>
      <c r="E8" s="320" t="s">
        <v>428</v>
      </c>
      <c r="F8" s="320"/>
      <c r="G8" s="321" t="s">
        <v>302</v>
      </c>
      <c r="H8" s="320"/>
      <c r="I8" s="320" t="s">
        <v>325</v>
      </c>
      <c r="J8" s="320"/>
      <c r="K8" s="320" t="s">
        <v>326</v>
      </c>
      <c r="L8" s="320"/>
      <c r="M8" s="320" t="s">
        <v>344</v>
      </c>
    </row>
    <row r="9" spans="1:13" ht="12.75" customHeight="1">
      <c r="A9" s="42"/>
      <c r="B9" s="97" t="s">
        <v>142</v>
      </c>
      <c r="C9" s="100"/>
      <c r="D9" s="100"/>
      <c r="E9" s="100"/>
      <c r="F9" s="100"/>
      <c r="G9" s="179"/>
      <c r="H9" s="100"/>
      <c r="I9" s="100"/>
      <c r="J9" s="100"/>
      <c r="K9" s="100"/>
      <c r="L9" s="99"/>
      <c r="M9" s="57"/>
    </row>
    <row r="10" spans="2:14" ht="12.75" customHeight="1">
      <c r="B10" s="98" t="s">
        <v>143</v>
      </c>
      <c r="C10" s="54">
        <v>1879607529</v>
      </c>
      <c r="D10" s="54"/>
      <c r="E10" s="54">
        <v>126879236</v>
      </c>
      <c r="F10" s="54"/>
      <c r="G10" s="343">
        <v>323775939</v>
      </c>
      <c r="H10" s="54"/>
      <c r="I10" s="54"/>
      <c r="J10" s="54"/>
      <c r="K10" s="54"/>
      <c r="L10" s="99"/>
      <c r="M10" s="99">
        <f aca="true" t="shared" si="0" ref="M10:M20">SUM(C10:K10)</f>
        <v>2330262704</v>
      </c>
      <c r="N10" s="89">
        <f>M10-CDKT!H52</f>
        <v>0</v>
      </c>
    </row>
    <row r="11" spans="2:14" s="2" customFormat="1" ht="12.75" customHeight="1">
      <c r="B11" s="98" t="s">
        <v>144</v>
      </c>
      <c r="C11" s="60" t="e">
        <f>SUM(C12:C14)</f>
        <v>#REF!</v>
      </c>
      <c r="D11" s="60">
        <f aca="true" t="shared" si="1" ref="D11:K11">SUM(D12:D14)</f>
        <v>0</v>
      </c>
      <c r="E11" s="60">
        <f t="shared" si="1"/>
        <v>0</v>
      </c>
      <c r="F11" s="60">
        <f t="shared" si="1"/>
        <v>0</v>
      </c>
      <c r="G11" s="60">
        <f t="shared" si="1"/>
        <v>0</v>
      </c>
      <c r="H11" s="60">
        <f t="shared" si="1"/>
        <v>0</v>
      </c>
      <c r="I11" s="60">
        <f t="shared" si="1"/>
        <v>0</v>
      </c>
      <c r="J11" s="54"/>
      <c r="K11" s="60">
        <f t="shared" si="1"/>
        <v>0</v>
      </c>
      <c r="L11" s="54"/>
      <c r="M11" s="54" t="e">
        <f>SUM(C11:K11)</f>
        <v>#REF!</v>
      </c>
      <c r="N11" s="90"/>
    </row>
    <row r="12" spans="2:14" ht="12.75" customHeight="1">
      <c r="B12" s="92" t="s">
        <v>66</v>
      </c>
      <c r="C12" s="70"/>
      <c r="D12" s="70"/>
      <c r="E12" s="70"/>
      <c r="F12" s="70"/>
      <c r="G12" s="70"/>
      <c r="H12" s="70"/>
      <c r="I12" s="70"/>
      <c r="J12" s="70"/>
      <c r="K12" s="70"/>
      <c r="L12" s="70"/>
      <c r="M12" s="70">
        <f t="shared" si="0"/>
        <v>0</v>
      </c>
      <c r="N12" s="89"/>
    </row>
    <row r="13" spans="2:14" ht="12.75" customHeight="1">
      <c r="B13" s="92" t="s">
        <v>14</v>
      </c>
      <c r="C13" s="70" t="e">
        <f>#REF!</f>
        <v>#REF!</v>
      </c>
      <c r="D13" s="70"/>
      <c r="E13" s="70"/>
      <c r="F13" s="70"/>
      <c r="G13" s="70"/>
      <c r="H13" s="70"/>
      <c r="I13" s="70"/>
      <c r="J13" s="70"/>
      <c r="K13" s="70"/>
      <c r="L13" s="70"/>
      <c r="M13" s="70" t="e">
        <f t="shared" si="0"/>
        <v>#REF!</v>
      </c>
      <c r="N13" s="89"/>
    </row>
    <row r="14" spans="2:14" ht="12.75" customHeight="1">
      <c r="B14" s="92" t="s">
        <v>67</v>
      </c>
      <c r="C14" s="70"/>
      <c r="D14" s="157"/>
      <c r="E14" s="94"/>
      <c r="F14" s="157"/>
      <c r="G14" s="157"/>
      <c r="H14" s="70"/>
      <c r="I14" s="157"/>
      <c r="J14" s="70"/>
      <c r="K14" s="70"/>
      <c r="L14" s="70"/>
      <c r="M14" s="70">
        <f t="shared" si="0"/>
        <v>0</v>
      </c>
      <c r="N14" s="358"/>
    </row>
    <row r="15" spans="2:14" s="2" customFormat="1" ht="12.75" customHeight="1">
      <c r="B15" s="98" t="s">
        <v>145</v>
      </c>
      <c r="C15" s="54">
        <f>SUM(C19:C20)</f>
        <v>0</v>
      </c>
      <c r="D15" s="54">
        <f aca="true" t="shared" si="2" ref="D15:K15">SUM(D19:D20)</f>
        <v>0</v>
      </c>
      <c r="E15" s="54">
        <f t="shared" si="2"/>
        <v>17500000</v>
      </c>
      <c r="F15" s="54">
        <f t="shared" si="2"/>
        <v>0</v>
      </c>
      <c r="G15" s="54">
        <f t="shared" si="2"/>
        <v>0</v>
      </c>
      <c r="H15" s="54">
        <f t="shared" si="2"/>
        <v>0</v>
      </c>
      <c r="I15" s="54">
        <f t="shared" si="2"/>
        <v>0</v>
      </c>
      <c r="J15" s="54"/>
      <c r="K15" s="54">
        <f t="shared" si="2"/>
        <v>0</v>
      </c>
      <c r="L15" s="54"/>
      <c r="M15" s="54">
        <f t="shared" si="0"/>
        <v>17500000</v>
      </c>
      <c r="N15" s="90"/>
    </row>
    <row r="16" spans="2:14" ht="12.75" hidden="1">
      <c r="B16" s="69" t="s">
        <v>327</v>
      </c>
      <c r="M16" s="54">
        <f t="shared" si="0"/>
        <v>0</v>
      </c>
      <c r="N16" s="89"/>
    </row>
    <row r="17" spans="2:14" ht="12.75" hidden="1">
      <c r="B17" s="92" t="s">
        <v>328</v>
      </c>
      <c r="C17" s="70">
        <v>0</v>
      </c>
      <c r="D17" s="70"/>
      <c r="E17" s="70"/>
      <c r="F17" s="70"/>
      <c r="G17" s="70">
        <v>0</v>
      </c>
      <c r="H17" s="70"/>
      <c r="I17" s="70"/>
      <c r="J17" s="70"/>
      <c r="K17" s="70"/>
      <c r="L17" s="70"/>
      <c r="M17" s="54">
        <f t="shared" si="0"/>
        <v>0</v>
      </c>
      <c r="N17" s="89"/>
    </row>
    <row r="18" spans="2:14" ht="13.5" customHeight="1">
      <c r="B18" s="92" t="s">
        <v>329</v>
      </c>
      <c r="C18" s="70"/>
      <c r="D18" s="70"/>
      <c r="E18" s="94"/>
      <c r="F18" s="70"/>
      <c r="G18" s="70"/>
      <c r="H18" s="70"/>
      <c r="I18" s="70"/>
      <c r="J18" s="70"/>
      <c r="K18" s="70"/>
      <c r="L18" s="70"/>
      <c r="M18" s="5">
        <f t="shared" si="0"/>
        <v>0</v>
      </c>
      <c r="N18" s="89"/>
    </row>
    <row r="19" spans="2:14" ht="12.75" customHeight="1">
      <c r="B19" s="92" t="s">
        <v>68</v>
      </c>
      <c r="C19" s="70"/>
      <c r="D19" s="70"/>
      <c r="E19" s="70"/>
      <c r="F19" s="70"/>
      <c r="G19" s="70"/>
      <c r="H19" s="70"/>
      <c r="I19" s="70"/>
      <c r="J19" s="70"/>
      <c r="K19" s="70"/>
      <c r="L19" s="70"/>
      <c r="M19" s="5">
        <f t="shared" si="0"/>
        <v>0</v>
      </c>
      <c r="N19" s="89"/>
    </row>
    <row r="20" spans="2:14" ht="12.75" customHeight="1">
      <c r="B20" s="93" t="s">
        <v>330</v>
      </c>
      <c r="C20" s="70"/>
      <c r="D20" s="70"/>
      <c r="E20" s="70">
        <v>17500000</v>
      </c>
      <c r="F20" s="70"/>
      <c r="G20" s="70"/>
      <c r="H20" s="70"/>
      <c r="I20" s="70"/>
      <c r="J20" s="70"/>
      <c r="K20" s="70"/>
      <c r="L20" s="106"/>
      <c r="M20" s="70">
        <f t="shared" si="0"/>
        <v>17500000</v>
      </c>
      <c r="N20" s="89"/>
    </row>
    <row r="21" spans="2:14" ht="12.75" customHeight="1" thickBot="1">
      <c r="B21" s="98" t="s">
        <v>146</v>
      </c>
      <c r="C21" s="105" t="e">
        <f>C10+C11-C15</f>
        <v>#REF!</v>
      </c>
      <c r="D21" s="105"/>
      <c r="E21" s="105">
        <f>E10+E11-E15</f>
        <v>109379236</v>
      </c>
      <c r="F21" s="105"/>
      <c r="G21" s="105">
        <f>G10+G11-G15</f>
        <v>323775939</v>
      </c>
      <c r="H21" s="105"/>
      <c r="I21" s="105">
        <f>I10+I11-I15</f>
        <v>0</v>
      </c>
      <c r="J21" s="105">
        <f>J10+J11-J15</f>
        <v>0</v>
      </c>
      <c r="K21" s="105">
        <f>K10+K11-K15</f>
        <v>0</v>
      </c>
      <c r="L21" s="105"/>
      <c r="M21" s="105" t="e">
        <f>M10+M11-M15</f>
        <v>#REF!</v>
      </c>
      <c r="N21" s="89" t="e">
        <f>M21-CDKT!F52</f>
        <v>#REF!</v>
      </c>
    </row>
    <row r="22" spans="2:13" ht="12.75" customHeight="1" thickTop="1">
      <c r="B22" s="104" t="s">
        <v>147</v>
      </c>
      <c r="C22" s="101"/>
      <c r="D22" s="101"/>
      <c r="E22" s="101"/>
      <c r="F22" s="101"/>
      <c r="G22" s="101"/>
      <c r="H22" s="101"/>
      <c r="I22" s="101"/>
      <c r="J22" s="101"/>
      <c r="K22" s="101"/>
      <c r="L22" s="101"/>
      <c r="M22" s="101"/>
    </row>
    <row r="23" spans="2:14" ht="12.75" customHeight="1">
      <c r="B23" s="98" t="s">
        <v>143</v>
      </c>
      <c r="C23" s="54">
        <v>1489266046</v>
      </c>
      <c r="D23" s="54"/>
      <c r="E23" s="54">
        <v>116669236</v>
      </c>
      <c r="F23" s="54"/>
      <c r="G23" s="54">
        <v>323775939</v>
      </c>
      <c r="H23" s="54"/>
      <c r="I23" s="54"/>
      <c r="J23" s="54"/>
      <c r="K23" s="54"/>
      <c r="L23" s="54"/>
      <c r="M23" s="54">
        <f>SUM(C23:K23)</f>
        <v>1929711221</v>
      </c>
      <c r="N23" s="89">
        <f>M23+CDKT!H53</f>
        <v>0</v>
      </c>
    </row>
    <row r="24" spans="2:14" s="2" customFormat="1" ht="12.75" customHeight="1">
      <c r="B24" s="98" t="s">
        <v>148</v>
      </c>
      <c r="C24" s="54">
        <f>SUM(C25:C26)</f>
        <v>152711969</v>
      </c>
      <c r="D24" s="54">
        <v>0</v>
      </c>
      <c r="E24" s="54">
        <f>SUM(E25:E26)</f>
        <v>1458000</v>
      </c>
      <c r="F24" s="54">
        <v>0</v>
      </c>
      <c r="G24" s="54">
        <f>SUM(G25:G26)</f>
        <v>0</v>
      </c>
      <c r="H24" s="54">
        <v>0</v>
      </c>
      <c r="I24" s="54">
        <f>SUM(I25:I26)</f>
        <v>0</v>
      </c>
      <c r="J24" s="54"/>
      <c r="K24" s="54">
        <f>K25</f>
        <v>0</v>
      </c>
      <c r="L24" s="54"/>
      <c r="M24" s="54">
        <f>SUM(C24:K24)</f>
        <v>154169969</v>
      </c>
      <c r="N24" s="90"/>
    </row>
    <row r="25" spans="2:14" s="2" customFormat="1" ht="12.75" customHeight="1">
      <c r="B25" s="92" t="s">
        <v>15</v>
      </c>
      <c r="C25" s="70">
        <v>152711969</v>
      </c>
      <c r="D25" s="70"/>
      <c r="E25" s="70">
        <v>1458000</v>
      </c>
      <c r="F25" s="70"/>
      <c r="G25" s="70"/>
      <c r="H25" s="70"/>
      <c r="I25" s="70"/>
      <c r="J25" s="70"/>
      <c r="K25" s="70"/>
      <c r="L25" s="54"/>
      <c r="M25" s="70">
        <f>SUM(C25:K25)</f>
        <v>154169969</v>
      </c>
      <c r="N25" s="90"/>
    </row>
    <row r="26" spans="2:14" s="2" customFormat="1" ht="12.75" customHeight="1">
      <c r="B26" s="92" t="s">
        <v>67</v>
      </c>
      <c r="C26" s="54"/>
      <c r="D26" s="54"/>
      <c r="E26" s="54"/>
      <c r="F26" s="54"/>
      <c r="G26" s="54"/>
      <c r="H26" s="54"/>
      <c r="I26" s="54"/>
      <c r="J26" s="54"/>
      <c r="K26" s="54"/>
      <c r="L26" s="54"/>
      <c r="M26" s="54"/>
      <c r="N26" s="90"/>
    </row>
    <row r="27" spans="2:14" s="2" customFormat="1" ht="12.75" customHeight="1">
      <c r="B27" s="98" t="s">
        <v>149</v>
      </c>
      <c r="C27" s="54">
        <f>SUM(C28:C30)</f>
        <v>0</v>
      </c>
      <c r="D27" s="54"/>
      <c r="E27" s="54">
        <f>SUM(E28:E30)</f>
        <v>8748000</v>
      </c>
      <c r="F27" s="54"/>
      <c r="G27" s="54">
        <f>SUM(G28:G30)</f>
        <v>0</v>
      </c>
      <c r="H27" s="54"/>
      <c r="I27" s="54">
        <f>SUM(I28:I30)</f>
        <v>0</v>
      </c>
      <c r="J27" s="54"/>
      <c r="K27" s="54">
        <f>SUM(K28:K30)</f>
        <v>0</v>
      </c>
      <c r="L27" s="54"/>
      <c r="M27" s="54">
        <f>SUM(C27:K27)</f>
        <v>8748000</v>
      </c>
      <c r="N27" s="90"/>
    </row>
    <row r="28" spans="2:14" ht="12.75" customHeight="1">
      <c r="B28" s="92" t="s">
        <v>329</v>
      </c>
      <c r="C28" s="148">
        <v>0</v>
      </c>
      <c r="D28" s="157"/>
      <c r="E28" s="157">
        <v>0</v>
      </c>
      <c r="F28" s="157"/>
      <c r="G28" s="157">
        <v>0</v>
      </c>
      <c r="H28" s="70"/>
      <c r="I28" s="70">
        <v>0</v>
      </c>
      <c r="J28" s="70"/>
      <c r="K28" s="70"/>
      <c r="L28" s="70"/>
      <c r="M28" s="54">
        <f>SUM(C28:K28)</f>
        <v>0</v>
      </c>
      <c r="N28" s="89"/>
    </row>
    <row r="29" spans="2:14" ht="12.75" customHeight="1">
      <c r="B29" s="93" t="s">
        <v>330</v>
      </c>
      <c r="C29" s="70"/>
      <c r="D29" s="70"/>
      <c r="E29" s="70">
        <v>8748000</v>
      </c>
      <c r="F29" s="70"/>
      <c r="G29" s="70"/>
      <c r="H29" s="70"/>
      <c r="I29" s="70"/>
      <c r="J29" s="131"/>
      <c r="K29" s="70"/>
      <c r="L29" s="70"/>
      <c r="M29" s="70">
        <f>SUM(C29:L29)</f>
        <v>8748000</v>
      </c>
      <c r="N29" s="89"/>
    </row>
    <row r="30" spans="2:14" ht="12.75" customHeight="1">
      <c r="B30" s="92" t="s">
        <v>68</v>
      </c>
      <c r="C30" s="70"/>
      <c r="D30" s="70"/>
      <c r="E30" s="70"/>
      <c r="F30" s="70"/>
      <c r="G30" s="70"/>
      <c r="H30" s="70"/>
      <c r="I30" s="70"/>
      <c r="J30" s="70"/>
      <c r="K30" s="70"/>
      <c r="L30" s="106"/>
      <c r="M30" s="70">
        <f>E30</f>
        <v>0</v>
      </c>
      <c r="N30" s="89"/>
    </row>
    <row r="31" spans="2:14" s="2" customFormat="1" ht="12.75" customHeight="1" thickBot="1">
      <c r="B31" s="103" t="s">
        <v>146</v>
      </c>
      <c r="C31" s="105">
        <f>C23+C24-C27</f>
        <v>1641978015</v>
      </c>
      <c r="D31" s="105"/>
      <c r="E31" s="105">
        <f>E23+E24-E27</f>
        <v>109379236</v>
      </c>
      <c r="F31" s="105"/>
      <c r="G31" s="105">
        <f>G23+G24-G27</f>
        <v>323775939</v>
      </c>
      <c r="H31" s="105"/>
      <c r="I31" s="105">
        <f>I23+I24-I27</f>
        <v>0</v>
      </c>
      <c r="J31" s="105">
        <f>J23+J24-J27</f>
        <v>0</v>
      </c>
      <c r="K31" s="105">
        <f>K23+K24-K27</f>
        <v>0</v>
      </c>
      <c r="L31" s="105"/>
      <c r="M31" s="105">
        <f>M23+M24-M27</f>
        <v>2075133190</v>
      </c>
      <c r="N31" s="90">
        <f>M31+CDKT!F53</f>
        <v>0</v>
      </c>
    </row>
    <row r="32" spans="2:14" ht="12.75" customHeight="1" thickTop="1">
      <c r="B32" s="104" t="s">
        <v>795</v>
      </c>
      <c r="C32" s="101"/>
      <c r="D32" s="101"/>
      <c r="E32" s="101"/>
      <c r="F32" s="101"/>
      <c r="G32" s="101"/>
      <c r="H32" s="101"/>
      <c r="I32" s="101"/>
      <c r="J32" s="101"/>
      <c r="K32" s="101"/>
      <c r="L32" s="101"/>
      <c r="M32" s="101"/>
      <c r="N32" s="89"/>
    </row>
    <row r="33" spans="2:14" ht="12.75" customHeight="1">
      <c r="B33" s="107" t="s">
        <v>150</v>
      </c>
      <c r="C33" s="60">
        <f>C10-C23</f>
        <v>390341483</v>
      </c>
      <c r="D33" s="60"/>
      <c r="E33" s="60">
        <f>E10-E23</f>
        <v>10210000</v>
      </c>
      <c r="F33" s="64"/>
      <c r="G33" s="60">
        <f>G10-G23</f>
        <v>0</v>
      </c>
      <c r="H33" s="60"/>
      <c r="I33" s="60">
        <f>I10-I23</f>
        <v>0</v>
      </c>
      <c r="J33" s="60">
        <f>J10-J23</f>
        <v>0</v>
      </c>
      <c r="K33" s="60">
        <f>K10-K23</f>
        <v>0</v>
      </c>
      <c r="L33" s="60"/>
      <c r="M33" s="60">
        <f>M10-M23</f>
        <v>400551483</v>
      </c>
      <c r="N33" s="89">
        <f>M33-CDKT!H51</f>
        <v>0</v>
      </c>
    </row>
    <row r="34" spans="2:14" ht="12.75" customHeight="1" thickBot="1">
      <c r="B34" s="107" t="s">
        <v>151</v>
      </c>
      <c r="C34" s="105" t="e">
        <f>C21-C31</f>
        <v>#REF!</v>
      </c>
      <c r="D34" s="105"/>
      <c r="E34" s="105">
        <f>E21-E31</f>
        <v>0</v>
      </c>
      <c r="F34" s="108"/>
      <c r="G34" s="105">
        <f>G21-G31</f>
        <v>0</v>
      </c>
      <c r="H34" s="105"/>
      <c r="I34" s="105">
        <f>I21-I31</f>
        <v>0</v>
      </c>
      <c r="J34" s="105">
        <f>J21-J31</f>
        <v>0</v>
      </c>
      <c r="K34" s="105">
        <f>K21-K31</f>
        <v>0</v>
      </c>
      <c r="L34" s="105"/>
      <c r="M34" s="105" t="e">
        <f>M21-M31</f>
        <v>#REF!</v>
      </c>
      <c r="N34" s="89" t="e">
        <f>M34-CDKT!F51</f>
        <v>#REF!</v>
      </c>
    </row>
    <row r="35" ht="6" customHeight="1" thickTop="1">
      <c r="B35" s="102"/>
    </row>
    <row r="36" spans="2:9" ht="14.25" customHeight="1">
      <c r="B36" s="644" t="s">
        <v>538</v>
      </c>
      <c r="C36" s="645"/>
      <c r="D36" s="645"/>
      <c r="E36" s="645"/>
      <c r="F36" s="645"/>
      <c r="G36" s="645"/>
      <c r="H36" s="645"/>
      <c r="I36" s="645"/>
    </row>
    <row r="37" spans="2:9" ht="14.25" customHeight="1">
      <c r="B37" s="644" t="s">
        <v>537</v>
      </c>
      <c r="C37" s="645"/>
      <c r="D37" s="645"/>
      <c r="E37" s="645"/>
      <c r="F37" s="645"/>
      <c r="G37" s="645"/>
      <c r="H37" s="645"/>
      <c r="I37" s="645"/>
    </row>
    <row r="38" spans="2:9" ht="16.5" customHeight="1">
      <c r="B38" s="642" t="s">
        <v>536</v>
      </c>
      <c r="C38" s="643"/>
      <c r="D38" s="643"/>
      <c r="E38" s="643"/>
      <c r="F38" s="643"/>
      <c r="G38" s="643"/>
      <c r="H38" s="643"/>
      <c r="I38" s="643"/>
    </row>
    <row r="39" spans="2:9" ht="12.75">
      <c r="B39" s="642"/>
      <c r="C39" s="643"/>
      <c r="D39" s="643"/>
      <c r="E39" s="643"/>
      <c r="F39" s="643"/>
      <c r="G39" s="643"/>
      <c r="H39" s="643"/>
      <c r="I39" s="643"/>
    </row>
    <row r="40" spans="2:9" ht="12.75">
      <c r="B40" s="642"/>
      <c r="C40" s="643"/>
      <c r="D40" s="643"/>
      <c r="E40" s="643"/>
      <c r="F40" s="643"/>
      <c r="G40" s="643"/>
      <c r="H40" s="643"/>
      <c r="I40" s="643"/>
    </row>
  </sheetData>
  <sheetProtection/>
  <mergeCells count="5">
    <mergeCell ref="B40:I40"/>
    <mergeCell ref="B36:I36"/>
    <mergeCell ref="B37:I37"/>
    <mergeCell ref="B38:I38"/>
    <mergeCell ref="B39:I39"/>
  </mergeCells>
  <conditionalFormatting sqref="A1:IV65536">
    <cfRule type="cellIs" priority="1" dxfId="133" operator="between" stopIfTrue="1">
      <formula>0.5</formula>
      <formula>-0.5</formula>
    </cfRule>
  </conditionalFormatting>
  <printOptions/>
  <pageMargins left="0.5" right="0.25" top="0.75" bottom="0.5" header="0" footer="0"/>
  <pageSetup firstPageNumber="17" useFirstPageNumber="1" horizontalDpi="600" verticalDpi="600" orientation="landscape" paperSize="9" r:id="rId1"/>
  <headerFooter alignWithMargins="0">
    <oddFooter>&amp;C&amp;P</oddFooter>
  </headerFooter>
</worksheet>
</file>

<file path=xl/worksheets/sheet12.xml><?xml version="1.0" encoding="utf-8"?>
<worksheet xmlns="http://schemas.openxmlformats.org/spreadsheetml/2006/main" xmlns:r="http://schemas.openxmlformats.org/officeDocument/2006/relationships">
  <dimension ref="A1:AH144"/>
  <sheetViews>
    <sheetView zoomScalePageLayoutView="0" workbookViewId="0" topLeftCell="A76">
      <selection activeCell="J31" sqref="J31"/>
    </sheetView>
  </sheetViews>
  <sheetFormatPr defaultColWidth="9.00390625" defaultRowHeight="12.75"/>
  <cols>
    <col min="1" max="1" width="3.75390625" style="4" customWidth="1"/>
    <col min="2" max="2" width="15.00390625" style="4" customWidth="1"/>
    <col min="3" max="3" width="12.25390625" style="4" customWidth="1"/>
    <col min="4" max="4" width="16.125" style="4" customWidth="1"/>
    <col min="5" max="5" width="18.125" style="4" customWidth="1"/>
    <col min="6" max="6" width="17.625" style="5" customWidth="1"/>
    <col min="7" max="7" width="0.2421875" style="5" customWidth="1"/>
    <col min="8" max="8" width="17.25390625" style="5" customWidth="1"/>
    <col min="9" max="9" width="14.00390625" style="4" bestFit="1" customWidth="1"/>
    <col min="10" max="10" width="16.625" style="4" bestFit="1" customWidth="1"/>
    <col min="11" max="11" width="17.75390625" style="4" bestFit="1" customWidth="1"/>
    <col min="12" max="12" width="15.00390625" style="4" bestFit="1" customWidth="1"/>
    <col min="13" max="13" width="14.00390625" style="4" bestFit="1" customWidth="1"/>
    <col min="14" max="16384" width="9.125" style="4" customWidth="1"/>
  </cols>
  <sheetData>
    <row r="1" spans="1:8" ht="12.75">
      <c r="A1" s="2" t="str">
        <f>Bia!A55</f>
        <v>CÔNG TY CỔ PHẦN VẬT TƯ BẾN THÀNH</v>
      </c>
      <c r="H1" s="257" t="str">
        <f>CDKT!H1</f>
        <v>Báo cáo tài chính</v>
      </c>
    </row>
    <row r="2" spans="1:8" ht="12.75">
      <c r="A2" s="3" t="str">
        <f>CDKT!A2</f>
        <v>Địa chỉ: 200 - 202 - 204 Lý Tự Trọng, P.Bến Thành, Q.1, Tp. HCM</v>
      </c>
      <c r="B2" s="3"/>
      <c r="C2" s="3"/>
      <c r="D2" s="3"/>
      <c r="E2" s="3"/>
      <c r="F2" s="116"/>
      <c r="G2" s="116"/>
      <c r="H2" s="202" t="str">
        <f>CDKT!H2</f>
        <v>cho năm tài chính kết thúc ngày 31/12/2013</v>
      </c>
    </row>
    <row r="4" spans="1:8" ht="20.25">
      <c r="A4" s="310" t="str">
        <f>TM1!A4</f>
        <v>BẢN THUYẾT MINH BÁO CÁO TÀI CHÍNH</v>
      </c>
      <c r="B4" s="294"/>
      <c r="C4" s="294"/>
      <c r="D4" s="294"/>
      <c r="E4" s="294"/>
      <c r="F4" s="295"/>
      <c r="G4" s="295"/>
      <c r="H4" s="295"/>
    </row>
    <row r="5" spans="1:8" ht="12.75">
      <c r="A5" s="113" t="str">
        <f>TM1!A5</f>
        <v>cho năm tài chính kết thúc ngày 31 tháng 12 năm 2013</v>
      </c>
      <c r="B5" s="112"/>
      <c r="C5" s="112"/>
      <c r="D5" s="112"/>
      <c r="E5" s="112"/>
      <c r="F5" s="150"/>
      <c r="G5" s="150"/>
      <c r="H5" s="150"/>
    </row>
    <row r="6" spans="1:8" ht="15.75" customHeight="1">
      <c r="A6" s="113"/>
      <c r="B6" s="112"/>
      <c r="C6" s="112"/>
      <c r="D6" s="112"/>
      <c r="E6" s="112"/>
      <c r="F6" s="150"/>
      <c r="G6" s="150"/>
      <c r="H6" s="150"/>
    </row>
    <row r="7" spans="1:8" ht="12.75">
      <c r="A7" s="47"/>
      <c r="H7" s="131" t="s">
        <v>383</v>
      </c>
    </row>
    <row r="8" spans="1:8" ht="13.5" customHeight="1">
      <c r="A8" s="249" t="s">
        <v>12</v>
      </c>
      <c r="B8" s="249" t="s">
        <v>16</v>
      </c>
      <c r="C8" s="250"/>
      <c r="D8" s="250"/>
      <c r="E8" s="250"/>
      <c r="F8" s="247"/>
      <c r="G8" s="247"/>
      <c r="H8" s="274"/>
    </row>
    <row r="9" spans="1:8" ht="13.5" customHeight="1">
      <c r="A9" s="47"/>
      <c r="F9" s="115" t="str">
        <f>CDKT!F9</f>
        <v>31/12/2013</v>
      </c>
      <c r="H9" s="115" t="str">
        <f>CDKT!H9</f>
        <v>01/01/2013</v>
      </c>
    </row>
    <row r="10" spans="1:8" ht="13.5" customHeight="1">
      <c r="A10" s="47"/>
      <c r="B10" s="4" t="s">
        <v>265</v>
      </c>
      <c r="F10" s="309"/>
      <c r="H10" s="266"/>
    </row>
    <row r="11" spans="1:8" ht="13.5" customHeight="1">
      <c r="A11" s="47"/>
      <c r="B11" s="4" t="s">
        <v>266</v>
      </c>
      <c r="F11" s="165" t="e">
        <f>F12+F13</f>
        <v>#REF!</v>
      </c>
      <c r="G11" s="165">
        <f>G12+G13</f>
        <v>0</v>
      </c>
      <c r="H11" s="165">
        <f>H12+H13</f>
        <v>5281592161</v>
      </c>
    </row>
    <row r="12" spans="1:8" ht="13.5" customHeight="1">
      <c r="A12" s="47"/>
      <c r="B12" s="458" t="s">
        <v>614</v>
      </c>
      <c r="F12" s="403">
        <v>5376080251</v>
      </c>
      <c r="G12" s="70"/>
      <c r="H12" s="404">
        <v>5250522801</v>
      </c>
    </row>
    <row r="13" spans="1:8" ht="13.5" customHeight="1">
      <c r="A13" s="47"/>
      <c r="B13" s="458" t="s">
        <v>796</v>
      </c>
      <c r="F13" s="403" t="e">
        <f>4004154264-#REF!</f>
        <v>#REF!</v>
      </c>
      <c r="G13" s="70"/>
      <c r="H13" s="404">
        <v>31069360</v>
      </c>
    </row>
    <row r="14" spans="1:6" ht="13.5" customHeight="1">
      <c r="A14" s="47"/>
      <c r="B14" s="4" t="s">
        <v>267</v>
      </c>
      <c r="F14" s="165"/>
    </row>
    <row r="15" spans="1:8" ht="13.5" customHeight="1">
      <c r="A15" s="47"/>
      <c r="F15" s="116"/>
      <c r="H15" s="131"/>
    </row>
    <row r="16" spans="1:8" ht="13.5" customHeight="1" thickBot="1">
      <c r="A16" s="47"/>
      <c r="B16" s="597" t="s">
        <v>344</v>
      </c>
      <c r="C16" s="597"/>
      <c r="D16" s="597"/>
      <c r="F16" s="255" t="e">
        <f>F14+F11+F10</f>
        <v>#REF!</v>
      </c>
      <c r="G16" s="259">
        <f>SUM(G14:G14)</f>
        <v>0</v>
      </c>
      <c r="H16" s="255">
        <f>H14+H11+H10</f>
        <v>5281592161</v>
      </c>
    </row>
    <row r="17" spans="1:16" ht="13.5" customHeight="1" thickTop="1">
      <c r="A17" s="267"/>
      <c r="B17" s="250"/>
      <c r="C17" s="276"/>
      <c r="D17" s="276"/>
      <c r="E17" s="276"/>
      <c r="F17" s="244" t="e">
        <f>F16-CDKT!F60</f>
        <v>#REF!</v>
      </c>
      <c r="G17" s="244"/>
      <c r="H17" s="244">
        <f>H16-CDKT!H60</f>
        <v>0</v>
      </c>
      <c r="I17" s="42"/>
      <c r="J17" s="42"/>
      <c r="K17" s="42"/>
      <c r="L17" s="42"/>
      <c r="M17" s="42"/>
      <c r="N17" s="42"/>
      <c r="O17" s="42"/>
      <c r="P17" s="42"/>
    </row>
    <row r="18" spans="1:16" ht="13.5" customHeight="1">
      <c r="A18" s="24" t="s">
        <v>1</v>
      </c>
      <c r="B18" s="2" t="s">
        <v>539</v>
      </c>
      <c r="C18" s="276"/>
      <c r="I18" s="42"/>
      <c r="J18" s="42"/>
      <c r="K18" s="42"/>
      <c r="L18" s="42"/>
      <c r="M18" s="42"/>
      <c r="N18" s="42"/>
      <c r="O18" s="42"/>
      <c r="P18" s="42"/>
    </row>
    <row r="19" spans="1:16" ht="7.5" customHeight="1">
      <c r="A19" s="24"/>
      <c r="B19" s="2"/>
      <c r="C19" s="276"/>
      <c r="I19" s="42"/>
      <c r="J19" s="42"/>
      <c r="K19" s="42"/>
      <c r="L19" s="42"/>
      <c r="M19" s="42"/>
      <c r="N19" s="42"/>
      <c r="O19" s="42"/>
      <c r="P19" s="42"/>
    </row>
    <row r="20" spans="1:16" ht="15" customHeight="1" thickBot="1">
      <c r="A20" s="267"/>
      <c r="B20" s="656" t="s">
        <v>540</v>
      </c>
      <c r="C20" s="656"/>
      <c r="D20" s="416" t="s">
        <v>548</v>
      </c>
      <c r="E20" s="416" t="s">
        <v>549</v>
      </c>
      <c r="F20" s="417" t="s">
        <v>550</v>
      </c>
      <c r="G20" s="417"/>
      <c r="H20" s="417" t="s">
        <v>551</v>
      </c>
      <c r="I20" s="42"/>
      <c r="J20" s="42"/>
      <c r="K20" s="42"/>
      <c r="L20" s="42"/>
      <c r="M20" s="42"/>
      <c r="N20" s="42"/>
      <c r="O20" s="42"/>
      <c r="P20" s="42"/>
    </row>
    <row r="21" spans="2:16" ht="30" customHeight="1" thickTop="1">
      <c r="B21" s="655" t="s">
        <v>545</v>
      </c>
      <c r="C21" s="655"/>
      <c r="D21" s="421">
        <f>SUM(D22:D25)</f>
        <v>1818791709</v>
      </c>
      <c r="E21" s="421">
        <f>SUM(E22:E25)</f>
        <v>0</v>
      </c>
      <c r="F21" s="421">
        <f>SUM(F22:F25)</f>
        <v>0</v>
      </c>
      <c r="G21" s="414"/>
      <c r="H21" s="415">
        <f aca="true" t="shared" si="0" ref="H21:H26">D21+E21-F21</f>
        <v>1818791709</v>
      </c>
      <c r="I21" s="114">
        <f>H21-CDKT!F63</f>
        <v>0</v>
      </c>
      <c r="J21" s="42"/>
      <c r="K21" s="42"/>
      <c r="L21" s="42"/>
      <c r="M21" s="42"/>
      <c r="N21" s="42"/>
      <c r="O21" s="42"/>
      <c r="P21" s="42"/>
    </row>
    <row r="22" spans="1:16" ht="13.5" customHeight="1">
      <c r="A22" s="267"/>
      <c r="B22" s="4" t="s">
        <v>541</v>
      </c>
      <c r="C22" s="276"/>
      <c r="D22" s="277"/>
      <c r="E22" s="277"/>
      <c r="F22" s="244"/>
      <c r="G22" s="244"/>
      <c r="H22" s="322">
        <f t="shared" si="0"/>
        <v>0</v>
      </c>
      <c r="I22" s="42"/>
      <c r="J22" s="42"/>
      <c r="K22" s="42"/>
      <c r="L22" s="42"/>
      <c r="M22" s="42"/>
      <c r="N22" s="42"/>
      <c r="O22" s="42"/>
      <c r="P22" s="42"/>
    </row>
    <row r="23" spans="1:16" ht="13.5" customHeight="1">
      <c r="A23" s="267"/>
      <c r="B23" s="4" t="s">
        <v>542</v>
      </c>
      <c r="C23" s="276"/>
      <c r="D23" s="405">
        <v>1818791709</v>
      </c>
      <c r="E23" s="277"/>
      <c r="F23" s="244"/>
      <c r="G23" s="244"/>
      <c r="H23" s="322">
        <f t="shared" si="0"/>
        <v>1818791709</v>
      </c>
      <c r="I23" s="42"/>
      <c r="J23" s="42"/>
      <c r="K23" s="42"/>
      <c r="L23" s="42"/>
      <c r="M23" s="42"/>
      <c r="N23" s="42"/>
      <c r="O23" s="42"/>
      <c r="P23" s="42"/>
    </row>
    <row r="24" spans="1:16" ht="13.5" customHeight="1">
      <c r="A24" s="267"/>
      <c r="B24" s="4" t="s">
        <v>543</v>
      </c>
      <c r="C24" s="276"/>
      <c r="D24" s="277"/>
      <c r="E24" s="418"/>
      <c r="F24" s="244"/>
      <c r="G24" s="244"/>
      <c r="H24" s="322">
        <f t="shared" si="0"/>
        <v>0</v>
      </c>
      <c r="I24" s="42"/>
      <c r="J24" s="42"/>
      <c r="K24" s="42"/>
      <c r="L24" s="42"/>
      <c r="M24" s="42"/>
      <c r="N24" s="42"/>
      <c r="O24" s="42"/>
      <c r="P24" s="42"/>
    </row>
    <row r="25" spans="1:16" ht="13.5" customHeight="1" thickBot="1">
      <c r="A25" s="267"/>
      <c r="B25" s="406" t="s">
        <v>544</v>
      </c>
      <c r="C25" s="407"/>
      <c r="D25" s="419"/>
      <c r="E25" s="419"/>
      <c r="F25" s="408"/>
      <c r="G25" s="408"/>
      <c r="H25" s="409">
        <f t="shared" si="0"/>
        <v>0</v>
      </c>
      <c r="I25" s="42"/>
      <c r="J25" s="42"/>
      <c r="K25" s="42"/>
      <c r="L25" s="42"/>
      <c r="M25" s="42"/>
      <c r="N25" s="42"/>
      <c r="O25" s="42"/>
      <c r="P25" s="42"/>
    </row>
    <row r="26" spans="1:16" ht="13.5" customHeight="1" thickTop="1">
      <c r="A26" s="267"/>
      <c r="B26" s="410" t="s">
        <v>546</v>
      </c>
      <c r="C26" s="411"/>
      <c r="D26" s="413">
        <f>SUM(D27:D30)</f>
        <v>818456400</v>
      </c>
      <c r="E26" s="413">
        <f>SUM(E27:E30)</f>
        <v>121252800</v>
      </c>
      <c r="F26" s="420">
        <f>SUM(F27:F30)</f>
        <v>0</v>
      </c>
      <c r="G26" s="420">
        <f>SUM(G27:G30)</f>
        <v>0</v>
      </c>
      <c r="H26" s="413">
        <f t="shared" si="0"/>
        <v>939709200</v>
      </c>
      <c r="I26" s="114">
        <f>H26+CDKT!F64</f>
        <v>0</v>
      </c>
      <c r="J26" s="42"/>
      <c r="K26" s="42"/>
      <c r="L26" s="42"/>
      <c r="M26" s="42"/>
      <c r="N26" s="42"/>
      <c r="O26" s="42"/>
      <c r="P26" s="42"/>
    </row>
    <row r="27" spans="1:16" ht="13.5" customHeight="1">
      <c r="A27" s="267"/>
      <c r="B27" s="4" t="s">
        <v>541</v>
      </c>
      <c r="C27" s="276"/>
      <c r="D27" s="277"/>
      <c r="E27" s="277"/>
      <c r="F27" s="244"/>
      <c r="G27" s="244"/>
      <c r="H27" s="322">
        <f aca="true" t="shared" si="1" ref="H27:H35">D27+E27-F27</f>
        <v>0</v>
      </c>
      <c r="I27" s="42"/>
      <c r="J27" s="42"/>
      <c r="K27" s="42"/>
      <c r="L27" s="42"/>
      <c r="M27" s="42"/>
      <c r="N27" s="42"/>
      <c r="O27" s="42"/>
      <c r="P27" s="42"/>
    </row>
    <row r="28" spans="1:16" ht="13.5" customHeight="1">
      <c r="A28" s="267"/>
      <c r="B28" s="4" t="s">
        <v>542</v>
      </c>
      <c r="C28" s="276"/>
      <c r="D28" s="277">
        <v>818456400</v>
      </c>
      <c r="E28" s="405">
        <v>121252800</v>
      </c>
      <c r="F28" s="244"/>
      <c r="G28" s="244"/>
      <c r="H28" s="322">
        <f t="shared" si="1"/>
        <v>939709200</v>
      </c>
      <c r="I28" s="42"/>
      <c r="J28" s="42"/>
      <c r="K28" s="42"/>
      <c r="L28" s="42"/>
      <c r="M28" s="42"/>
      <c r="N28" s="42"/>
      <c r="O28" s="42"/>
      <c r="P28" s="42"/>
    </row>
    <row r="29" spans="1:16" ht="13.5" customHeight="1">
      <c r="A29" s="267"/>
      <c r="B29" s="4" t="s">
        <v>543</v>
      </c>
      <c r="C29" s="276"/>
      <c r="D29" s="277"/>
      <c r="E29" s="277"/>
      <c r="F29" s="244"/>
      <c r="G29" s="244"/>
      <c r="H29" s="322">
        <f t="shared" si="1"/>
        <v>0</v>
      </c>
      <c r="I29" s="42"/>
      <c r="J29" s="42"/>
      <c r="K29" s="42"/>
      <c r="L29" s="42"/>
      <c r="M29" s="42"/>
      <c r="N29" s="42"/>
      <c r="O29" s="42"/>
      <c r="P29" s="42"/>
    </row>
    <row r="30" spans="1:16" ht="13.5" customHeight="1" thickBot="1">
      <c r="A30" s="267"/>
      <c r="B30" s="406" t="s">
        <v>544</v>
      </c>
      <c r="C30" s="407"/>
      <c r="D30" s="419"/>
      <c r="E30" s="419"/>
      <c r="F30" s="408"/>
      <c r="G30" s="408"/>
      <c r="H30" s="409">
        <f t="shared" si="1"/>
        <v>0</v>
      </c>
      <c r="I30" s="42"/>
      <c r="J30" s="42"/>
      <c r="K30" s="42"/>
      <c r="L30" s="42"/>
      <c r="M30" s="42"/>
      <c r="N30" s="42"/>
      <c r="O30" s="42"/>
      <c r="P30" s="42"/>
    </row>
    <row r="31" spans="1:16" ht="31.5" customHeight="1" thickTop="1">
      <c r="A31" s="267"/>
      <c r="B31" s="655" t="s">
        <v>547</v>
      </c>
      <c r="C31" s="655"/>
      <c r="D31" s="413">
        <f>SUM(D32:D35)</f>
        <v>1000335309</v>
      </c>
      <c r="E31" s="413">
        <f>SUM(E32:E35)</f>
        <v>0</v>
      </c>
      <c r="F31" s="413">
        <f>SUM(F32:F35)</f>
        <v>0</v>
      </c>
      <c r="G31" s="412"/>
      <c r="H31" s="413">
        <f>SUM(H32:H35)</f>
        <v>879082509</v>
      </c>
      <c r="I31" s="114"/>
      <c r="J31" s="42"/>
      <c r="K31" s="42"/>
      <c r="L31" s="42"/>
      <c r="M31" s="42"/>
      <c r="N31" s="42"/>
      <c r="O31" s="42"/>
      <c r="P31" s="42"/>
    </row>
    <row r="32" spans="1:16" ht="13.5" customHeight="1">
      <c r="A32" s="267"/>
      <c r="B32" s="4" t="s">
        <v>541</v>
      </c>
      <c r="C32" s="276"/>
      <c r="D32" s="277"/>
      <c r="E32" s="277"/>
      <c r="F32" s="244"/>
      <c r="G32" s="244"/>
      <c r="H32" s="322">
        <f t="shared" si="1"/>
        <v>0</v>
      </c>
      <c r="I32" s="42"/>
      <c r="J32" s="42"/>
      <c r="K32" s="42"/>
      <c r="L32" s="42"/>
      <c r="M32" s="42"/>
      <c r="N32" s="42"/>
      <c r="O32" s="42"/>
      <c r="P32" s="42"/>
    </row>
    <row r="33" spans="1:16" ht="13.5" customHeight="1">
      <c r="A33" s="267"/>
      <c r="B33" s="4" t="s">
        <v>542</v>
      </c>
      <c r="C33" s="276"/>
      <c r="D33" s="405">
        <f>D23-D28</f>
        <v>1000335309</v>
      </c>
      <c r="E33" s="405"/>
      <c r="F33" s="244"/>
      <c r="G33" s="244"/>
      <c r="H33" s="322">
        <f>H21-H26</f>
        <v>879082509</v>
      </c>
      <c r="I33" s="114"/>
      <c r="J33" s="42"/>
      <c r="K33" s="42"/>
      <c r="L33" s="42"/>
      <c r="M33" s="42"/>
      <c r="N33" s="42"/>
      <c r="O33" s="42"/>
      <c r="P33" s="42"/>
    </row>
    <row r="34" spans="1:16" ht="13.5" customHeight="1">
      <c r="A34" s="267"/>
      <c r="B34" s="4" t="s">
        <v>543</v>
      </c>
      <c r="C34" s="276"/>
      <c r="D34" s="277"/>
      <c r="E34" s="277"/>
      <c r="F34" s="244"/>
      <c r="G34" s="244"/>
      <c r="H34" s="322">
        <f t="shared" si="1"/>
        <v>0</v>
      </c>
      <c r="I34" s="42"/>
      <c r="J34" s="42"/>
      <c r="K34" s="42"/>
      <c r="L34" s="42"/>
      <c r="M34" s="42"/>
      <c r="N34" s="42"/>
      <c r="O34" s="42"/>
      <c r="P34" s="42"/>
    </row>
    <row r="35" spans="1:16" ht="13.5" customHeight="1" thickBot="1">
      <c r="A35" s="267"/>
      <c r="B35" s="406" t="s">
        <v>544</v>
      </c>
      <c r="C35" s="407"/>
      <c r="D35" s="419"/>
      <c r="E35" s="419"/>
      <c r="F35" s="408"/>
      <c r="G35" s="408"/>
      <c r="H35" s="409">
        <f t="shared" si="1"/>
        <v>0</v>
      </c>
      <c r="I35" s="42"/>
      <c r="J35" s="42"/>
      <c r="K35" s="42"/>
      <c r="L35" s="42"/>
      <c r="M35" s="42"/>
      <c r="N35" s="42"/>
      <c r="O35" s="42"/>
      <c r="P35" s="42"/>
    </row>
    <row r="36" spans="1:16" ht="13.5" customHeight="1" thickTop="1">
      <c r="A36" s="267"/>
      <c r="B36" s="250"/>
      <c r="C36" s="276"/>
      <c r="D36" s="276"/>
      <c r="E36" s="276"/>
      <c r="F36" s="244"/>
      <c r="G36" s="244"/>
      <c r="H36" s="244"/>
      <c r="I36" s="42"/>
      <c r="J36" s="42"/>
      <c r="K36" s="42"/>
      <c r="L36" s="42"/>
      <c r="M36" s="42"/>
      <c r="N36" s="42"/>
      <c r="O36" s="42"/>
      <c r="P36" s="42"/>
    </row>
    <row r="37" spans="1:16" s="41" customFormat="1" ht="13.5" customHeight="1">
      <c r="A37" s="275" t="s">
        <v>462</v>
      </c>
      <c r="B37" s="249" t="s">
        <v>18</v>
      </c>
      <c r="C37" s="276"/>
      <c r="D37" s="276"/>
      <c r="E37" s="276"/>
      <c r="F37" s="149"/>
      <c r="G37" s="322"/>
      <c r="H37" s="278"/>
      <c r="I37" s="163"/>
      <c r="J37" s="163"/>
      <c r="K37" s="163"/>
      <c r="L37" s="163"/>
      <c r="M37" s="163"/>
      <c r="N37" s="163"/>
      <c r="O37" s="163"/>
      <c r="P37" s="163"/>
    </row>
    <row r="38" spans="1:16" s="41" customFormat="1" ht="13.5" customHeight="1">
      <c r="A38" s="30"/>
      <c r="B38" s="126"/>
      <c r="C38" s="30"/>
      <c r="D38" s="30"/>
      <c r="E38" s="30"/>
      <c r="F38" s="115" t="str">
        <f>CDKT!F9</f>
        <v>31/12/2013</v>
      </c>
      <c r="G38" s="5" t="e">
        <f>#REF!</f>
        <v>#REF!</v>
      </c>
      <c r="H38" s="115" t="str">
        <f>CDKT!H9</f>
        <v>01/01/2013</v>
      </c>
      <c r="I38" s="163"/>
      <c r="J38" s="163"/>
      <c r="K38" s="163"/>
      <c r="L38" s="163"/>
      <c r="M38" s="163"/>
      <c r="N38" s="163"/>
      <c r="O38" s="163"/>
      <c r="P38" s="163"/>
    </row>
    <row r="39" spans="1:16" s="41" customFormat="1" ht="13.5" customHeight="1">
      <c r="A39" s="30"/>
      <c r="B39" s="136" t="s">
        <v>268</v>
      </c>
      <c r="C39" s="30"/>
      <c r="D39" s="30"/>
      <c r="E39" s="30"/>
      <c r="F39" s="191">
        <v>88253843</v>
      </c>
      <c r="G39" s="5"/>
      <c r="H39" s="191">
        <v>18450628</v>
      </c>
      <c r="I39" s="163"/>
      <c r="J39" s="163"/>
      <c r="K39" s="163"/>
      <c r="L39" s="163"/>
      <c r="M39" s="163"/>
      <c r="N39" s="163"/>
      <c r="O39" s="163"/>
      <c r="P39" s="163"/>
    </row>
    <row r="40" spans="1:16" s="41" customFormat="1" ht="13.5" customHeight="1">
      <c r="A40" s="30"/>
      <c r="B40" s="136" t="s">
        <v>487</v>
      </c>
      <c r="C40" s="30"/>
      <c r="D40" s="30"/>
      <c r="E40" s="30"/>
      <c r="F40" s="191">
        <v>135179000</v>
      </c>
      <c r="G40" s="5"/>
      <c r="H40" s="191"/>
      <c r="I40" s="163"/>
      <c r="J40" s="163"/>
      <c r="K40" s="163"/>
      <c r="L40" s="163"/>
      <c r="M40" s="163"/>
      <c r="N40" s="163"/>
      <c r="O40" s="163"/>
      <c r="P40" s="163"/>
    </row>
    <row r="41" spans="1:34" s="41" customFormat="1" ht="13.5" customHeight="1">
      <c r="A41" s="30"/>
      <c r="B41" s="164"/>
      <c r="C41" s="164"/>
      <c r="D41" s="30"/>
      <c r="E41" s="30"/>
      <c r="F41" s="144"/>
      <c r="G41" s="144"/>
      <c r="H41" s="144"/>
      <c r="I41" s="200"/>
      <c r="J41" s="168"/>
      <c r="K41" s="169"/>
      <c r="L41" s="168"/>
      <c r="M41" s="168"/>
      <c r="N41" s="168"/>
      <c r="O41" s="168"/>
      <c r="P41" s="168"/>
      <c r="Q41" s="170"/>
      <c r="R41" s="170"/>
      <c r="S41" s="170"/>
      <c r="T41" s="170"/>
      <c r="U41" s="170"/>
      <c r="V41" s="170"/>
      <c r="W41" s="170"/>
      <c r="X41" s="170"/>
      <c r="Y41" s="170"/>
      <c r="Z41" s="170"/>
      <c r="AA41" s="170"/>
      <c r="AB41" s="170"/>
      <c r="AC41" s="170"/>
      <c r="AD41" s="170"/>
      <c r="AE41" s="170"/>
      <c r="AF41" s="170"/>
      <c r="AG41" s="170"/>
      <c r="AH41" s="170"/>
    </row>
    <row r="42" spans="1:34" s="282" customFormat="1" ht="13.5" customHeight="1" thickBot="1">
      <c r="A42" s="27"/>
      <c r="B42" s="651" t="s">
        <v>344</v>
      </c>
      <c r="C42" s="651"/>
      <c r="D42" s="161"/>
      <c r="E42" s="161"/>
      <c r="F42" s="59">
        <f>F40+F39</f>
        <v>223432843</v>
      </c>
      <c r="G42" s="60" t="e">
        <f>SUM(#REF!)</f>
        <v>#REF!</v>
      </c>
      <c r="H42" s="59">
        <f>H40+H39</f>
        <v>18450628</v>
      </c>
      <c r="I42" s="279"/>
      <c r="J42" s="280"/>
      <c r="K42" s="279"/>
      <c r="L42" s="280"/>
      <c r="M42" s="280"/>
      <c r="N42" s="280"/>
      <c r="O42" s="280"/>
      <c r="P42" s="280"/>
      <c r="Q42" s="281"/>
      <c r="R42" s="281"/>
      <c r="S42" s="281"/>
      <c r="T42" s="281"/>
      <c r="U42" s="281"/>
      <c r="V42" s="281"/>
      <c r="W42" s="281"/>
      <c r="X42" s="281"/>
      <c r="Y42" s="281"/>
      <c r="Z42" s="281"/>
      <c r="AA42" s="281"/>
      <c r="AB42" s="281"/>
      <c r="AC42" s="281"/>
      <c r="AD42" s="281"/>
      <c r="AE42" s="281"/>
      <c r="AF42" s="281"/>
      <c r="AG42" s="281"/>
      <c r="AH42" s="281"/>
    </row>
    <row r="43" spans="1:34" ht="13.5" customHeight="1" thickTop="1">
      <c r="A43" s="30"/>
      <c r="B43" s="283"/>
      <c r="C43" s="276"/>
      <c r="D43" s="276"/>
      <c r="E43" s="276"/>
      <c r="F43" s="284">
        <f>F42-CDKT!F73</f>
        <v>0</v>
      </c>
      <c r="G43" s="284" t="e">
        <f>G42-CDKT!G73</f>
        <v>#REF!</v>
      </c>
      <c r="H43" s="284">
        <f>H42-CDKT!H73</f>
        <v>0</v>
      </c>
      <c r="I43" s="171"/>
      <c r="J43" s="121"/>
      <c r="K43" s="171"/>
      <c r="L43" s="121"/>
      <c r="M43" s="121"/>
      <c r="N43" s="121"/>
      <c r="O43" s="121"/>
      <c r="P43" s="121"/>
      <c r="Q43" s="127"/>
      <c r="R43" s="127"/>
      <c r="S43" s="127"/>
      <c r="T43" s="127"/>
      <c r="U43" s="127"/>
      <c r="V43" s="127"/>
      <c r="W43" s="127"/>
      <c r="X43" s="127"/>
      <c r="Y43" s="127"/>
      <c r="Z43" s="127"/>
      <c r="AA43" s="127"/>
      <c r="AB43" s="127"/>
      <c r="AC43" s="127"/>
      <c r="AD43" s="127"/>
      <c r="AE43" s="127"/>
      <c r="AF43" s="127"/>
      <c r="AG43" s="127"/>
      <c r="AH43" s="127"/>
    </row>
    <row r="44" spans="1:34" ht="13.5" customHeight="1">
      <c r="A44" s="258" t="s">
        <v>3</v>
      </c>
      <c r="B44" s="249" t="s">
        <v>99</v>
      </c>
      <c r="C44" s="250"/>
      <c r="D44" s="250"/>
      <c r="E44" s="50"/>
      <c r="I44" s="171"/>
      <c r="J44" s="171"/>
      <c r="K44" s="171"/>
      <c r="L44" s="121"/>
      <c r="M44" s="121"/>
      <c r="N44" s="121"/>
      <c r="O44" s="121"/>
      <c r="P44" s="121"/>
      <c r="Q44" s="127"/>
      <c r="R44" s="127"/>
      <c r="S44" s="127"/>
      <c r="T44" s="127"/>
      <c r="U44" s="127"/>
      <c r="V44" s="127"/>
      <c r="W44" s="127"/>
      <c r="X44" s="127"/>
      <c r="Y44" s="127"/>
      <c r="Z44" s="127"/>
      <c r="AA44" s="127"/>
      <c r="AB44" s="127"/>
      <c r="AC44" s="127"/>
      <c r="AD44" s="127"/>
      <c r="AE44" s="127"/>
      <c r="AF44" s="127"/>
      <c r="AG44" s="127"/>
      <c r="AH44" s="127"/>
    </row>
    <row r="45" spans="2:34" ht="13.5" customHeight="1">
      <c r="B45" s="249"/>
      <c r="C45" s="250"/>
      <c r="D45" s="250"/>
      <c r="E45" s="250"/>
      <c r="F45" s="115" t="str">
        <f>F38</f>
        <v>31/12/2013</v>
      </c>
      <c r="H45" s="115" t="str">
        <f>H38</f>
        <v>01/01/2013</v>
      </c>
      <c r="I45" s="171"/>
      <c r="J45" s="121"/>
      <c r="K45" s="171"/>
      <c r="L45" s="121"/>
      <c r="M45" s="121"/>
      <c r="N45" s="121"/>
      <c r="O45" s="121"/>
      <c r="P45" s="121"/>
      <c r="Q45" s="127"/>
      <c r="R45" s="127"/>
      <c r="S45" s="127"/>
      <c r="T45" s="127"/>
      <c r="U45" s="127"/>
      <c r="V45" s="127"/>
      <c r="W45" s="127"/>
      <c r="X45" s="127"/>
      <c r="Y45" s="127"/>
      <c r="Z45" s="127"/>
      <c r="AA45" s="127"/>
      <c r="AB45" s="127"/>
      <c r="AC45" s="127"/>
      <c r="AD45" s="127"/>
      <c r="AE45" s="127"/>
      <c r="AF45" s="127"/>
      <c r="AG45" s="127"/>
      <c r="AH45" s="127"/>
    </row>
    <row r="46" spans="2:34" ht="13.5" customHeight="1">
      <c r="B46" s="58" t="s">
        <v>744</v>
      </c>
      <c r="F46" s="64">
        <f>F47+F48</f>
        <v>24191062220</v>
      </c>
      <c r="H46" s="64">
        <f>H47+H48</f>
        <v>57850614617</v>
      </c>
      <c r="I46" s="171"/>
      <c r="J46" s="171"/>
      <c r="K46" s="171"/>
      <c r="L46" s="121"/>
      <c r="M46" s="121"/>
      <c r="N46" s="121"/>
      <c r="O46" s="121"/>
      <c r="P46" s="121"/>
      <c r="Q46" s="127"/>
      <c r="R46" s="127"/>
      <c r="S46" s="127"/>
      <c r="T46" s="127"/>
      <c r="U46" s="127"/>
      <c r="V46" s="127"/>
      <c r="W46" s="127"/>
      <c r="X46" s="127"/>
      <c r="Y46" s="127"/>
      <c r="Z46" s="127"/>
      <c r="AA46" s="127"/>
      <c r="AB46" s="127"/>
      <c r="AC46" s="127"/>
      <c r="AD46" s="127"/>
      <c r="AE46" s="127"/>
      <c r="AF46" s="127"/>
      <c r="AG46" s="127"/>
      <c r="AH46" s="127"/>
    </row>
    <row r="47" spans="2:34" ht="13.5" customHeight="1">
      <c r="B47" s="92" t="s">
        <v>107</v>
      </c>
      <c r="F47" s="106">
        <v>24191062220</v>
      </c>
      <c r="G47" s="70"/>
      <c r="H47" s="106">
        <v>5845431411</v>
      </c>
      <c r="I47" s="171"/>
      <c r="J47" s="171"/>
      <c r="K47" s="171"/>
      <c r="L47" s="121"/>
      <c r="M47" s="121"/>
      <c r="N47" s="121"/>
      <c r="O47" s="121"/>
      <c r="P47" s="121"/>
      <c r="Q47" s="127"/>
      <c r="R47" s="127"/>
      <c r="S47" s="127"/>
      <c r="T47" s="127"/>
      <c r="U47" s="127"/>
      <c r="V47" s="127"/>
      <c r="W47" s="127"/>
      <c r="X47" s="127"/>
      <c r="Y47" s="127"/>
      <c r="Z47" s="127"/>
      <c r="AA47" s="127"/>
      <c r="AB47" s="127"/>
      <c r="AC47" s="127"/>
      <c r="AD47" s="127"/>
      <c r="AE47" s="127"/>
      <c r="AF47" s="127"/>
      <c r="AG47" s="127"/>
      <c r="AH47" s="127"/>
    </row>
    <row r="48" spans="2:34" ht="13.5" customHeight="1">
      <c r="B48" s="92" t="s">
        <v>106</v>
      </c>
      <c r="E48" s="316"/>
      <c r="F48" s="106"/>
      <c r="G48" s="70"/>
      <c r="H48" s="106">
        <v>52005183206</v>
      </c>
      <c r="I48" s="171"/>
      <c r="J48" s="171"/>
      <c r="K48" s="171"/>
      <c r="L48" s="121"/>
      <c r="M48" s="121"/>
      <c r="N48" s="121"/>
      <c r="O48" s="121"/>
      <c r="P48" s="121"/>
      <c r="Q48" s="127"/>
      <c r="R48" s="127"/>
      <c r="S48" s="127"/>
      <c r="T48" s="127"/>
      <c r="U48" s="127"/>
      <c r="V48" s="127"/>
      <c r="W48" s="127"/>
      <c r="X48" s="127"/>
      <c r="Y48" s="127"/>
      <c r="Z48" s="127"/>
      <c r="AA48" s="127"/>
      <c r="AB48" s="127"/>
      <c r="AC48" s="127"/>
      <c r="AD48" s="127"/>
      <c r="AE48" s="127"/>
      <c r="AF48" s="127"/>
      <c r="AG48" s="127"/>
      <c r="AH48" s="127"/>
    </row>
    <row r="49" spans="2:34" ht="13.5" customHeight="1">
      <c r="B49" s="58"/>
      <c r="F49" s="64"/>
      <c r="H49" s="64"/>
      <c r="I49" s="171"/>
      <c r="J49" s="171"/>
      <c r="K49" s="171"/>
      <c r="L49" s="121"/>
      <c r="M49" s="121"/>
      <c r="N49" s="121"/>
      <c r="O49" s="121"/>
      <c r="P49" s="121"/>
      <c r="Q49" s="127"/>
      <c r="R49" s="127"/>
      <c r="S49" s="127"/>
      <c r="T49" s="127"/>
      <c r="U49" s="127"/>
      <c r="V49" s="127"/>
      <c r="W49" s="127"/>
      <c r="X49" s="127"/>
      <c r="Y49" s="127"/>
      <c r="Z49" s="127"/>
      <c r="AA49" s="127"/>
      <c r="AB49" s="127"/>
      <c r="AC49" s="127"/>
      <c r="AD49" s="127"/>
      <c r="AE49" s="127"/>
      <c r="AF49" s="127"/>
      <c r="AG49" s="127"/>
      <c r="AH49" s="127"/>
    </row>
    <row r="50" spans="2:34" ht="13.5" customHeight="1">
      <c r="B50" s="58" t="s">
        <v>749</v>
      </c>
      <c r="C50" s="250"/>
      <c r="D50" s="250"/>
      <c r="E50" s="250"/>
      <c r="F50" s="64">
        <v>12637083774</v>
      </c>
      <c r="G50" s="54"/>
      <c r="H50" s="259"/>
      <c r="I50" s="127"/>
      <c r="J50" s="127"/>
      <c r="K50" s="127"/>
      <c r="L50" s="127"/>
      <c r="M50" s="127"/>
      <c r="N50" s="127"/>
      <c r="O50" s="127"/>
      <c r="P50" s="127"/>
      <c r="Q50" s="127"/>
      <c r="R50" s="127"/>
      <c r="S50" s="127"/>
      <c r="T50" s="127"/>
      <c r="U50" s="127"/>
      <c r="V50" s="127"/>
      <c r="W50" s="127"/>
      <c r="X50" s="127"/>
      <c r="Y50" s="127"/>
      <c r="Z50" s="127"/>
      <c r="AA50" s="127"/>
      <c r="AB50" s="127"/>
      <c r="AC50" s="127"/>
      <c r="AD50" s="127"/>
      <c r="AE50" s="127"/>
      <c r="AF50" s="127"/>
      <c r="AG50" s="127"/>
      <c r="AH50" s="127"/>
    </row>
    <row r="51" spans="2:34" ht="13.5" customHeight="1">
      <c r="B51" s="58"/>
      <c r="C51" s="250"/>
      <c r="D51" s="250"/>
      <c r="E51" s="250"/>
      <c r="F51" s="60"/>
      <c r="H51" s="259"/>
      <c r="I51" s="127"/>
      <c r="J51" s="127"/>
      <c r="K51" s="127"/>
      <c r="L51" s="127"/>
      <c r="M51" s="127"/>
      <c r="N51" s="127"/>
      <c r="O51" s="127"/>
      <c r="P51" s="127"/>
      <c r="Q51" s="127"/>
      <c r="R51" s="127"/>
      <c r="S51" s="127"/>
      <c r="T51" s="127"/>
      <c r="U51" s="127"/>
      <c r="V51" s="127"/>
      <c r="W51" s="127"/>
      <c r="X51" s="127"/>
      <c r="Y51" s="127"/>
      <c r="Z51" s="127"/>
      <c r="AA51" s="127"/>
      <c r="AB51" s="127"/>
      <c r="AC51" s="127"/>
      <c r="AD51" s="127"/>
      <c r="AE51" s="127"/>
      <c r="AF51" s="127"/>
      <c r="AG51" s="127"/>
      <c r="AH51" s="127"/>
    </row>
    <row r="52" spans="2:34" ht="13.5" customHeight="1" thickBot="1">
      <c r="B52" s="641" t="s">
        <v>344</v>
      </c>
      <c r="C52" s="641"/>
      <c r="D52" s="641"/>
      <c r="E52" s="252"/>
      <c r="F52" s="255">
        <f>F46+F50</f>
        <v>36828145994</v>
      </c>
      <c r="G52" s="259">
        <f>SUM(G46:G46)</f>
        <v>0</v>
      </c>
      <c r="H52" s="255">
        <f>H46+H50</f>
        <v>57850614617</v>
      </c>
      <c r="I52" s="127"/>
      <c r="J52" s="127"/>
      <c r="K52" s="172"/>
      <c r="L52" s="127"/>
      <c r="M52" s="127"/>
      <c r="N52" s="127"/>
      <c r="O52" s="127"/>
      <c r="P52" s="127"/>
      <c r="Q52" s="127"/>
      <c r="R52" s="127"/>
      <c r="S52" s="127"/>
      <c r="T52" s="127"/>
      <c r="U52" s="127"/>
      <c r="V52" s="127"/>
      <c r="W52" s="127"/>
      <c r="X52" s="127"/>
      <c r="Y52" s="127"/>
      <c r="Z52" s="127"/>
      <c r="AA52" s="127"/>
      <c r="AB52" s="127"/>
      <c r="AC52" s="127"/>
      <c r="AD52" s="127"/>
      <c r="AE52" s="127"/>
      <c r="AF52" s="127"/>
      <c r="AG52" s="127"/>
      <c r="AH52" s="127"/>
    </row>
    <row r="53" spans="2:34" ht="14.25" customHeight="1" thickTop="1">
      <c r="B53" s="252"/>
      <c r="C53" s="252"/>
      <c r="D53" s="252"/>
      <c r="E53" s="252"/>
      <c r="F53" s="259">
        <f>F52-CDKT!F90</f>
        <v>0</v>
      </c>
      <c r="G53" s="259"/>
      <c r="H53" s="259">
        <f>H52-CDKT!H90</f>
        <v>0</v>
      </c>
      <c r="I53" s="127"/>
      <c r="J53" s="127"/>
      <c r="K53" s="172"/>
      <c r="L53" s="127"/>
      <c r="M53" s="127"/>
      <c r="N53" s="127"/>
      <c r="O53" s="127"/>
      <c r="P53" s="127"/>
      <c r="Q53" s="127"/>
      <c r="R53" s="127"/>
      <c r="S53" s="127"/>
      <c r="T53" s="127"/>
      <c r="U53" s="127"/>
      <c r="V53" s="127"/>
      <c r="W53" s="127"/>
      <c r="X53" s="127"/>
      <c r="Y53" s="127"/>
      <c r="Z53" s="127"/>
      <c r="AA53" s="127"/>
      <c r="AB53" s="127"/>
      <c r="AC53" s="127"/>
      <c r="AD53" s="127"/>
      <c r="AE53" s="127"/>
      <c r="AF53" s="127"/>
      <c r="AG53" s="127"/>
      <c r="AH53" s="127"/>
    </row>
    <row r="54" spans="2:34" ht="14.25" customHeight="1">
      <c r="B54" s="370" t="s">
        <v>282</v>
      </c>
      <c r="C54" s="252"/>
      <c r="D54" s="252"/>
      <c r="E54" s="252"/>
      <c r="F54" s="259"/>
      <c r="G54" s="259"/>
      <c r="H54" s="259"/>
      <c r="I54" s="127"/>
      <c r="J54" s="127"/>
      <c r="K54" s="172"/>
      <c r="L54" s="127"/>
      <c r="M54" s="127"/>
      <c r="N54" s="127"/>
      <c r="O54" s="127"/>
      <c r="P54" s="127"/>
      <c r="Q54" s="127"/>
      <c r="R54" s="127"/>
      <c r="S54" s="127"/>
      <c r="T54" s="127"/>
      <c r="U54" s="127"/>
      <c r="V54" s="127"/>
      <c r="W54" s="127"/>
      <c r="X54" s="127"/>
      <c r="Y54" s="127"/>
      <c r="Z54" s="127"/>
      <c r="AA54" s="127"/>
      <c r="AB54" s="127"/>
      <c r="AC54" s="127"/>
      <c r="AD54" s="127"/>
      <c r="AE54" s="127"/>
      <c r="AF54" s="127"/>
      <c r="AG54" s="127"/>
      <c r="AH54" s="127"/>
    </row>
    <row r="55" spans="2:34" ht="15" customHeight="1">
      <c r="B55" s="252"/>
      <c r="C55" s="252"/>
      <c r="D55" s="252"/>
      <c r="E55" s="252"/>
      <c r="F55" s="259">
        <f>F52-CDKT!F90</f>
        <v>0</v>
      </c>
      <c r="G55" s="259">
        <f>G52-CDKT!G90</f>
        <v>0</v>
      </c>
      <c r="H55" s="259">
        <f>H52-CDKT!H90</f>
        <v>0</v>
      </c>
      <c r="I55" s="127"/>
      <c r="J55" s="127"/>
      <c r="K55" s="172"/>
      <c r="L55" s="127"/>
      <c r="M55" s="127"/>
      <c r="N55" s="127"/>
      <c r="O55" s="127"/>
      <c r="P55" s="127"/>
      <c r="Q55" s="127"/>
      <c r="R55" s="127"/>
      <c r="S55" s="127"/>
      <c r="T55" s="127"/>
      <c r="U55" s="127"/>
      <c r="V55" s="127"/>
      <c r="W55" s="127"/>
      <c r="X55" s="127"/>
      <c r="Y55" s="127"/>
      <c r="Z55" s="127"/>
      <c r="AA55" s="127"/>
      <c r="AB55" s="127"/>
      <c r="AC55" s="127"/>
      <c r="AD55" s="127"/>
      <c r="AE55" s="127"/>
      <c r="AF55" s="127"/>
      <c r="AG55" s="127"/>
      <c r="AH55" s="127"/>
    </row>
    <row r="56" spans="1:34" s="69" customFormat="1" ht="38.25" customHeight="1">
      <c r="A56" s="350"/>
      <c r="B56" s="311" t="s">
        <v>283</v>
      </c>
      <c r="C56" s="311" t="s">
        <v>284</v>
      </c>
      <c r="D56" s="530" t="s">
        <v>490</v>
      </c>
      <c r="E56" s="351" t="s">
        <v>279</v>
      </c>
      <c r="F56" s="323" t="s">
        <v>556</v>
      </c>
      <c r="G56" s="531" t="s">
        <v>280</v>
      </c>
      <c r="H56" s="194"/>
      <c r="I56" s="234"/>
      <c r="J56" s="234"/>
      <c r="K56" s="236"/>
      <c r="L56" s="237"/>
      <c r="M56" s="234"/>
      <c r="N56" s="234"/>
      <c r="O56" s="234"/>
      <c r="P56" s="234"/>
      <c r="Q56" s="234"/>
      <c r="R56" s="234"/>
      <c r="S56" s="234"/>
      <c r="T56" s="234"/>
      <c r="U56" s="234"/>
      <c r="V56" s="234"/>
      <c r="W56" s="234"/>
      <c r="X56" s="234"/>
      <c r="Y56" s="234"/>
      <c r="Z56" s="234"/>
      <c r="AA56" s="234"/>
      <c r="AB56" s="234"/>
      <c r="AC56" s="234"/>
      <c r="AD56" s="234"/>
      <c r="AE56" s="234"/>
      <c r="AF56" s="234"/>
      <c r="AG56" s="234"/>
      <c r="AH56" s="234"/>
    </row>
    <row r="57" spans="1:34" s="69" customFormat="1" ht="29.25" customHeight="1">
      <c r="A57" s="348" t="s">
        <v>277</v>
      </c>
      <c r="B57" s="423" t="s">
        <v>552</v>
      </c>
      <c r="C57" s="425" t="s">
        <v>553</v>
      </c>
      <c r="D57" s="548">
        <v>20000000000</v>
      </c>
      <c r="E57" s="400" t="s">
        <v>554</v>
      </c>
      <c r="F57" s="401" t="s">
        <v>557</v>
      </c>
      <c r="G57" s="346"/>
      <c r="I57" s="234"/>
      <c r="J57" s="234"/>
      <c r="K57" s="236"/>
      <c r="L57" s="237"/>
      <c r="M57" s="234"/>
      <c r="N57" s="234"/>
      <c r="O57" s="234"/>
      <c r="P57" s="234"/>
      <c r="Q57" s="234"/>
      <c r="R57" s="234"/>
      <c r="S57" s="234"/>
      <c r="T57" s="234"/>
      <c r="U57" s="234"/>
      <c r="V57" s="234"/>
      <c r="W57" s="234"/>
      <c r="X57" s="234"/>
      <c r="Y57" s="234"/>
      <c r="Z57" s="234"/>
      <c r="AA57" s="234"/>
      <c r="AB57" s="234"/>
      <c r="AC57" s="234"/>
      <c r="AD57" s="234"/>
      <c r="AE57" s="234"/>
      <c r="AF57" s="234"/>
      <c r="AG57" s="234"/>
      <c r="AH57" s="234"/>
    </row>
    <row r="58" spans="1:34" s="69" customFormat="1" ht="46.5" customHeight="1">
      <c r="A58" s="652" t="s">
        <v>278</v>
      </c>
      <c r="B58" s="422" t="s">
        <v>559</v>
      </c>
      <c r="C58" s="366" t="s">
        <v>555</v>
      </c>
      <c r="D58" s="461">
        <v>70000000000</v>
      </c>
      <c r="E58" s="552" t="s">
        <v>554</v>
      </c>
      <c r="F58" s="549" t="s">
        <v>557</v>
      </c>
      <c r="G58" s="346"/>
      <c r="I58" s="234"/>
      <c r="J58" s="234"/>
      <c r="K58" s="236"/>
      <c r="L58" s="237"/>
      <c r="M58" s="234"/>
      <c r="N58" s="234"/>
      <c r="O58" s="234"/>
      <c r="P58" s="234"/>
      <c r="Q58" s="234"/>
      <c r="R58" s="234"/>
      <c r="S58" s="234"/>
      <c r="T58" s="234"/>
      <c r="U58" s="234"/>
      <c r="V58" s="234"/>
      <c r="W58" s="234"/>
      <c r="X58" s="234"/>
      <c r="Y58" s="234"/>
      <c r="Z58" s="234"/>
      <c r="AA58" s="234"/>
      <c r="AB58" s="234"/>
      <c r="AC58" s="234"/>
      <c r="AD58" s="234"/>
      <c r="AE58" s="234"/>
      <c r="AF58" s="234"/>
      <c r="AG58" s="234"/>
      <c r="AH58" s="234"/>
    </row>
    <row r="59" spans="1:34" s="69" customFormat="1" ht="36.75" customHeight="1">
      <c r="A59" s="653"/>
      <c r="B59" s="551" t="s">
        <v>560</v>
      </c>
      <c r="C59" s="425" t="s">
        <v>558</v>
      </c>
      <c r="D59" s="461">
        <v>90000000000</v>
      </c>
      <c r="E59" s="550" t="s">
        <v>554</v>
      </c>
      <c r="F59" s="551" t="s">
        <v>557</v>
      </c>
      <c r="G59" s="424"/>
      <c r="I59" s="234"/>
      <c r="J59" s="234"/>
      <c r="K59" s="236"/>
      <c r="L59" s="237"/>
      <c r="M59" s="234"/>
      <c r="N59" s="234"/>
      <c r="O59" s="234"/>
      <c r="P59" s="234"/>
      <c r="Q59" s="234"/>
      <c r="R59" s="234"/>
      <c r="S59" s="234"/>
      <c r="T59" s="234"/>
      <c r="U59" s="234"/>
      <c r="V59" s="234"/>
      <c r="W59" s="234"/>
      <c r="X59" s="234"/>
      <c r="Y59" s="234"/>
      <c r="Z59" s="234"/>
      <c r="AA59" s="234"/>
      <c r="AB59" s="234"/>
      <c r="AC59" s="234"/>
      <c r="AD59" s="234"/>
      <c r="AE59" s="234"/>
      <c r="AF59" s="234"/>
      <c r="AG59" s="234"/>
      <c r="AH59" s="234"/>
    </row>
    <row r="60" spans="2:8" ht="12.75" customHeight="1">
      <c r="B60" s="83"/>
      <c r="C60" s="271"/>
      <c r="D60" s="271"/>
      <c r="E60" s="252"/>
      <c r="F60" s="259"/>
      <c r="G60" s="259"/>
      <c r="H60" s="259"/>
    </row>
    <row r="61" spans="1:8" ht="14.25" customHeight="1">
      <c r="A61" s="275" t="s">
        <v>348</v>
      </c>
      <c r="B61" s="249" t="s">
        <v>19</v>
      </c>
      <c r="C61" s="250"/>
      <c r="D61" s="250"/>
      <c r="E61" s="250"/>
      <c r="F61" s="247"/>
      <c r="G61" s="247"/>
      <c r="H61" s="247"/>
    </row>
    <row r="62" spans="1:8" ht="12" customHeight="1">
      <c r="A62" s="275"/>
      <c r="B62" s="249"/>
      <c r="C62" s="250"/>
      <c r="D62" s="250"/>
      <c r="E62" s="250"/>
      <c r="F62" s="247"/>
      <c r="G62" s="247"/>
      <c r="H62" s="247"/>
    </row>
    <row r="63" spans="2:8" ht="45" customHeight="1">
      <c r="B63" s="654" t="s">
        <v>8</v>
      </c>
      <c r="C63" s="654"/>
      <c r="D63" s="654"/>
      <c r="E63" s="654"/>
      <c r="F63" s="654"/>
      <c r="G63" s="654"/>
      <c r="H63" s="654"/>
    </row>
    <row r="64" spans="6:8" ht="12.75" customHeight="1">
      <c r="F64" s="317" t="str">
        <f>F45</f>
        <v>31/12/2013</v>
      </c>
      <c r="H64" s="317" t="str">
        <f>H45</f>
        <v>01/01/2013</v>
      </c>
    </row>
    <row r="65" spans="2:10" ht="12.75" customHeight="1">
      <c r="B65" s="58" t="s">
        <v>55</v>
      </c>
      <c r="H65" s="5">
        <v>5083550868</v>
      </c>
      <c r="I65" s="127"/>
      <c r="J65" s="127"/>
    </row>
    <row r="66" spans="2:10" ht="12.75" customHeight="1">
      <c r="B66" s="58" t="s">
        <v>56</v>
      </c>
      <c r="I66" s="127"/>
      <c r="J66" s="127"/>
    </row>
    <row r="67" spans="2:10" ht="12.75" customHeight="1">
      <c r="B67" s="58" t="s">
        <v>57</v>
      </c>
      <c r="H67" s="5">
        <v>431364459</v>
      </c>
      <c r="I67" s="127"/>
      <c r="J67" s="127"/>
    </row>
    <row r="68" spans="2:10" ht="13.5" customHeight="1">
      <c r="B68" s="58" t="s">
        <v>58</v>
      </c>
      <c r="F68" s="5">
        <f>183258512</f>
        <v>183258512</v>
      </c>
      <c r="H68" s="5">
        <v>614461185</v>
      </c>
      <c r="I68" s="127"/>
      <c r="J68" s="127"/>
    </row>
    <row r="69" spans="2:10" ht="12" customHeight="1">
      <c r="B69" s="58" t="s">
        <v>59</v>
      </c>
      <c r="F69" s="68">
        <v>7019277</v>
      </c>
      <c r="H69" s="68">
        <v>15514317</v>
      </c>
      <c r="I69" s="127"/>
      <c r="J69" s="127"/>
    </row>
    <row r="70" spans="2:10" ht="12" customHeight="1" hidden="1">
      <c r="B70" s="58" t="s">
        <v>60</v>
      </c>
      <c r="I70" s="127"/>
      <c r="J70" s="127"/>
    </row>
    <row r="71" spans="2:10" ht="12.75" customHeight="1" hidden="1">
      <c r="B71" s="58" t="s">
        <v>61</v>
      </c>
      <c r="I71" s="127"/>
      <c r="J71" s="127"/>
    </row>
    <row r="72" spans="2:10" ht="12.75" customHeight="1" hidden="1">
      <c r="B72" s="58" t="s">
        <v>498</v>
      </c>
      <c r="I72" s="127"/>
      <c r="J72" s="127"/>
    </row>
    <row r="73" spans="2:10" ht="12.75" customHeight="1">
      <c r="B73" s="58" t="s">
        <v>62</v>
      </c>
      <c r="I73" s="127"/>
      <c r="J73" s="127"/>
    </row>
    <row r="74" ht="14.25" customHeight="1">
      <c r="B74" s="58"/>
    </row>
    <row r="75" spans="1:10" ht="13.5" thickBot="1">
      <c r="A75" s="285"/>
      <c r="B75" s="641" t="s">
        <v>344</v>
      </c>
      <c r="C75" s="641"/>
      <c r="D75" s="641"/>
      <c r="E75" s="267"/>
      <c r="F75" s="255">
        <f>SUM(F65:F73)</f>
        <v>190277789</v>
      </c>
      <c r="G75" s="247"/>
      <c r="H75" s="59">
        <f>SUM(H65:H73)</f>
        <v>6144890829</v>
      </c>
      <c r="I75" s="5"/>
      <c r="J75" s="5"/>
    </row>
    <row r="76" spans="1:10" ht="12.75" customHeight="1" thickTop="1">
      <c r="A76" s="285"/>
      <c r="B76" s="252"/>
      <c r="C76" s="252"/>
      <c r="D76" s="252"/>
      <c r="E76" s="252"/>
      <c r="F76" s="286">
        <f>F75-CDKT!F93</f>
        <v>0</v>
      </c>
      <c r="G76" s="286">
        <f>G75-CDKT!G93</f>
        <v>0</v>
      </c>
      <c r="H76" s="286">
        <f>H75-CDKT!H93</f>
        <v>0</v>
      </c>
      <c r="I76" s="5"/>
      <c r="J76" s="5"/>
    </row>
    <row r="77" spans="1:10" ht="13.5" customHeight="1">
      <c r="A77" s="285" t="s">
        <v>4</v>
      </c>
      <c r="B77" s="287" t="s">
        <v>114</v>
      </c>
      <c r="C77" s="252"/>
      <c r="D77" s="252"/>
      <c r="E77" s="252"/>
      <c r="F77" s="110" t="str">
        <f>F64</f>
        <v>31/12/2013</v>
      </c>
      <c r="G77" s="110"/>
      <c r="H77" s="115" t="str">
        <f>H64</f>
        <v>01/01/2013</v>
      </c>
      <c r="I77" s="5"/>
      <c r="J77" s="5"/>
    </row>
    <row r="78" spans="1:10" ht="13.5" customHeight="1">
      <c r="A78" s="285"/>
      <c r="B78" s="253" t="s">
        <v>269</v>
      </c>
      <c r="C78" s="50"/>
      <c r="D78" s="50"/>
      <c r="E78" s="50"/>
      <c r="F78" s="273">
        <v>572585810</v>
      </c>
      <c r="G78" s="286"/>
      <c r="H78" s="273">
        <v>1067201882</v>
      </c>
      <c r="I78" s="5"/>
      <c r="J78" s="5"/>
    </row>
    <row r="79" spans="1:10" ht="13.5" customHeight="1">
      <c r="A79" s="285"/>
      <c r="B79" s="252"/>
      <c r="C79" s="252"/>
      <c r="D79" s="252"/>
      <c r="E79" s="252"/>
      <c r="F79" s="288"/>
      <c r="G79" s="286"/>
      <c r="H79" s="288"/>
      <c r="I79" s="5"/>
      <c r="J79" s="5"/>
    </row>
    <row r="80" spans="1:10" ht="13.5" customHeight="1" thickBot="1">
      <c r="A80" s="285"/>
      <c r="B80" s="641" t="s">
        <v>344</v>
      </c>
      <c r="C80" s="641"/>
      <c r="D80" s="641"/>
      <c r="E80" s="267"/>
      <c r="F80" s="286">
        <f>F78</f>
        <v>572585810</v>
      </c>
      <c r="G80" s="286"/>
      <c r="H80" s="286">
        <f>H78</f>
        <v>1067201882</v>
      </c>
      <c r="I80" s="5"/>
      <c r="J80" s="5"/>
    </row>
    <row r="81" spans="1:10" ht="13.5" customHeight="1" thickTop="1">
      <c r="A81" s="285"/>
      <c r="B81" s="252"/>
      <c r="C81" s="252"/>
      <c r="D81" s="252"/>
      <c r="E81" s="252"/>
      <c r="F81" s="289">
        <f>F80-CDKT!F94</f>
        <v>0</v>
      </c>
      <c r="G81" s="286"/>
      <c r="H81" s="289">
        <f>H80-CDKT!H94</f>
        <v>0</v>
      </c>
      <c r="I81" s="5"/>
      <c r="J81" s="5"/>
    </row>
    <row r="82" spans="1:10" ht="13.5" customHeight="1">
      <c r="A82" s="285" t="s">
        <v>347</v>
      </c>
      <c r="B82" s="313" t="s">
        <v>115</v>
      </c>
      <c r="C82" s="314"/>
      <c r="D82" s="252"/>
      <c r="E82" s="252"/>
      <c r="F82" s="115" t="str">
        <f>F77</f>
        <v>31/12/2013</v>
      </c>
      <c r="G82" s="110"/>
      <c r="H82" s="115" t="str">
        <f>H77</f>
        <v>01/01/2013</v>
      </c>
      <c r="I82" s="5"/>
      <c r="J82" s="5"/>
    </row>
    <row r="83" spans="1:10" ht="13.5" customHeight="1">
      <c r="A83" s="285"/>
      <c r="B83" s="39" t="s">
        <v>561</v>
      </c>
      <c r="C83" s="252"/>
      <c r="D83" s="252"/>
      <c r="E83" s="252"/>
      <c r="F83" s="111">
        <v>496028886</v>
      </c>
      <c r="G83" s="286"/>
      <c r="H83" s="111">
        <v>1302762518</v>
      </c>
      <c r="I83" s="5"/>
      <c r="J83" s="5"/>
    </row>
    <row r="84" spans="1:10" ht="13.5" customHeight="1">
      <c r="A84" s="285"/>
      <c r="B84" s="39"/>
      <c r="C84" s="252"/>
      <c r="D84" s="252"/>
      <c r="E84" s="252"/>
      <c r="F84" s="111"/>
      <c r="G84" s="286"/>
      <c r="H84" s="111"/>
      <c r="I84" s="5"/>
      <c r="J84" s="5"/>
    </row>
    <row r="85" spans="1:10" ht="13.5" customHeight="1" thickBot="1">
      <c r="A85" s="285"/>
      <c r="B85" s="641" t="s">
        <v>344</v>
      </c>
      <c r="C85" s="641"/>
      <c r="D85" s="641"/>
      <c r="E85" s="252"/>
      <c r="F85" s="315">
        <f>SUM(F83:F84)</f>
        <v>496028886</v>
      </c>
      <c r="G85" s="286"/>
      <c r="H85" s="315">
        <f>SUM(H83:H84)</f>
        <v>1302762518</v>
      </c>
      <c r="I85" s="5"/>
      <c r="J85" s="5"/>
    </row>
    <row r="86" spans="1:10" ht="13.5" customHeight="1" thickTop="1">
      <c r="A86" s="285"/>
      <c r="B86" s="252"/>
      <c r="C86" s="252"/>
      <c r="D86" s="252"/>
      <c r="E86" s="252"/>
      <c r="F86" s="286">
        <f>F85-CDKT!F95</f>
        <v>0</v>
      </c>
      <c r="G86" s="286"/>
      <c r="H86" s="289">
        <f>H85-CDKT!H95</f>
        <v>0</v>
      </c>
      <c r="I86" s="5"/>
      <c r="J86" s="5"/>
    </row>
    <row r="87" spans="1:10" ht="13.5" customHeight="1">
      <c r="A87" s="275" t="s">
        <v>5</v>
      </c>
      <c r="B87" s="367" t="s">
        <v>20</v>
      </c>
      <c r="C87" s="250"/>
      <c r="D87" s="250"/>
      <c r="E87" s="250"/>
      <c r="F87" s="247"/>
      <c r="G87" s="247"/>
      <c r="H87" s="247"/>
      <c r="I87" s="5"/>
      <c r="J87" s="5"/>
    </row>
    <row r="88" spans="6:10" ht="13.5" customHeight="1">
      <c r="F88" s="317" t="str">
        <f>F64</f>
        <v>31/12/2013</v>
      </c>
      <c r="H88" s="317" t="str">
        <f>H64</f>
        <v>01/01/2013</v>
      </c>
      <c r="I88" s="5"/>
      <c r="J88" s="5"/>
    </row>
    <row r="89" spans="2:10" ht="13.5" customHeight="1">
      <c r="B89" s="266" t="s">
        <v>562</v>
      </c>
      <c r="E89" s="53"/>
      <c r="F89" s="5">
        <v>211650000</v>
      </c>
      <c r="H89" s="5">
        <v>5249000</v>
      </c>
      <c r="I89" s="5"/>
      <c r="J89" s="5"/>
    </row>
    <row r="90" spans="2:11" ht="13.5" customHeight="1">
      <c r="B90" s="266" t="s">
        <v>113</v>
      </c>
      <c r="E90" s="5"/>
      <c r="F90" s="5">
        <v>17348383</v>
      </c>
      <c r="H90" s="68">
        <v>23061892</v>
      </c>
      <c r="I90" s="5"/>
      <c r="J90" s="5"/>
      <c r="K90" s="5"/>
    </row>
    <row r="91" spans="2:11" ht="13.5" customHeight="1">
      <c r="B91" s="266" t="s">
        <v>494</v>
      </c>
      <c r="E91" s="5"/>
      <c r="F91" s="5">
        <v>2584101</v>
      </c>
      <c r="H91" s="68">
        <v>1813386</v>
      </c>
      <c r="I91" s="5"/>
      <c r="J91" s="5"/>
      <c r="K91" s="5"/>
    </row>
    <row r="92" spans="2:11" ht="13.5" customHeight="1">
      <c r="B92" s="266" t="s">
        <v>563</v>
      </c>
      <c r="E92" s="5"/>
      <c r="G92" s="68"/>
      <c r="H92" s="5">
        <v>10000000</v>
      </c>
      <c r="J92" s="5"/>
      <c r="K92" s="5"/>
    </row>
    <row r="93" spans="2:10" ht="13.5" customHeight="1">
      <c r="B93" s="266" t="s">
        <v>564</v>
      </c>
      <c r="E93" s="5"/>
      <c r="F93" s="5">
        <v>383768457</v>
      </c>
      <c r="G93" s="68"/>
      <c r="H93" s="5">
        <v>293509457</v>
      </c>
      <c r="J93" s="5"/>
    </row>
    <row r="94" ht="13.5" customHeight="1">
      <c r="E94" s="5"/>
    </row>
    <row r="95" spans="2:8" ht="13.5" customHeight="1" thickBot="1">
      <c r="B95" s="641" t="s">
        <v>344</v>
      </c>
      <c r="C95" s="641"/>
      <c r="D95" s="641"/>
      <c r="E95" s="641"/>
      <c r="F95" s="255">
        <f>SUM(F89:F93)</f>
        <v>615350941</v>
      </c>
      <c r="G95" s="259">
        <f>SUM(G89:G91)</f>
        <v>0</v>
      </c>
      <c r="H95" s="255">
        <f>SUM(H89:H93)</f>
        <v>333633735</v>
      </c>
    </row>
    <row r="96" ht="13.5" hidden="1" thickTop="1">
      <c r="A96" s="74"/>
    </row>
    <row r="97" spans="1:8" ht="13.5" hidden="1" thickTop="1">
      <c r="A97" s="275" t="s">
        <v>22</v>
      </c>
      <c r="B97" s="249" t="s">
        <v>21</v>
      </c>
      <c r="C97" s="250"/>
      <c r="D97" s="250"/>
      <c r="E97" s="250"/>
      <c r="F97" s="247"/>
      <c r="G97" s="247"/>
      <c r="H97" s="247"/>
    </row>
    <row r="98" spans="6:8" ht="13.5" hidden="1" thickTop="1">
      <c r="F98" s="115" t="str">
        <f>F88</f>
        <v>31/12/2013</v>
      </c>
      <c r="H98" s="151" t="e">
        <f>#REF!</f>
        <v>#REF!</v>
      </c>
    </row>
    <row r="99" spans="2:5" ht="13.5" hidden="1" thickTop="1">
      <c r="B99" s="58" t="s">
        <v>429</v>
      </c>
      <c r="E99" s="53"/>
    </row>
    <row r="100" spans="2:5" ht="13.5" hidden="1" thickTop="1">
      <c r="B100" s="58" t="s">
        <v>430</v>
      </c>
      <c r="E100" s="53"/>
    </row>
    <row r="101" spans="2:5" ht="13.5" hidden="1" thickTop="1">
      <c r="B101" s="58" t="s">
        <v>431</v>
      </c>
      <c r="E101" s="53"/>
    </row>
    <row r="102" spans="2:5" ht="13.5" hidden="1" thickTop="1">
      <c r="B102" s="58"/>
      <c r="E102" s="53"/>
    </row>
    <row r="103" spans="2:8" ht="14.25" hidden="1" thickBot="1" thickTop="1">
      <c r="B103" s="641" t="s">
        <v>344</v>
      </c>
      <c r="C103" s="641"/>
      <c r="D103" s="641"/>
      <c r="E103" s="641"/>
      <c r="F103" s="255">
        <f>SUM(F99:F101)</f>
        <v>0</v>
      </c>
      <c r="G103" s="259"/>
      <c r="H103" s="255">
        <f>SUM(H99:H101)</f>
        <v>0</v>
      </c>
    </row>
    <row r="104" spans="6:8" ht="13.5" hidden="1" thickTop="1">
      <c r="F104" s="65" t="e">
        <f>F95-#REF!</f>
        <v>#REF!</v>
      </c>
      <c r="G104" s="65"/>
      <c r="H104" s="65" t="e">
        <f>H95-#REF!</f>
        <v>#REF!</v>
      </c>
    </row>
    <row r="105" ht="13.5" hidden="1" thickTop="1">
      <c r="B105" s="4" t="s">
        <v>83</v>
      </c>
    </row>
    <row r="106" ht="13.5" hidden="1" thickTop="1"/>
    <row r="107" ht="13.5" hidden="1" thickTop="1">
      <c r="H107" s="131" t="s">
        <v>293</v>
      </c>
    </row>
    <row r="108" spans="2:8" ht="12.75" customHeight="1" hidden="1">
      <c r="B108" s="649" t="s">
        <v>84</v>
      </c>
      <c r="C108" s="649"/>
      <c r="D108" s="307"/>
      <c r="E108" s="647" t="s">
        <v>479</v>
      </c>
      <c r="F108" s="648"/>
      <c r="G108" s="648"/>
      <c r="H108" s="648"/>
    </row>
    <row r="109" spans="2:8" ht="12.75" customHeight="1" hidden="1">
      <c r="B109" s="650"/>
      <c r="C109" s="650"/>
      <c r="D109" s="308"/>
      <c r="E109" s="290" t="s">
        <v>85</v>
      </c>
      <c r="F109" s="291" t="s">
        <v>86</v>
      </c>
      <c r="G109" s="646" t="s">
        <v>87</v>
      </c>
      <c r="H109" s="646"/>
    </row>
    <row r="110" ht="13.5" hidden="1" thickTop="1">
      <c r="B110" s="4" t="s">
        <v>88</v>
      </c>
    </row>
    <row r="111" ht="13.5" hidden="1" thickTop="1">
      <c r="B111" s="4" t="s">
        <v>89</v>
      </c>
    </row>
    <row r="112" ht="13.5" hidden="1" thickTop="1">
      <c r="B112" s="4" t="s">
        <v>90</v>
      </c>
    </row>
    <row r="113" spans="2:8" ht="14.25" hidden="1" thickBot="1" thickTop="1">
      <c r="B113" s="641" t="s">
        <v>344</v>
      </c>
      <c r="C113" s="641"/>
      <c r="D113" s="292"/>
      <c r="E113" s="292"/>
      <c r="F113" s="293"/>
      <c r="G113" s="293"/>
      <c r="H113" s="293"/>
    </row>
    <row r="114" ht="13.5" hidden="1" thickTop="1"/>
    <row r="115" spans="1:8" ht="13.5" hidden="1" thickTop="1">
      <c r="A115" s="249" t="s">
        <v>34</v>
      </c>
      <c r="B115" s="249" t="s">
        <v>23</v>
      </c>
      <c r="C115" s="250"/>
      <c r="D115" s="250"/>
      <c r="E115" s="250"/>
      <c r="F115" s="247"/>
      <c r="G115" s="247"/>
      <c r="H115" s="247"/>
    </row>
    <row r="116" ht="13.5" hidden="1" thickTop="1"/>
    <row r="117" spans="2:8" ht="13.5" hidden="1" thickTop="1">
      <c r="B117" s="249" t="s">
        <v>24</v>
      </c>
      <c r="C117" s="250"/>
      <c r="D117" s="250"/>
      <c r="E117" s="250"/>
      <c r="F117" s="247"/>
      <c r="G117" s="247"/>
      <c r="H117" s="247"/>
    </row>
    <row r="118" spans="6:8" ht="13.5" hidden="1" thickTop="1">
      <c r="F118" s="151" t="e">
        <f>#REF!</f>
        <v>#REF!</v>
      </c>
      <c r="H118" s="151" t="e">
        <f>#REF!</f>
        <v>#REF!</v>
      </c>
    </row>
    <row r="119" spans="2:5" ht="12.75" customHeight="1" hidden="1">
      <c r="B119" s="598" t="s">
        <v>25</v>
      </c>
      <c r="C119" s="598"/>
      <c r="D119" s="598"/>
      <c r="E119" s="132"/>
    </row>
    <row r="120" spans="2:4" ht="12.75" customHeight="1" hidden="1">
      <c r="B120" s="598" t="s">
        <v>26</v>
      </c>
      <c r="C120" s="598"/>
      <c r="D120" s="598"/>
    </row>
    <row r="121" spans="2:4" ht="12.75" customHeight="1" hidden="1">
      <c r="B121" s="598" t="s">
        <v>27</v>
      </c>
      <c r="C121" s="598"/>
      <c r="D121" s="598"/>
    </row>
    <row r="122" spans="2:4" ht="12.75" customHeight="1" hidden="1">
      <c r="B122" s="598" t="s">
        <v>28</v>
      </c>
      <c r="C122" s="598"/>
      <c r="D122" s="598"/>
    </row>
    <row r="123" ht="13.5" hidden="1" thickTop="1"/>
    <row r="124" spans="2:8" ht="14.25" hidden="1" thickBot="1" thickTop="1">
      <c r="B124" s="658" t="s">
        <v>29</v>
      </c>
      <c r="C124" s="658"/>
      <c r="D124" s="658"/>
      <c r="E124" s="658"/>
      <c r="F124" s="255">
        <f>SUM(F119:F122)</f>
        <v>0</v>
      </c>
      <c r="G124" s="247"/>
      <c r="H124" s="59">
        <f>SUM(H119:H122)</f>
        <v>0</v>
      </c>
    </row>
    <row r="125" ht="13.5" hidden="1" thickTop="1"/>
    <row r="126" spans="2:8" ht="13.5" hidden="1" thickTop="1">
      <c r="B126" s="249" t="s">
        <v>30</v>
      </c>
      <c r="C126" s="250"/>
      <c r="D126" s="250"/>
      <c r="E126" s="250"/>
      <c r="F126" s="247"/>
      <c r="G126" s="247"/>
      <c r="H126" s="247"/>
    </row>
    <row r="127" spans="6:8" ht="13.5" hidden="1" thickTop="1">
      <c r="F127" s="152" t="e">
        <f>#REF!</f>
        <v>#REF!</v>
      </c>
      <c r="H127" s="152" t="e">
        <f>#REF!</f>
        <v>#REF!</v>
      </c>
    </row>
    <row r="128" spans="2:4" ht="12.75" customHeight="1" hidden="1">
      <c r="B128" s="598" t="s">
        <v>31</v>
      </c>
      <c r="C128" s="598"/>
      <c r="D128" s="598"/>
    </row>
    <row r="129" spans="2:4" ht="12.75" customHeight="1" hidden="1">
      <c r="B129" s="598" t="s">
        <v>32</v>
      </c>
      <c r="C129" s="598"/>
      <c r="D129" s="598"/>
    </row>
    <row r="130" ht="13.5" hidden="1" thickTop="1"/>
    <row r="131" spans="2:8" ht="14.25" hidden="1" thickBot="1" thickTop="1">
      <c r="B131" s="641" t="s">
        <v>33</v>
      </c>
      <c r="C131" s="641"/>
      <c r="D131" s="641"/>
      <c r="E131" s="641"/>
      <c r="F131" s="255">
        <f>SUM(F128:F129)</f>
        <v>0</v>
      </c>
      <c r="G131" s="247"/>
      <c r="H131" s="59">
        <f>SUM(H128:H129)</f>
        <v>0</v>
      </c>
    </row>
    <row r="132" ht="13.5" hidden="1" thickTop="1"/>
    <row r="133" spans="6:8" ht="14.25" customHeight="1" thickTop="1">
      <c r="F133" s="5">
        <f>F95-CDKT!F98</f>
        <v>0</v>
      </c>
      <c r="G133" s="5">
        <f>G95-CDKT!G98</f>
        <v>0</v>
      </c>
      <c r="H133" s="5">
        <f>H95-CDKT!H98</f>
        <v>0</v>
      </c>
    </row>
    <row r="134" spans="1:8" ht="12.75">
      <c r="A134" s="71" t="s">
        <v>775</v>
      </c>
      <c r="B134" s="117" t="s">
        <v>776</v>
      </c>
      <c r="C134" s="250"/>
      <c r="D134" s="250"/>
      <c r="E134" s="250"/>
      <c r="F134" s="247"/>
      <c r="G134" s="247"/>
      <c r="H134" s="247"/>
    </row>
    <row r="135" spans="6:8" ht="12.75">
      <c r="F135" s="317" t="str">
        <f>F88</f>
        <v>31/12/2013</v>
      </c>
      <c r="H135" s="317" t="str">
        <f>H88</f>
        <v>01/01/2013</v>
      </c>
    </row>
    <row r="136" spans="2:8" ht="12.75">
      <c r="B136" s="532" t="s">
        <v>777</v>
      </c>
      <c r="E136" s="53"/>
      <c r="F136" s="5">
        <v>4000000000</v>
      </c>
      <c r="H136" s="5">
        <v>4000000000</v>
      </c>
    </row>
    <row r="137" spans="2:8" ht="12.75">
      <c r="B137" s="532" t="s">
        <v>798</v>
      </c>
      <c r="E137" s="5"/>
      <c r="F137" s="5">
        <v>65120000</v>
      </c>
      <c r="H137" s="68">
        <v>65120000</v>
      </c>
    </row>
    <row r="138" spans="2:8" ht="12.75">
      <c r="B138" s="532" t="s">
        <v>799</v>
      </c>
      <c r="E138" s="5"/>
      <c r="F138" s="5">
        <v>19470000</v>
      </c>
      <c r="H138" s="68">
        <v>13098000</v>
      </c>
    </row>
    <row r="139" spans="2:8" ht="12.75">
      <c r="B139" s="532" t="s">
        <v>800</v>
      </c>
      <c r="E139" s="5"/>
      <c r="F139" s="5">
        <v>129600000</v>
      </c>
      <c r="G139" s="68"/>
      <c r="H139" s="5">
        <v>141200000</v>
      </c>
    </row>
    <row r="140" spans="2:8" ht="12.75">
      <c r="B140" s="532" t="s">
        <v>801</v>
      </c>
      <c r="E140" s="5"/>
      <c r="F140" s="5">
        <v>32000000</v>
      </c>
      <c r="G140" s="68"/>
      <c r="H140" s="5">
        <v>293509457</v>
      </c>
    </row>
    <row r="141" spans="2:6" ht="12.75">
      <c r="B141" s="532" t="s">
        <v>802</v>
      </c>
      <c r="E141" s="5"/>
      <c r="F141" s="5">
        <v>50000000</v>
      </c>
    </row>
    <row r="142" spans="2:10" ht="13.5" thickBot="1">
      <c r="B142" s="641" t="s">
        <v>344</v>
      </c>
      <c r="C142" s="641"/>
      <c r="D142" s="641"/>
      <c r="E142" s="641"/>
      <c r="F142" s="255">
        <f>SUM(F136:F141)</f>
        <v>4296190000</v>
      </c>
      <c r="G142" s="259">
        <f>SUM(G136:G138)</f>
        <v>0</v>
      </c>
      <c r="H142" s="255">
        <f>SUM(H136:H141)</f>
        <v>4512927457</v>
      </c>
      <c r="I142" s="127"/>
      <c r="J142" s="127"/>
    </row>
    <row r="143" ht="13.5" thickTop="1"/>
    <row r="144" spans="2:8" ht="28.5" customHeight="1">
      <c r="B144" s="657" t="s">
        <v>797</v>
      </c>
      <c r="C144" s="657"/>
      <c r="D144" s="657"/>
      <c r="E144" s="657"/>
      <c r="F144" s="657"/>
      <c r="G144" s="657"/>
      <c r="H144" s="657"/>
    </row>
  </sheetData>
  <sheetProtection selectLockedCells="1" selectUnlockedCells="1"/>
  <mergeCells count="27">
    <mergeCell ref="B142:E142"/>
    <mergeCell ref="B144:H144"/>
    <mergeCell ref="B131:E131"/>
    <mergeCell ref="B119:D119"/>
    <mergeCell ref="B120:D120"/>
    <mergeCell ref="B121:D121"/>
    <mergeCell ref="B122:D122"/>
    <mergeCell ref="B124:E124"/>
    <mergeCell ref="B128:D128"/>
    <mergeCell ref="B129:D129"/>
    <mergeCell ref="B16:D16"/>
    <mergeCell ref="B52:D52"/>
    <mergeCell ref="B42:C42"/>
    <mergeCell ref="B95:E95"/>
    <mergeCell ref="A58:A59"/>
    <mergeCell ref="B63:H63"/>
    <mergeCell ref="B85:D85"/>
    <mergeCell ref="B31:C31"/>
    <mergeCell ref="B21:C21"/>
    <mergeCell ref="B20:C20"/>
    <mergeCell ref="B113:C113"/>
    <mergeCell ref="B103:E103"/>
    <mergeCell ref="B75:D75"/>
    <mergeCell ref="B80:D80"/>
    <mergeCell ref="G109:H109"/>
    <mergeCell ref="E108:H108"/>
    <mergeCell ref="B108:C109"/>
  </mergeCells>
  <conditionalFormatting sqref="A143:H143 G69 B68:G68 B66:H67 B69:E69 B65:G65 A60:H64 A56:A58 B94:H133 C1:D15 A1:B16 E1:H16 A18:C19 A20:B20 B21 A22:H30 B56:B59 B73:G88 H74:H88 B90:B93 C89:H93 I74:IV65536 L65:IV73 B70:H72 A65:A133 A31:B31 D31:H31 D21:H21 A44:E44 I1:IV64 A45:H55 A145:H65536 A144:B144 A17:H17 D20:E20 A32:H43">
    <cfRule type="cellIs" priority="25" dxfId="133" operator="between" stopIfTrue="1">
      <formula>0.5</formula>
      <formula>-0.5</formula>
    </cfRule>
  </conditionalFormatting>
  <conditionalFormatting sqref="H68:H69 H73 F69 I65:J73">
    <cfRule type="cellIs" priority="22" dxfId="133" operator="equal" stopIfTrue="1">
      <formula>0</formula>
    </cfRule>
  </conditionalFormatting>
  <conditionalFormatting sqref="C136:H140 A134:A142 B134:H135 B137:B141 B141:H142">
    <cfRule type="cellIs" priority="2" dxfId="133" operator="between" stopIfTrue="1">
      <formula>0.5</formula>
      <formula>-0.5</formula>
    </cfRule>
  </conditionalFormatting>
  <conditionalFormatting sqref="H65">
    <cfRule type="cellIs" priority="1" dxfId="133" operator="between" stopIfTrue="1">
      <formula>0.5</formula>
      <formula>-0.5</formula>
    </cfRule>
  </conditionalFormatting>
  <printOptions/>
  <pageMargins left="0.75" right="0.25" top="0.5" bottom="0.5" header="0.25" footer="0.25"/>
  <pageSetup firstPageNumber="18" useFirstPageNumber="1" horizontalDpi="600" verticalDpi="600" orientation="portrait" paperSize="9" r:id="rId1"/>
  <headerFooter alignWithMargins="0">
    <oddFooter>&amp;C&amp;P</oddFooter>
  </headerFooter>
</worksheet>
</file>

<file path=xl/worksheets/sheet13.xml><?xml version="1.0" encoding="utf-8"?>
<worksheet xmlns="http://schemas.openxmlformats.org/spreadsheetml/2006/main" xmlns:r="http://schemas.openxmlformats.org/officeDocument/2006/relationships">
  <dimension ref="A1:J50"/>
  <sheetViews>
    <sheetView zoomScalePageLayoutView="0" workbookViewId="0" topLeftCell="B9">
      <selection activeCell="M23" sqref="M23"/>
    </sheetView>
  </sheetViews>
  <sheetFormatPr defaultColWidth="9.00390625" defaultRowHeight="12.75"/>
  <cols>
    <col min="1" max="1" width="3.375" style="4" customWidth="1"/>
    <col min="2" max="2" width="25.00390625" style="4" customWidth="1"/>
    <col min="3" max="3" width="16.75390625" style="5" customWidth="1"/>
    <col min="4" max="5" width="16.25390625" style="5" customWidth="1"/>
    <col min="6" max="6" width="17.25390625" style="68" customWidth="1"/>
    <col min="7" max="7" width="14.75390625" style="5" customWidth="1"/>
    <col min="8" max="8" width="16.25390625" style="68" customWidth="1"/>
    <col min="9" max="9" width="19.25390625" style="5" bestFit="1" customWidth="1"/>
    <col min="10" max="10" width="17.75390625" style="5" bestFit="1" customWidth="1"/>
    <col min="11" max="16384" width="9.125" style="4" customWidth="1"/>
  </cols>
  <sheetData>
    <row r="1" spans="1:9" ht="12.75">
      <c r="A1" s="2" t="str">
        <f>Bia!A55</f>
        <v>CÔNG TY CỔ PHẦN VẬT TƯ BẾN THÀNH</v>
      </c>
      <c r="I1" s="324" t="str">
        <f>TM4!H1</f>
        <v>Báo cáo tài chính</v>
      </c>
    </row>
    <row r="2" spans="1:9" ht="12.75">
      <c r="A2" s="3" t="str">
        <f>TM4!A2</f>
        <v>Địa chỉ: 200 - 202 - 204 Lý Tự Trọng, P.Bến Thành, Q.1, Tp. HCM</v>
      </c>
      <c r="B2" s="3"/>
      <c r="C2" s="116"/>
      <c r="D2" s="116"/>
      <c r="E2" s="116"/>
      <c r="F2" s="130"/>
      <c r="G2" s="116"/>
      <c r="H2" s="187"/>
      <c r="I2" s="202" t="str">
        <f>TM4!H2</f>
        <v>cho năm tài chính kết thúc ngày 31/12/2013</v>
      </c>
    </row>
    <row r="3" ht="12.75">
      <c r="H3" s="5"/>
    </row>
    <row r="4" spans="1:9" ht="20.25">
      <c r="A4" s="615" t="str">
        <f>TM1!A4</f>
        <v>BẢN THUYẾT MINH BÁO CÁO TÀI CHÍNH</v>
      </c>
      <c r="B4" s="615"/>
      <c r="C4" s="615"/>
      <c r="D4" s="615"/>
      <c r="E4" s="615"/>
      <c r="F4" s="615"/>
      <c r="G4" s="615"/>
      <c r="H4" s="615"/>
      <c r="I4" s="615"/>
    </row>
    <row r="5" spans="1:9" ht="12.75">
      <c r="A5" s="595" t="str">
        <f>TM1!A5</f>
        <v>cho năm tài chính kết thúc ngày 31 tháng 12 năm 2013</v>
      </c>
      <c r="B5" s="595"/>
      <c r="C5" s="595"/>
      <c r="D5" s="595"/>
      <c r="E5" s="595"/>
      <c r="F5" s="595"/>
      <c r="G5" s="595"/>
      <c r="H5" s="595"/>
      <c r="I5" s="595"/>
    </row>
    <row r="7" spans="1:9" ht="14.25" customHeight="1">
      <c r="A7" s="71" t="s">
        <v>187</v>
      </c>
      <c r="B7" s="117" t="s">
        <v>35</v>
      </c>
      <c r="C7" s="57"/>
      <c r="I7" s="96" t="s">
        <v>383</v>
      </c>
    </row>
    <row r="8" spans="1:9" ht="14.25" customHeight="1">
      <c r="A8" s="19"/>
      <c r="B8" s="117" t="s">
        <v>36</v>
      </c>
      <c r="C8" s="325"/>
      <c r="D8" s="326"/>
      <c r="E8" s="326"/>
      <c r="F8" s="325"/>
      <c r="G8" s="326"/>
      <c r="H8" s="325"/>
      <c r="I8" s="64"/>
    </row>
    <row r="9" spans="1:10" ht="47.25" customHeight="1">
      <c r="A9" s="19"/>
      <c r="B9" s="118"/>
      <c r="C9" s="321" t="s">
        <v>37</v>
      </c>
      <c r="D9" s="321" t="s">
        <v>401</v>
      </c>
      <c r="E9" s="321" t="s">
        <v>565</v>
      </c>
      <c r="F9" s="321" t="s">
        <v>271</v>
      </c>
      <c r="G9" s="321" t="s">
        <v>346</v>
      </c>
      <c r="H9" s="321" t="s">
        <v>345</v>
      </c>
      <c r="I9" s="553" t="s">
        <v>38</v>
      </c>
      <c r="J9" s="297"/>
    </row>
    <row r="10" spans="1:9" ht="15.75" customHeight="1">
      <c r="A10" s="19"/>
      <c r="B10" s="119" t="s">
        <v>39</v>
      </c>
      <c r="C10" s="327">
        <v>20000000000</v>
      </c>
      <c r="D10" s="328">
        <v>13216000000</v>
      </c>
      <c r="E10" s="328">
        <v>-122767200</v>
      </c>
      <c r="F10" s="329">
        <v>179768328</v>
      </c>
      <c r="G10" s="426">
        <v>707213953</v>
      </c>
      <c r="H10" s="328">
        <v>770434687</v>
      </c>
      <c r="I10" s="339">
        <v>3344102368</v>
      </c>
    </row>
    <row r="11" spans="1:9" ht="15.75" customHeight="1">
      <c r="A11" s="19"/>
      <c r="B11" s="121" t="s">
        <v>458</v>
      </c>
      <c r="C11" s="120"/>
      <c r="D11" s="120"/>
      <c r="E11" s="120"/>
      <c r="F11" s="355"/>
      <c r="G11" s="120"/>
      <c r="H11" s="120"/>
      <c r="I11" s="239"/>
    </row>
    <row r="12" spans="1:9" ht="15.75" customHeight="1">
      <c r="A12" s="19"/>
      <c r="B12" s="121" t="s">
        <v>459</v>
      </c>
      <c r="C12" s="120"/>
      <c r="D12" s="120"/>
      <c r="E12" s="120"/>
      <c r="F12" s="239"/>
      <c r="G12" s="120"/>
      <c r="H12" s="120"/>
      <c r="I12" s="239">
        <f>KQKD!G39</f>
        <v>4417538237</v>
      </c>
    </row>
    <row r="13" spans="1:8" ht="15.75" customHeight="1">
      <c r="A13" s="19"/>
      <c r="B13" s="121" t="s">
        <v>40</v>
      </c>
      <c r="C13" s="120"/>
      <c r="D13" s="120"/>
      <c r="E13" s="120"/>
      <c r="F13" s="330"/>
      <c r="G13" s="120">
        <v>199244316</v>
      </c>
      <c r="H13" s="120"/>
    </row>
    <row r="14" spans="1:9" ht="15.75" customHeight="1">
      <c r="A14" s="19"/>
      <c r="B14" s="121" t="s">
        <v>567</v>
      </c>
      <c r="C14" s="120"/>
      <c r="D14" s="120"/>
      <c r="E14" s="120"/>
      <c r="F14" s="239"/>
      <c r="G14" s="120"/>
      <c r="H14" s="120"/>
      <c r="I14" s="239">
        <v>1991000000</v>
      </c>
    </row>
    <row r="15" spans="1:9" ht="15.75" customHeight="1">
      <c r="A15" s="19"/>
      <c r="B15" s="121" t="s">
        <v>566</v>
      </c>
      <c r="C15" s="120"/>
      <c r="D15" s="331">
        <v>0</v>
      </c>
      <c r="E15" s="331"/>
      <c r="F15" s="332"/>
      <c r="G15" s="331"/>
      <c r="H15" s="331">
        <v>0</v>
      </c>
      <c r="I15" s="332">
        <v>796977299</v>
      </c>
    </row>
    <row r="16" spans="1:9" ht="15.75" customHeight="1">
      <c r="A16" s="19"/>
      <c r="B16" s="121" t="s">
        <v>568</v>
      </c>
      <c r="C16" s="120"/>
      <c r="D16" s="331"/>
      <c r="E16" s="331"/>
      <c r="F16" s="332"/>
      <c r="G16" s="331"/>
      <c r="H16" s="331"/>
      <c r="I16" s="332">
        <v>120000000</v>
      </c>
    </row>
    <row r="17" spans="1:9" ht="15.75" customHeight="1">
      <c r="A17" s="19"/>
      <c r="B17" s="142" t="s">
        <v>41</v>
      </c>
      <c r="C17" s="120"/>
      <c r="D17" s="328"/>
      <c r="E17" s="328"/>
      <c r="F17" s="333">
        <v>179768328</v>
      </c>
      <c r="G17" s="120"/>
      <c r="H17" s="120"/>
      <c r="I17" s="239"/>
    </row>
    <row r="18" spans="1:10" ht="15.75" customHeight="1">
      <c r="A18" s="19"/>
      <c r="B18" s="296" t="s">
        <v>270</v>
      </c>
      <c r="C18" s="334">
        <f aca="true" t="shared" si="0" ref="C18:H18">C10+C11+C12+C13-C14-C15-C17</f>
        <v>20000000000</v>
      </c>
      <c r="D18" s="334">
        <f t="shared" si="0"/>
        <v>13216000000</v>
      </c>
      <c r="E18" s="334">
        <f t="shared" si="0"/>
        <v>-122767200</v>
      </c>
      <c r="F18" s="334">
        <f t="shared" si="0"/>
        <v>0</v>
      </c>
      <c r="G18" s="334">
        <f t="shared" si="0"/>
        <v>906458269</v>
      </c>
      <c r="H18" s="334">
        <f t="shared" si="0"/>
        <v>770434687</v>
      </c>
      <c r="I18" s="334">
        <f>I10+I11+I12+I13-I14-I15-I16-I17</f>
        <v>4853663306</v>
      </c>
      <c r="J18" s="444">
        <f>I18-CDKT!H124</f>
        <v>0</v>
      </c>
    </row>
    <row r="19" spans="1:9" ht="15.75" customHeight="1">
      <c r="A19" s="19"/>
      <c r="B19" s="121" t="s">
        <v>460</v>
      </c>
      <c r="C19" s="120"/>
      <c r="D19" s="120"/>
      <c r="E19" s="120"/>
      <c r="F19" s="333"/>
      <c r="G19" s="120"/>
      <c r="H19" s="120"/>
      <c r="I19" s="239"/>
    </row>
    <row r="20" spans="1:9" ht="15.75" customHeight="1">
      <c r="A20" s="19"/>
      <c r="B20" s="121" t="s">
        <v>461</v>
      </c>
      <c r="C20" s="120"/>
      <c r="D20" s="120"/>
      <c r="E20" s="120"/>
      <c r="F20" s="333"/>
      <c r="G20" s="120"/>
      <c r="H20" s="120"/>
      <c r="I20" s="239">
        <f>KQKD!E39</f>
        <v>3105866127</v>
      </c>
    </row>
    <row r="21" spans="1:8" ht="15.75" customHeight="1">
      <c r="A21" s="19"/>
      <c r="B21" s="121" t="s">
        <v>109</v>
      </c>
      <c r="C21" s="120"/>
      <c r="D21" s="120"/>
      <c r="E21" s="120"/>
      <c r="F21" s="333"/>
      <c r="G21" s="239">
        <v>219810755</v>
      </c>
      <c r="H21" s="120"/>
    </row>
    <row r="22" spans="1:8" ht="15.75" customHeight="1">
      <c r="A22" s="19"/>
      <c r="B22" s="121" t="s">
        <v>40</v>
      </c>
      <c r="C22" s="120"/>
      <c r="D22" s="120"/>
      <c r="E22" s="120"/>
      <c r="F22" s="319">
        <f>CDKT!F120</f>
        <v>0</v>
      </c>
      <c r="G22" s="239"/>
      <c r="H22" s="335"/>
    </row>
    <row r="23" spans="1:9" ht="15.75" customHeight="1">
      <c r="A23" s="19"/>
      <c r="B23" s="121" t="s">
        <v>566</v>
      </c>
      <c r="C23" s="120"/>
      <c r="D23" s="120"/>
      <c r="E23" s="120"/>
      <c r="F23" s="319"/>
      <c r="G23" s="120"/>
      <c r="H23" s="335"/>
      <c r="I23" s="319">
        <f>879243022</f>
        <v>879243022</v>
      </c>
    </row>
    <row r="24" spans="1:9" ht="15.75" customHeight="1">
      <c r="A24" s="19"/>
      <c r="B24" s="124" t="s">
        <v>567</v>
      </c>
      <c r="C24" s="120"/>
      <c r="D24" s="120"/>
      <c r="E24" s="120"/>
      <c r="F24" s="333"/>
      <c r="G24" s="120"/>
      <c r="H24" s="120"/>
      <c r="I24" s="5">
        <v>2986500000</v>
      </c>
    </row>
    <row r="25" spans="1:9" ht="15.75" customHeight="1">
      <c r="A25" s="19"/>
      <c r="B25" s="121" t="s">
        <v>568</v>
      </c>
      <c r="C25" s="120"/>
      <c r="D25" s="120"/>
      <c r="E25" s="120"/>
      <c r="F25" s="333"/>
      <c r="G25" s="120"/>
      <c r="H25" s="120"/>
      <c r="I25" s="239">
        <v>105600000</v>
      </c>
    </row>
    <row r="26" spans="1:9" ht="15.75" customHeight="1" hidden="1">
      <c r="A26" s="19"/>
      <c r="B26" s="121" t="s">
        <v>110</v>
      </c>
      <c r="C26" s="120"/>
      <c r="D26" s="120"/>
      <c r="E26" s="120"/>
      <c r="F26" s="333"/>
      <c r="G26" s="120"/>
      <c r="H26" s="120"/>
      <c r="I26" s="239"/>
    </row>
    <row r="27" spans="1:9" ht="15.75" customHeight="1">
      <c r="A27" s="19"/>
      <c r="B27" s="142" t="s">
        <v>41</v>
      </c>
      <c r="C27" s="120"/>
      <c r="D27" s="120"/>
      <c r="E27" s="120"/>
      <c r="F27" s="319"/>
      <c r="G27" s="120"/>
      <c r="H27" s="120"/>
      <c r="I27" s="239">
        <v>21323088</v>
      </c>
    </row>
    <row r="28" spans="1:9" ht="15.75" customHeight="1" thickBot="1">
      <c r="A28" s="19"/>
      <c r="B28" s="123" t="s">
        <v>42</v>
      </c>
      <c r="C28" s="336">
        <f>C18+C19+C20+C22-C24-C25-C27</f>
        <v>20000000000</v>
      </c>
      <c r="D28" s="336">
        <f>D18+D19+D20+D22-D24-D25-D27</f>
        <v>13216000000</v>
      </c>
      <c r="E28" s="336">
        <f>E18+E19+E20+E22-E24-E25-E27</f>
        <v>-122767200</v>
      </c>
      <c r="F28" s="298">
        <f>F18+F19++F20+F21+F22-F24-F25-F27</f>
        <v>0</v>
      </c>
      <c r="G28" s="336">
        <f>G19+G20+G21+G22-G23-G24-G25-G27+G18</f>
        <v>1126269024</v>
      </c>
      <c r="H28" s="336">
        <f>H18+H19+H20+H22-H24-H25-H27</f>
        <v>770434687</v>
      </c>
      <c r="I28" s="298">
        <f>I18+I19+I20+I21+I22-I23-I24-I25-I27</f>
        <v>3966863323</v>
      </c>
    </row>
    <row r="29" spans="1:9" ht="14.25" customHeight="1" thickTop="1">
      <c r="A29" s="19"/>
      <c r="B29" s="119"/>
      <c r="C29" s="328">
        <f>C28-CDKT!F115</f>
        <v>0</v>
      </c>
      <c r="D29" s="328">
        <f>D28-CDKT!F116</f>
        <v>0</v>
      </c>
      <c r="E29" s="328">
        <f>E28-CDKT!F118</f>
        <v>0</v>
      </c>
      <c r="F29" s="328">
        <f>F28-CDKT!F120</f>
        <v>0</v>
      </c>
      <c r="G29" s="328">
        <f>G28-CDKT!F122</f>
        <v>0</v>
      </c>
      <c r="H29" s="68">
        <f>H28-CDKT!F121</f>
        <v>0</v>
      </c>
      <c r="I29" s="556">
        <f>I28-CDKT!F124</f>
        <v>0</v>
      </c>
    </row>
    <row r="30" spans="2:9" ht="15">
      <c r="B30" s="58"/>
      <c r="F30" s="356"/>
      <c r="I30" s="337"/>
    </row>
    <row r="31" spans="2:6" ht="12.75">
      <c r="B31" s="312"/>
      <c r="C31" s="338"/>
      <c r="D31" s="338"/>
      <c r="E31" s="338"/>
      <c r="F31" s="329"/>
    </row>
    <row r="32" spans="2:6" ht="12.75">
      <c r="B32" s="312"/>
      <c r="C32" s="64"/>
      <c r="D32" s="64"/>
      <c r="E32" s="64"/>
      <c r="F32" s="239"/>
    </row>
    <row r="33" spans="2:6" ht="12.75">
      <c r="B33" s="58"/>
      <c r="F33" s="239"/>
    </row>
    <row r="34" ht="12.75">
      <c r="F34" s="333"/>
    </row>
    <row r="35" ht="12.75">
      <c r="F35" s="239"/>
    </row>
    <row r="36" ht="12.75">
      <c r="F36" s="332"/>
    </row>
    <row r="37" ht="12.75">
      <c r="F37" s="330"/>
    </row>
    <row r="38" ht="12.75">
      <c r="F38" s="329"/>
    </row>
    <row r="39" ht="12.75">
      <c r="F39" s="333"/>
    </row>
    <row r="40" ht="12.75">
      <c r="F40" s="333"/>
    </row>
    <row r="41" ht="12.75">
      <c r="F41" s="319"/>
    </row>
    <row r="42" ht="12.75">
      <c r="F42" s="333"/>
    </row>
    <row r="43" ht="12.75">
      <c r="F43" s="333"/>
    </row>
    <row r="44" ht="12.75">
      <c r="F44" s="319"/>
    </row>
    <row r="45" ht="12.75">
      <c r="F45" s="329"/>
    </row>
    <row r="46" ht="12.75">
      <c r="F46" s="135"/>
    </row>
    <row r="47" ht="12.75">
      <c r="F47" s="135"/>
    </row>
    <row r="48" ht="12.75">
      <c r="F48" s="135"/>
    </row>
    <row r="49" ht="12.75">
      <c r="F49" s="135"/>
    </row>
    <row r="50" ht="12.75">
      <c r="F50" s="135"/>
    </row>
  </sheetData>
  <sheetProtection/>
  <mergeCells count="2">
    <mergeCell ref="A4:I4"/>
    <mergeCell ref="A5:I5"/>
  </mergeCells>
  <conditionalFormatting sqref="A4 A1:B3 A5:B65536 K1:IV65536">
    <cfRule type="cellIs" priority="4" dxfId="133" operator="between" stopIfTrue="1">
      <formula>0.5</formula>
      <formula>-0.5</formula>
    </cfRule>
  </conditionalFormatting>
  <conditionalFormatting sqref="J23:J24 C23:H24 C25:J65536 C1:J22">
    <cfRule type="cellIs" priority="6" dxfId="133" operator="equal" stopIfTrue="1">
      <formula>0</formula>
    </cfRule>
    <cfRule type="cellIs" priority="7" dxfId="134" operator="notEqual" stopIfTrue="1">
      <formula>0</formula>
    </cfRule>
  </conditionalFormatting>
  <conditionalFormatting sqref="I23">
    <cfRule type="cellIs" priority="1" dxfId="133" operator="equal" stopIfTrue="1">
      <formula>0</formula>
    </cfRule>
    <cfRule type="cellIs" priority="2" dxfId="134" operator="notEqual" stopIfTrue="1">
      <formula>0</formula>
    </cfRule>
  </conditionalFormatting>
  <printOptions/>
  <pageMargins left="0.25" right="0.25" top="0.75" bottom="0.5" header="0" footer="0"/>
  <pageSetup firstPageNumber="21" useFirstPageNumber="1" horizontalDpi="600" verticalDpi="600" orientation="landscape" r:id="rId1"/>
  <headerFooter alignWithMargins="0">
    <oddFooter>&amp;C&amp;P</oddFooter>
  </headerFooter>
</worksheet>
</file>

<file path=xl/worksheets/sheet14.xml><?xml version="1.0" encoding="utf-8"?>
<worksheet xmlns="http://schemas.openxmlformats.org/spreadsheetml/2006/main" xmlns:r="http://schemas.openxmlformats.org/officeDocument/2006/relationships">
  <dimension ref="A1:N114"/>
  <sheetViews>
    <sheetView zoomScalePageLayoutView="0" workbookViewId="0" topLeftCell="A13">
      <selection activeCell="G70" sqref="G70"/>
    </sheetView>
  </sheetViews>
  <sheetFormatPr defaultColWidth="9.00390625" defaultRowHeight="12.75"/>
  <cols>
    <col min="1" max="1" width="4.625" style="5" customWidth="1"/>
    <col min="2" max="2" width="32.25390625" style="5" customWidth="1"/>
    <col min="3" max="3" width="9.375" style="5" customWidth="1"/>
    <col min="4" max="4" width="17.25390625" style="5" customWidth="1"/>
    <col min="5" max="5" width="9.75390625" style="5" customWidth="1"/>
    <col min="6" max="6" width="17.25390625" style="5" customWidth="1"/>
    <col min="7" max="7" width="9.375" style="68" customWidth="1"/>
    <col min="8" max="8" width="19.625" style="5" customWidth="1"/>
    <col min="9" max="9" width="12.875" style="5" customWidth="1"/>
    <col min="10" max="10" width="15.375" style="5" customWidth="1"/>
    <col min="11" max="11" width="14.75390625" style="68" customWidth="1"/>
    <col min="12" max="12" width="12.375" style="5" customWidth="1"/>
    <col min="13" max="16384" width="9.125" style="5" customWidth="1"/>
  </cols>
  <sheetData>
    <row r="1" spans="1:7" ht="12.75">
      <c r="A1" s="54" t="str">
        <f>Bia!A55</f>
        <v>CÔNG TY CỔ PHẦN VẬT TƯ BẾN THÀNH</v>
      </c>
      <c r="B1" s="54"/>
      <c r="G1" s="23" t="str">
        <f>TM5!I1</f>
        <v>Báo cáo tài chính</v>
      </c>
    </row>
    <row r="2" spans="1:9" ht="12.75">
      <c r="A2" s="176" t="str">
        <f>TM5!A2</f>
        <v>Địa chỉ: 200 - 202 - 204 Lý Tự Trọng, P.Bến Thành, Q.1, Tp. HCM</v>
      </c>
      <c r="B2" s="176"/>
      <c r="C2" s="176"/>
      <c r="D2" s="176"/>
      <c r="E2" s="176"/>
      <c r="F2" s="176"/>
      <c r="G2" s="187" t="str">
        <f>TM5!I2</f>
        <v>cho năm tài chính kết thúc ngày 31/12/2013</v>
      </c>
      <c r="I2" s="68"/>
    </row>
    <row r="4" spans="1:7" ht="20.25">
      <c r="A4" s="623" t="str">
        <f>TM1!A4</f>
        <v>BẢN THUYẾT MINH BÁO CÁO TÀI CHÍNH</v>
      </c>
      <c r="B4" s="623"/>
      <c r="C4" s="623"/>
      <c r="D4" s="623"/>
      <c r="E4" s="623"/>
      <c r="F4" s="623"/>
      <c r="G4" s="623"/>
    </row>
    <row r="5" spans="1:7" ht="14.25" customHeight="1">
      <c r="A5" s="624" t="str">
        <f>TM1!A5</f>
        <v>cho năm tài chính kết thúc ngày 31 tháng 12 năm 2013</v>
      </c>
      <c r="B5" s="624"/>
      <c r="C5" s="624"/>
      <c r="D5" s="624"/>
      <c r="E5" s="624"/>
      <c r="F5" s="624"/>
      <c r="G5" s="624"/>
    </row>
    <row r="6" spans="1:7" ht="6" customHeight="1">
      <c r="A6" s="441"/>
      <c r="B6" s="144"/>
      <c r="C6" s="144"/>
      <c r="D6" s="144"/>
      <c r="E6" s="144"/>
      <c r="F6" s="144"/>
      <c r="G6" s="442"/>
    </row>
    <row r="7" spans="1:7" ht="12.75">
      <c r="A7" s="441"/>
      <c r="B7" s="144"/>
      <c r="C7" s="144"/>
      <c r="D7" s="144"/>
      <c r="E7" s="144"/>
      <c r="F7" s="144"/>
      <c r="G7" s="96" t="s">
        <v>383</v>
      </c>
    </row>
    <row r="8" spans="1:3" ht="6" customHeight="1">
      <c r="A8" s="440"/>
      <c r="B8" s="54"/>
      <c r="C8" s="54"/>
    </row>
    <row r="9" spans="1:11" s="54" customFormat="1" ht="14.25" customHeight="1">
      <c r="A9" s="23" t="str">
        <f>TM5!A7</f>
        <v>19.</v>
      </c>
      <c r="B9" s="57" t="s">
        <v>43</v>
      </c>
      <c r="D9" s="188"/>
      <c r="E9" s="188"/>
      <c r="F9" s="188"/>
      <c r="G9" s="439"/>
      <c r="K9" s="57"/>
    </row>
    <row r="10" spans="1:8" ht="14.25" customHeight="1">
      <c r="A10" s="185"/>
      <c r="B10" s="54"/>
      <c r="D10" s="559" t="s">
        <v>396</v>
      </c>
      <c r="E10" s="111" t="s">
        <v>403</v>
      </c>
      <c r="F10" s="560" t="s">
        <v>457</v>
      </c>
      <c r="G10" s="201" t="s">
        <v>403</v>
      </c>
      <c r="H10" s="65"/>
    </row>
    <row r="11" spans="1:8" ht="6" customHeight="1">
      <c r="A11" s="185"/>
      <c r="B11" s="54"/>
      <c r="D11" s="111"/>
      <c r="E11" s="111"/>
      <c r="F11" s="203"/>
      <c r="H11" s="65"/>
    </row>
    <row r="12" spans="1:11" s="70" customFormat="1" ht="14.25" customHeight="1">
      <c r="A12" s="131"/>
      <c r="B12" s="438" t="s">
        <v>569</v>
      </c>
      <c r="D12" s="333">
        <v>6762600000</v>
      </c>
      <c r="E12" s="557">
        <f>D12/$D$15</f>
        <v>0.33813</v>
      </c>
      <c r="F12" s="333">
        <v>6762600000</v>
      </c>
      <c r="G12" s="558">
        <f>F12/$F$15</f>
        <v>0.33813</v>
      </c>
      <c r="H12" s="437"/>
      <c r="I12" s="394"/>
      <c r="K12" s="94"/>
    </row>
    <row r="13" spans="1:11" s="70" customFormat="1" ht="14.25" customHeight="1">
      <c r="A13" s="131"/>
      <c r="B13" s="438" t="s">
        <v>570</v>
      </c>
      <c r="D13" s="333">
        <v>13237400000</v>
      </c>
      <c r="E13" s="557">
        <f>D13/$D$15</f>
        <v>0.66187</v>
      </c>
      <c r="F13" s="333">
        <v>13237400000</v>
      </c>
      <c r="G13" s="558">
        <f>F13/$F$15</f>
        <v>0.66187</v>
      </c>
      <c r="H13" s="437"/>
      <c r="K13" s="94"/>
    </row>
    <row r="14" spans="1:8" ht="13.5" customHeight="1">
      <c r="A14" s="185"/>
      <c r="B14" s="436"/>
      <c r="D14" s="68"/>
      <c r="E14" s="68"/>
      <c r="F14" s="68"/>
      <c r="H14" s="445"/>
    </row>
    <row r="15" spans="1:8" ht="14.25" customHeight="1" thickBot="1">
      <c r="A15" s="185"/>
      <c r="B15" s="631" t="s">
        <v>344</v>
      </c>
      <c r="C15" s="631"/>
      <c r="D15" s="399">
        <f>D13+D12</f>
        <v>20000000000</v>
      </c>
      <c r="E15" s="156"/>
      <c r="F15" s="399">
        <f>F13+F12</f>
        <v>20000000000</v>
      </c>
      <c r="G15" s="368"/>
      <c r="H15" s="445"/>
    </row>
    <row r="16" spans="1:8" ht="19.5" customHeight="1" thickTop="1">
      <c r="A16" s="185"/>
      <c r="B16" s="435"/>
      <c r="D16" s="319">
        <f>D15-CDKT!F115</f>
        <v>0</v>
      </c>
      <c r="E16" s="319"/>
      <c r="F16" s="319">
        <f>F15-CDKT!H115</f>
        <v>0</v>
      </c>
      <c r="H16" s="65"/>
    </row>
    <row r="17" spans="1:11" s="54" customFormat="1" ht="14.25" customHeight="1">
      <c r="A17" s="23" t="str">
        <f>A9</f>
        <v>19.</v>
      </c>
      <c r="B17" s="434" t="s">
        <v>404</v>
      </c>
      <c r="D17" s="433"/>
      <c r="E17" s="433"/>
      <c r="F17" s="57"/>
      <c r="H17" s="443"/>
      <c r="K17" s="57"/>
    </row>
    <row r="18" spans="1:8" ht="14.25" customHeight="1">
      <c r="A18" s="185"/>
      <c r="B18" s="435"/>
      <c r="D18" s="559" t="s">
        <v>478</v>
      </c>
      <c r="E18" s="111"/>
      <c r="F18" s="560" t="s">
        <v>479</v>
      </c>
      <c r="H18" s="65"/>
    </row>
    <row r="19" spans="1:8" ht="5.25" customHeight="1">
      <c r="A19" s="185"/>
      <c r="B19" s="435"/>
      <c r="D19" s="432"/>
      <c r="E19" s="432"/>
      <c r="F19" s="203"/>
      <c r="H19" s="65"/>
    </row>
    <row r="20" spans="1:8" ht="14.25" customHeight="1">
      <c r="A20" s="185"/>
      <c r="B20" s="395" t="s">
        <v>135</v>
      </c>
      <c r="D20" s="333"/>
      <c r="E20" s="333"/>
      <c r="F20" s="68"/>
      <c r="H20" s="65"/>
    </row>
    <row r="21" spans="1:8" ht="14.25" customHeight="1">
      <c r="A21" s="185"/>
      <c r="B21" s="5" t="s">
        <v>136</v>
      </c>
      <c r="D21" s="135">
        <v>20000000000</v>
      </c>
      <c r="E21" s="135"/>
      <c r="F21" s="135">
        <v>20000000000</v>
      </c>
      <c r="H21" s="65"/>
    </row>
    <row r="22" spans="1:8" ht="14.25" customHeight="1">
      <c r="A22" s="185"/>
      <c r="B22" s="5" t="s">
        <v>137</v>
      </c>
      <c r="D22" s="135"/>
      <c r="E22" s="135"/>
      <c r="F22" s="135"/>
      <c r="H22" s="65"/>
    </row>
    <row r="23" spans="1:8" ht="14.25" customHeight="1">
      <c r="A23" s="185"/>
      <c r="B23" s="5" t="s">
        <v>138</v>
      </c>
      <c r="D23" s="135"/>
      <c r="E23" s="135"/>
      <c r="F23" s="135"/>
      <c r="H23" s="65"/>
    </row>
    <row r="24" spans="1:8" ht="14.25" customHeight="1">
      <c r="A24" s="431"/>
      <c r="B24" s="430" t="s">
        <v>139</v>
      </c>
      <c r="D24" s="135">
        <f>D21+D22-D23</f>
        <v>20000000000</v>
      </c>
      <c r="E24" s="135"/>
      <c r="F24" s="135">
        <f>F21+F22-F23</f>
        <v>20000000000</v>
      </c>
      <c r="H24" s="65"/>
    </row>
    <row r="25" spans="1:8" ht="5.25" customHeight="1">
      <c r="A25" s="431"/>
      <c r="B25" s="430"/>
      <c r="D25" s="64"/>
      <c r="E25" s="64"/>
      <c r="F25" s="135"/>
      <c r="H25" s="65"/>
    </row>
    <row r="26" spans="1:8" ht="14.25" customHeight="1">
      <c r="A26" s="185"/>
      <c r="B26" s="395" t="s">
        <v>140</v>
      </c>
      <c r="D26" s="111">
        <f>TM5!I24</f>
        <v>2986500000</v>
      </c>
      <c r="E26" s="110"/>
      <c r="F26" s="203">
        <v>1991000000</v>
      </c>
      <c r="H26" s="65"/>
    </row>
    <row r="27" spans="1:8" ht="15" customHeight="1">
      <c r="A27" s="185"/>
      <c r="B27" s="343"/>
      <c r="D27" s="110">
        <f>D24-CDKT!F115</f>
        <v>0</v>
      </c>
      <c r="E27" s="110"/>
      <c r="F27" s="110">
        <f>F24-CDKT!H115</f>
        <v>0</v>
      </c>
      <c r="H27" s="65"/>
    </row>
    <row r="28" spans="1:8" ht="15" customHeight="1">
      <c r="A28" s="23" t="s">
        <v>187</v>
      </c>
      <c r="B28" s="54" t="s">
        <v>571</v>
      </c>
      <c r="H28" s="65"/>
    </row>
    <row r="29" spans="1:8" ht="15" customHeight="1">
      <c r="A29" s="185"/>
      <c r="D29" s="115" t="s">
        <v>572</v>
      </c>
      <c r="F29" s="115" t="s">
        <v>573</v>
      </c>
      <c r="H29" s="65"/>
    </row>
    <row r="30" spans="1:8" ht="15" customHeight="1">
      <c r="A30" s="185"/>
      <c r="B30" s="5" t="s">
        <v>574</v>
      </c>
      <c r="H30" s="65"/>
    </row>
    <row r="31" spans="1:8" ht="15" customHeight="1">
      <c r="A31" s="185"/>
      <c r="B31" s="5" t="s">
        <v>575</v>
      </c>
      <c r="D31" s="5">
        <f>D32+D33</f>
        <v>2000000</v>
      </c>
      <c r="F31" s="5">
        <f>F32+F33</f>
        <v>2000000</v>
      </c>
      <c r="H31" s="65"/>
    </row>
    <row r="32" spans="1:8" ht="15" customHeight="1">
      <c r="A32" s="185"/>
      <c r="B32" s="436" t="s">
        <v>576</v>
      </c>
      <c r="D32" s="70">
        <v>2000000</v>
      </c>
      <c r="E32" s="70"/>
      <c r="F32" s="70">
        <v>2000000</v>
      </c>
      <c r="H32" s="65"/>
    </row>
    <row r="33" spans="1:8" ht="15" customHeight="1">
      <c r="A33" s="185"/>
      <c r="B33" s="436" t="s">
        <v>577</v>
      </c>
      <c r="H33" s="65"/>
    </row>
    <row r="34" spans="1:8" ht="15" customHeight="1">
      <c r="A34" s="185"/>
      <c r="B34" s="5" t="s">
        <v>578</v>
      </c>
      <c r="D34" s="5">
        <f>D35</f>
        <v>9000</v>
      </c>
      <c r="F34" s="5">
        <f>F35</f>
        <v>9000</v>
      </c>
      <c r="H34" s="65"/>
    </row>
    <row r="35" spans="1:8" ht="15" customHeight="1">
      <c r="A35" s="185"/>
      <c r="B35" s="436" t="s">
        <v>576</v>
      </c>
      <c r="D35" s="70">
        <v>9000</v>
      </c>
      <c r="F35" s="70">
        <v>9000</v>
      </c>
      <c r="H35" s="65"/>
    </row>
    <row r="36" spans="1:8" ht="15" customHeight="1">
      <c r="A36" s="185"/>
      <c r="B36" s="436" t="s">
        <v>577</v>
      </c>
      <c r="H36" s="65"/>
    </row>
    <row r="37" spans="1:8" ht="15" customHeight="1">
      <c r="A37" s="185"/>
      <c r="B37" s="5" t="s">
        <v>579</v>
      </c>
      <c r="D37" s="5">
        <f>D38+D39</f>
        <v>1991000</v>
      </c>
      <c r="F37" s="5">
        <f>F38+F39</f>
        <v>1991000</v>
      </c>
      <c r="H37" s="65"/>
    </row>
    <row r="38" spans="1:8" ht="15" customHeight="1">
      <c r="A38" s="185"/>
      <c r="B38" s="436" t="s">
        <v>576</v>
      </c>
      <c r="D38" s="70">
        <f>D32-D35</f>
        <v>1991000</v>
      </c>
      <c r="E38" s="70"/>
      <c r="F38" s="70">
        <f>F32-F35</f>
        <v>1991000</v>
      </c>
      <c r="H38" s="65"/>
    </row>
    <row r="39" spans="1:8" ht="15" customHeight="1">
      <c r="A39" s="185"/>
      <c r="B39" s="436" t="s">
        <v>577</v>
      </c>
      <c r="H39" s="65"/>
    </row>
    <row r="40" spans="1:8" ht="15" customHeight="1">
      <c r="A40" s="185"/>
      <c r="H40" s="65"/>
    </row>
    <row r="41" spans="1:8" ht="15" customHeight="1">
      <c r="A41" s="185"/>
      <c r="B41" s="5" t="s">
        <v>580</v>
      </c>
      <c r="H41" s="65"/>
    </row>
    <row r="42" spans="1:8" ht="15" customHeight="1">
      <c r="A42" s="185"/>
      <c r="B42" s="343"/>
      <c r="D42" s="110"/>
      <c r="E42" s="110"/>
      <c r="F42" s="110"/>
      <c r="H42" s="65"/>
    </row>
    <row r="43" spans="1:11" s="54" customFormat="1" ht="14.25" customHeight="1">
      <c r="A43" s="23" t="str">
        <f>A17</f>
        <v>19.</v>
      </c>
      <c r="B43" s="369" t="s">
        <v>581</v>
      </c>
      <c r="D43" s="60"/>
      <c r="E43" s="60"/>
      <c r="F43" s="198"/>
      <c r="H43" s="443"/>
      <c r="K43" s="57"/>
    </row>
    <row r="44" spans="2:8" ht="14.25" customHeight="1">
      <c r="B44" s="343"/>
      <c r="D44" s="187" t="str">
        <f>D10</f>
        <v>Cuối kỳ</v>
      </c>
      <c r="E44" s="111"/>
      <c r="F44" s="202" t="str">
        <f>F10</f>
        <v>Đầu kỳ</v>
      </c>
      <c r="H44" s="65"/>
    </row>
    <row r="45" spans="2:8" ht="5.25" customHeight="1">
      <c r="B45" s="343"/>
      <c r="D45" s="88"/>
      <c r="E45" s="88"/>
      <c r="F45" s="240"/>
      <c r="H45" s="65"/>
    </row>
    <row r="46" spans="1:13" ht="14.25" customHeight="1">
      <c r="A46" s="431"/>
      <c r="B46" s="5" t="s">
        <v>345</v>
      </c>
      <c r="D46" s="135">
        <f>CDKT!F121</f>
        <v>770434687</v>
      </c>
      <c r="E46" s="135"/>
      <c r="F46" s="135">
        <f>CDKT!H121</f>
        <v>770434687</v>
      </c>
      <c r="H46" s="65"/>
      <c r="M46" s="64"/>
    </row>
    <row r="47" spans="1:13" ht="14.25" customHeight="1">
      <c r="A47" s="54"/>
      <c r="B47" s="5" t="s">
        <v>346</v>
      </c>
      <c r="D47" s="203">
        <f>CDKT!F122</f>
        <v>1126269024</v>
      </c>
      <c r="E47" s="203"/>
      <c r="F47" s="203">
        <f>CDKT!H122</f>
        <v>906458269</v>
      </c>
      <c r="H47" s="65"/>
      <c r="M47" s="64"/>
    </row>
    <row r="48" spans="1:13" ht="14.25" customHeight="1">
      <c r="A48" s="54"/>
      <c r="B48" s="438"/>
      <c r="D48" s="64"/>
      <c r="E48" s="64"/>
      <c r="F48" s="135"/>
      <c r="H48" s="64"/>
      <c r="I48" s="64"/>
      <c r="J48" s="64"/>
      <c r="K48" s="135"/>
      <c r="L48" s="64"/>
      <c r="M48" s="64"/>
    </row>
    <row r="49" spans="1:13" ht="12.75" customHeight="1">
      <c r="A49" s="54"/>
      <c r="B49" s="438"/>
      <c r="D49" s="64"/>
      <c r="E49" s="64"/>
      <c r="F49" s="135"/>
      <c r="H49" s="64"/>
      <c r="I49" s="64"/>
      <c r="J49" s="64"/>
      <c r="K49" s="135"/>
      <c r="L49" s="64"/>
      <c r="M49" s="64"/>
    </row>
    <row r="50" spans="1:13" ht="12.75" customHeight="1">
      <c r="A50" s="54"/>
      <c r="B50" s="438"/>
      <c r="D50" s="64"/>
      <c r="E50" s="64"/>
      <c r="F50" s="135"/>
      <c r="H50" s="64"/>
      <c r="I50" s="64"/>
      <c r="J50" s="64"/>
      <c r="K50" s="135"/>
      <c r="L50" s="64"/>
      <c r="M50" s="64"/>
    </row>
    <row r="51" spans="1:13" ht="12.75" customHeight="1">
      <c r="A51" s="54"/>
      <c r="B51" s="438"/>
      <c r="D51" s="64"/>
      <c r="E51" s="64"/>
      <c r="F51" s="135"/>
      <c r="H51" s="64"/>
      <c r="I51" s="64"/>
      <c r="J51" s="64"/>
      <c r="K51" s="135"/>
      <c r="L51" s="64"/>
      <c r="M51" s="64"/>
    </row>
    <row r="52" spans="1:13" ht="12.75" customHeight="1">
      <c r="A52" s="54"/>
      <c r="B52" s="438"/>
      <c r="D52" s="64"/>
      <c r="E52" s="64"/>
      <c r="F52" s="135"/>
      <c r="H52" s="64"/>
      <c r="I52" s="64"/>
      <c r="J52" s="64"/>
      <c r="K52" s="135"/>
      <c r="L52" s="64"/>
      <c r="M52" s="64"/>
    </row>
    <row r="53" spans="1:13" ht="12.75" customHeight="1">
      <c r="A53" s="54"/>
      <c r="B53" s="438"/>
      <c r="D53" s="64"/>
      <c r="E53" s="64"/>
      <c r="F53" s="135"/>
      <c r="H53" s="64"/>
      <c r="I53" s="64"/>
      <c r="J53" s="64"/>
      <c r="K53" s="135"/>
      <c r="L53" s="64"/>
      <c r="M53" s="64"/>
    </row>
    <row r="54" spans="1:13" ht="12.75" customHeight="1">
      <c r="A54" s="54"/>
      <c r="B54" s="438"/>
      <c r="D54" s="64"/>
      <c r="E54" s="64"/>
      <c r="F54" s="135"/>
      <c r="H54" s="64"/>
      <c r="I54" s="64"/>
      <c r="J54" s="64"/>
      <c r="K54" s="135"/>
      <c r="L54" s="64"/>
      <c r="M54" s="64"/>
    </row>
    <row r="55" spans="1:13" ht="12.75" customHeight="1">
      <c r="A55" s="54"/>
      <c r="B55" s="438"/>
      <c r="D55" s="64"/>
      <c r="E55" s="64"/>
      <c r="F55" s="135"/>
      <c r="H55" s="64"/>
      <c r="I55" s="64"/>
      <c r="J55" s="64"/>
      <c r="K55" s="135"/>
      <c r="L55" s="64"/>
      <c r="M55" s="64"/>
    </row>
    <row r="56" spans="1:13" ht="12.75" customHeight="1">
      <c r="A56" s="60"/>
      <c r="B56" s="429"/>
      <c r="C56" s="64"/>
      <c r="D56" s="64"/>
      <c r="E56" s="64"/>
      <c r="F56" s="135"/>
      <c r="H56" s="64"/>
      <c r="I56" s="64"/>
      <c r="J56" s="64"/>
      <c r="K56" s="135"/>
      <c r="L56" s="64"/>
      <c r="M56" s="64"/>
    </row>
    <row r="57" spans="1:13" ht="12.75" customHeight="1">
      <c r="A57" s="60"/>
      <c r="B57" s="429"/>
      <c r="C57" s="64"/>
      <c r="D57" s="64"/>
      <c r="E57" s="64"/>
      <c r="F57" s="135"/>
      <c r="H57" s="64"/>
      <c r="I57" s="64"/>
      <c r="J57" s="64"/>
      <c r="K57" s="135"/>
      <c r="L57" s="64"/>
      <c r="M57" s="64"/>
    </row>
    <row r="58" spans="1:13" ht="12.75" customHeight="1">
      <c r="A58" s="60"/>
      <c r="B58" s="429"/>
      <c r="C58" s="64"/>
      <c r="D58" s="64"/>
      <c r="E58" s="64"/>
      <c r="F58" s="135"/>
      <c r="H58" s="64"/>
      <c r="I58" s="64"/>
      <c r="J58" s="64"/>
      <c r="K58" s="135"/>
      <c r="L58" s="64"/>
      <c r="M58" s="64"/>
    </row>
    <row r="59" spans="1:13" ht="12.75" customHeight="1">
      <c r="A59" s="60"/>
      <c r="B59" s="429"/>
      <c r="C59" s="64"/>
      <c r="D59" s="64"/>
      <c r="E59" s="64"/>
      <c r="F59" s="135"/>
      <c r="H59" s="64"/>
      <c r="I59" s="64"/>
      <c r="J59" s="64"/>
      <c r="K59" s="135"/>
      <c r="L59" s="64"/>
      <c r="M59" s="64"/>
    </row>
    <row r="60" spans="1:13" ht="12.75" customHeight="1">
      <c r="A60" s="60"/>
      <c r="B60" s="429"/>
      <c r="C60" s="64"/>
      <c r="D60" s="64"/>
      <c r="E60" s="64"/>
      <c r="F60" s="135"/>
      <c r="H60" s="64"/>
      <c r="I60" s="64"/>
      <c r="J60" s="64"/>
      <c r="K60" s="135"/>
      <c r="L60" s="64"/>
      <c r="M60" s="64"/>
    </row>
    <row r="61" spans="1:13" ht="12.75" customHeight="1">
      <c r="A61" s="60"/>
      <c r="B61" s="429"/>
      <c r="C61" s="64"/>
      <c r="D61" s="64"/>
      <c r="E61" s="64"/>
      <c r="F61" s="135"/>
      <c r="H61" s="64"/>
      <c r="I61" s="64"/>
      <c r="J61" s="64"/>
      <c r="K61" s="135"/>
      <c r="L61" s="64"/>
      <c r="M61" s="64"/>
    </row>
    <row r="62" spans="1:13" ht="12.75" customHeight="1">
      <c r="A62" s="60"/>
      <c r="B62" s="429"/>
      <c r="C62" s="64"/>
      <c r="D62" s="64"/>
      <c r="E62" s="64"/>
      <c r="F62" s="135"/>
      <c r="H62" s="64"/>
      <c r="I62" s="64"/>
      <c r="J62" s="64"/>
      <c r="K62" s="135"/>
      <c r="L62" s="64"/>
      <c r="M62" s="64"/>
    </row>
    <row r="63" spans="1:13" ht="4.5" customHeight="1">
      <c r="A63" s="60"/>
      <c r="B63" s="429"/>
      <c r="C63" s="64"/>
      <c r="D63" s="189"/>
      <c r="E63" s="189"/>
      <c r="F63" s="241"/>
      <c r="H63" s="65"/>
      <c r="M63" s="64"/>
    </row>
    <row r="64" spans="1:13" ht="12.75" customHeight="1">
      <c r="A64" s="60"/>
      <c r="B64" s="396"/>
      <c r="C64" s="64"/>
      <c r="D64" s="60"/>
      <c r="E64" s="60"/>
      <c r="F64" s="198"/>
      <c r="H64" s="65"/>
      <c r="M64" s="64"/>
    </row>
    <row r="65" spans="1:8" ht="12.75" customHeight="1">
      <c r="A65" s="60"/>
      <c r="B65" s="429"/>
      <c r="C65" s="64"/>
      <c r="D65" s="189"/>
      <c r="E65" s="189"/>
      <c r="F65" s="241"/>
      <c r="H65" s="65"/>
    </row>
    <row r="66" spans="1:14" ht="12.75" customHeight="1">
      <c r="A66" s="428"/>
      <c r="B66" s="60"/>
      <c r="C66" s="64"/>
      <c r="D66" s="60"/>
      <c r="E66" s="60"/>
      <c r="F66" s="198"/>
      <c r="H66" s="189"/>
      <c r="I66" s="64"/>
      <c r="J66" s="64"/>
      <c r="K66" s="135"/>
      <c r="L66" s="64"/>
      <c r="M66" s="64"/>
      <c r="N66" s="64"/>
    </row>
    <row r="67" spans="1:14" ht="12.75" customHeight="1">
      <c r="A67" s="60"/>
      <c r="B67" s="60"/>
      <c r="C67" s="64"/>
      <c r="D67" s="110"/>
      <c r="E67" s="110"/>
      <c r="F67" s="204"/>
      <c r="H67" s="64"/>
      <c r="I67" s="64"/>
      <c r="J67" s="64"/>
      <c r="K67" s="135"/>
      <c r="L67" s="64"/>
      <c r="M67" s="64"/>
      <c r="N67" s="64"/>
    </row>
    <row r="68" spans="1:14" ht="6" customHeight="1">
      <c r="A68" s="60"/>
      <c r="B68" s="60"/>
      <c r="C68" s="64"/>
      <c r="D68" s="110"/>
      <c r="E68" s="110"/>
      <c r="F68" s="204"/>
      <c r="H68" s="64"/>
      <c r="I68" s="64"/>
      <c r="J68" s="64"/>
      <c r="K68" s="135"/>
      <c r="L68" s="64"/>
      <c r="M68" s="64"/>
      <c r="N68" s="64"/>
    </row>
    <row r="69" spans="1:14" ht="12.75" customHeight="1">
      <c r="A69" s="60"/>
      <c r="B69" s="429"/>
      <c r="C69" s="64"/>
      <c r="D69" s="111"/>
      <c r="E69" s="111"/>
      <c r="F69" s="203"/>
      <c r="H69" s="64"/>
      <c r="I69" s="64"/>
      <c r="J69" s="64"/>
      <c r="K69" s="135"/>
      <c r="L69" s="64"/>
      <c r="M69" s="64"/>
      <c r="N69" s="64"/>
    </row>
    <row r="70" spans="1:14" ht="12.75" customHeight="1">
      <c r="A70" s="60"/>
      <c r="B70" s="429"/>
      <c r="C70" s="64"/>
      <c r="D70" s="111"/>
      <c r="E70" s="111"/>
      <c r="F70" s="203"/>
      <c r="H70" s="64"/>
      <c r="I70" s="64"/>
      <c r="J70" s="64"/>
      <c r="K70" s="135"/>
      <c r="L70" s="64"/>
      <c r="M70" s="64"/>
      <c r="N70" s="64"/>
    </row>
    <row r="71" spans="1:14" ht="12.75" customHeight="1">
      <c r="A71" s="60"/>
      <c r="B71" s="429"/>
      <c r="C71" s="64"/>
      <c r="D71" s="111"/>
      <c r="E71" s="111"/>
      <c r="F71" s="203"/>
      <c r="H71" s="64"/>
      <c r="I71" s="64"/>
      <c r="J71" s="64"/>
      <c r="K71" s="135"/>
      <c r="L71" s="64"/>
      <c r="M71" s="64"/>
      <c r="N71" s="64"/>
    </row>
    <row r="72" spans="1:14" ht="12.75" customHeight="1">
      <c r="A72" s="60"/>
      <c r="B72" s="429"/>
      <c r="C72" s="64"/>
      <c r="D72" s="111"/>
      <c r="E72" s="111"/>
      <c r="F72" s="203"/>
      <c r="H72" s="64"/>
      <c r="I72" s="64"/>
      <c r="J72" s="64"/>
      <c r="K72" s="135"/>
      <c r="L72" s="64"/>
      <c r="M72" s="64"/>
      <c r="N72" s="64"/>
    </row>
    <row r="73" spans="1:14" ht="12.75" customHeight="1">
      <c r="A73" s="60"/>
      <c r="B73" s="429"/>
      <c r="C73" s="64"/>
      <c r="D73" s="111"/>
      <c r="E73" s="111"/>
      <c r="F73" s="203"/>
      <c r="H73" s="64"/>
      <c r="I73" s="64"/>
      <c r="J73" s="64"/>
      <c r="K73" s="135"/>
      <c r="L73" s="64"/>
      <c r="M73" s="64"/>
      <c r="N73" s="64"/>
    </row>
    <row r="74" spans="1:14" ht="12.75" customHeight="1">
      <c r="A74" s="60"/>
      <c r="B74" s="429"/>
      <c r="C74" s="64"/>
      <c r="D74" s="111"/>
      <c r="E74" s="111"/>
      <c r="F74" s="203"/>
      <c r="H74" s="64"/>
      <c r="I74" s="64"/>
      <c r="J74" s="64"/>
      <c r="K74" s="135"/>
      <c r="L74" s="64"/>
      <c r="M74" s="64"/>
      <c r="N74" s="64"/>
    </row>
    <row r="75" spans="1:14" ht="4.5" customHeight="1">
      <c r="A75" s="60"/>
      <c r="B75" s="429"/>
      <c r="C75" s="64"/>
      <c r="D75" s="64"/>
      <c r="E75" s="64"/>
      <c r="F75" s="135"/>
      <c r="H75" s="395"/>
      <c r="I75" s="165"/>
      <c r="J75" s="165"/>
      <c r="K75" s="180"/>
      <c r="L75" s="166"/>
      <c r="M75" s="64"/>
      <c r="N75" s="64"/>
    </row>
    <row r="76" spans="1:14" ht="12.75" customHeight="1">
      <c r="A76" s="60"/>
      <c r="B76" s="396"/>
      <c r="C76" s="64"/>
      <c r="D76" s="60"/>
      <c r="E76" s="60"/>
      <c r="F76" s="198"/>
      <c r="H76" s="189"/>
      <c r="I76" s="64"/>
      <c r="J76" s="64"/>
      <c r="K76" s="135"/>
      <c r="L76" s="64"/>
      <c r="M76" s="64"/>
      <c r="N76" s="64"/>
    </row>
    <row r="77" spans="1:8" ht="5.25" customHeight="1">
      <c r="A77" s="64"/>
      <c r="B77" s="396"/>
      <c r="C77" s="64"/>
      <c r="D77" s="60"/>
      <c r="E77" s="60"/>
      <c r="F77" s="198"/>
      <c r="H77" s="65"/>
    </row>
    <row r="78" spans="1:8" ht="14.25" customHeight="1">
      <c r="A78" s="428"/>
      <c r="B78" s="60"/>
      <c r="C78" s="64"/>
      <c r="D78" s="64"/>
      <c r="E78" s="64"/>
      <c r="F78" s="135"/>
      <c r="H78" s="65"/>
    </row>
    <row r="79" spans="2:13" ht="15">
      <c r="B79" s="438"/>
      <c r="D79" s="64"/>
      <c r="E79" s="64"/>
      <c r="F79" s="64"/>
      <c r="G79" s="135"/>
      <c r="H79" s="427"/>
      <c r="I79" s="64"/>
      <c r="J79" s="64"/>
      <c r="K79" s="135"/>
      <c r="L79" s="64"/>
      <c r="M79" s="64"/>
    </row>
    <row r="80" spans="2:13" ht="15">
      <c r="B80" s="438"/>
      <c r="D80" s="64"/>
      <c r="E80" s="64"/>
      <c r="F80" s="64"/>
      <c r="G80" s="135"/>
      <c r="H80" s="427"/>
      <c r="I80" s="64"/>
      <c r="J80" s="64"/>
      <c r="K80" s="135"/>
      <c r="L80" s="64"/>
      <c r="M80" s="64"/>
    </row>
    <row r="81" spans="2:13" ht="15">
      <c r="B81" s="438"/>
      <c r="D81" s="64"/>
      <c r="E81" s="64"/>
      <c r="F81" s="64"/>
      <c r="G81" s="135"/>
      <c r="H81" s="427"/>
      <c r="I81" s="64"/>
      <c r="J81" s="64"/>
      <c r="K81" s="135"/>
      <c r="L81" s="64"/>
      <c r="M81" s="64"/>
    </row>
    <row r="82" spans="2:13" ht="15">
      <c r="B82" s="438"/>
      <c r="D82" s="64"/>
      <c r="E82" s="64"/>
      <c r="F82" s="64"/>
      <c r="G82" s="135"/>
      <c r="H82" s="427"/>
      <c r="I82" s="64"/>
      <c r="J82" s="64"/>
      <c r="K82" s="135"/>
      <c r="L82" s="64"/>
      <c r="M82" s="64"/>
    </row>
    <row r="83" spans="2:13" ht="15">
      <c r="B83" s="438"/>
      <c r="D83" s="64"/>
      <c r="E83" s="64"/>
      <c r="F83" s="64"/>
      <c r="G83" s="135"/>
      <c r="H83" s="427"/>
      <c r="I83" s="64"/>
      <c r="J83" s="64"/>
      <c r="K83" s="135"/>
      <c r="L83" s="64"/>
      <c r="M83" s="64"/>
    </row>
    <row r="84" spans="2:13" ht="15">
      <c r="B84" s="438"/>
      <c r="D84" s="64"/>
      <c r="E84" s="64"/>
      <c r="F84" s="64"/>
      <c r="G84" s="135"/>
      <c r="H84" s="427"/>
      <c r="I84" s="64"/>
      <c r="J84" s="64"/>
      <c r="K84" s="135"/>
      <c r="L84" s="64"/>
      <c r="M84" s="64"/>
    </row>
    <row r="85" spans="2:13" ht="15">
      <c r="B85" s="438"/>
      <c r="D85" s="64"/>
      <c r="E85" s="64"/>
      <c r="F85" s="64"/>
      <c r="G85" s="135"/>
      <c r="H85" s="427"/>
      <c r="I85" s="64"/>
      <c r="J85" s="64"/>
      <c r="K85" s="135"/>
      <c r="L85" s="64"/>
      <c r="M85" s="64"/>
    </row>
    <row r="86" spans="2:13" ht="15">
      <c r="B86" s="438"/>
      <c r="D86" s="64"/>
      <c r="E86" s="64"/>
      <c r="F86" s="64"/>
      <c r="G86" s="135"/>
      <c r="H86" s="427"/>
      <c r="I86" s="64"/>
      <c r="J86" s="64"/>
      <c r="K86" s="135"/>
      <c r="L86" s="64"/>
      <c r="M86" s="64"/>
    </row>
    <row r="87" spans="2:13" ht="15">
      <c r="B87" s="438"/>
      <c r="D87" s="64"/>
      <c r="E87" s="64"/>
      <c r="F87" s="64"/>
      <c r="G87" s="135"/>
      <c r="H87" s="427"/>
      <c r="I87" s="64"/>
      <c r="J87" s="64"/>
      <c r="K87" s="135"/>
      <c r="L87" s="64"/>
      <c r="M87" s="64"/>
    </row>
    <row r="88" spans="2:13" ht="15">
      <c r="B88" s="438"/>
      <c r="D88" s="64"/>
      <c r="E88" s="64"/>
      <c r="F88" s="64"/>
      <c r="G88" s="135"/>
      <c r="H88" s="427"/>
      <c r="I88" s="64"/>
      <c r="J88" s="64"/>
      <c r="K88" s="135"/>
      <c r="L88" s="64"/>
      <c r="M88" s="64"/>
    </row>
    <row r="89" spans="2:13" ht="15">
      <c r="B89" s="438"/>
      <c r="D89" s="64"/>
      <c r="E89" s="64"/>
      <c r="F89" s="64"/>
      <c r="G89" s="135"/>
      <c r="H89" s="427"/>
      <c r="I89" s="64"/>
      <c r="J89" s="64"/>
      <c r="K89" s="135"/>
      <c r="L89" s="64"/>
      <c r="M89" s="64"/>
    </row>
    <row r="90" spans="2:13" ht="15">
      <c r="B90" s="438"/>
      <c r="D90" s="64"/>
      <c r="E90" s="64"/>
      <c r="F90" s="64"/>
      <c r="G90" s="135"/>
      <c r="H90" s="427"/>
      <c r="I90" s="64"/>
      <c r="J90" s="64"/>
      <c r="K90" s="135"/>
      <c r="L90" s="64"/>
      <c r="M90" s="64"/>
    </row>
    <row r="91" spans="2:13" ht="15">
      <c r="B91" s="438"/>
      <c r="D91" s="64"/>
      <c r="E91" s="64"/>
      <c r="F91" s="64"/>
      <c r="G91" s="135"/>
      <c r="H91" s="427"/>
      <c r="I91" s="64"/>
      <c r="J91" s="64"/>
      <c r="K91" s="135"/>
      <c r="L91" s="64"/>
      <c r="M91" s="64"/>
    </row>
    <row r="92" spans="2:13" ht="15">
      <c r="B92" s="438"/>
      <c r="D92" s="64"/>
      <c r="E92" s="64"/>
      <c r="F92" s="64"/>
      <c r="G92" s="135"/>
      <c r="H92" s="427"/>
      <c r="I92" s="64"/>
      <c r="J92" s="64"/>
      <c r="K92" s="135"/>
      <c r="L92" s="64"/>
      <c r="M92" s="64"/>
    </row>
    <row r="93" spans="2:13" ht="15">
      <c r="B93" s="438"/>
      <c r="D93" s="64"/>
      <c r="E93" s="64"/>
      <c r="F93" s="64"/>
      <c r="G93" s="135"/>
      <c r="H93" s="427"/>
      <c r="I93" s="64"/>
      <c r="J93" s="64"/>
      <c r="K93" s="135"/>
      <c r="L93" s="64"/>
      <c r="M93" s="64"/>
    </row>
    <row r="94" spans="2:13" ht="15">
      <c r="B94" s="438"/>
      <c r="D94" s="64"/>
      <c r="E94" s="64"/>
      <c r="F94" s="64"/>
      <c r="G94" s="135"/>
      <c r="H94" s="427"/>
      <c r="I94" s="64"/>
      <c r="J94" s="64"/>
      <c r="K94" s="135"/>
      <c r="L94" s="64"/>
      <c r="M94" s="64"/>
    </row>
    <row r="95" spans="2:13" ht="15">
      <c r="B95" s="438"/>
      <c r="D95" s="64"/>
      <c r="E95" s="64"/>
      <c r="F95" s="64"/>
      <c r="G95" s="135"/>
      <c r="H95" s="427"/>
      <c r="I95" s="64"/>
      <c r="J95" s="64"/>
      <c r="K95" s="135"/>
      <c r="L95" s="64"/>
      <c r="M95" s="64"/>
    </row>
    <row r="96" spans="2:13" ht="15">
      <c r="B96" s="438"/>
      <c r="D96" s="64"/>
      <c r="E96" s="64"/>
      <c r="F96" s="64"/>
      <c r="G96" s="135"/>
      <c r="H96" s="427"/>
      <c r="I96" s="64"/>
      <c r="J96" s="64"/>
      <c r="K96" s="135"/>
      <c r="L96" s="64"/>
      <c r="M96" s="64"/>
    </row>
    <row r="97" spans="2:13" ht="15">
      <c r="B97" s="438"/>
      <c r="D97" s="64"/>
      <c r="E97" s="64"/>
      <c r="F97" s="64"/>
      <c r="G97" s="135"/>
      <c r="H97" s="427"/>
      <c r="I97" s="64"/>
      <c r="J97" s="64"/>
      <c r="K97" s="135"/>
      <c r="L97" s="64"/>
      <c r="M97" s="64"/>
    </row>
    <row r="98" spans="2:13" ht="15">
      <c r="B98" s="438"/>
      <c r="D98" s="64"/>
      <c r="E98" s="64"/>
      <c r="F98" s="64"/>
      <c r="G98" s="135"/>
      <c r="H98" s="427"/>
      <c r="I98" s="64"/>
      <c r="J98" s="64"/>
      <c r="K98" s="135"/>
      <c r="L98" s="64"/>
      <c r="M98" s="64"/>
    </row>
    <row r="99" spans="2:13" ht="15">
      <c r="B99" s="438"/>
      <c r="D99" s="64"/>
      <c r="E99" s="64"/>
      <c r="F99" s="64"/>
      <c r="G99" s="135"/>
      <c r="H99" s="427"/>
      <c r="I99" s="64"/>
      <c r="J99" s="64"/>
      <c r="K99" s="135"/>
      <c r="L99" s="64"/>
      <c r="M99" s="64"/>
    </row>
    <row r="100" spans="2:13" ht="15">
      <c r="B100" s="438"/>
      <c r="D100" s="64"/>
      <c r="E100" s="64"/>
      <c r="F100" s="64"/>
      <c r="G100" s="135"/>
      <c r="H100" s="427"/>
      <c r="I100" s="64"/>
      <c r="J100" s="64"/>
      <c r="K100" s="135"/>
      <c r="L100" s="64"/>
      <c r="M100" s="64"/>
    </row>
    <row r="101" spans="2:13" ht="15">
      <c r="B101" s="438"/>
      <c r="D101" s="64"/>
      <c r="E101" s="64"/>
      <c r="F101" s="64"/>
      <c r="G101" s="135"/>
      <c r="H101" s="427"/>
      <c r="I101" s="64"/>
      <c r="J101" s="64"/>
      <c r="K101" s="135"/>
      <c r="L101" s="64"/>
      <c r="M101" s="64"/>
    </row>
    <row r="102" spans="2:13" ht="12.75">
      <c r="B102" s="438"/>
      <c r="D102" s="64"/>
      <c r="E102" s="64"/>
      <c r="F102" s="64"/>
      <c r="G102" s="135"/>
      <c r="H102" s="64"/>
      <c r="I102" s="64"/>
      <c r="J102" s="64"/>
      <c r="K102" s="135"/>
      <c r="L102" s="64"/>
      <c r="M102" s="64"/>
    </row>
    <row r="103" spans="2:13" ht="12.75">
      <c r="B103" s="438"/>
      <c r="D103" s="64"/>
      <c r="E103" s="64"/>
      <c r="F103" s="64"/>
      <c r="G103" s="135"/>
      <c r="H103" s="64"/>
      <c r="I103" s="64"/>
      <c r="J103" s="64"/>
      <c r="K103" s="135"/>
      <c r="L103" s="64"/>
      <c r="M103" s="64"/>
    </row>
    <row r="104" spans="2:13" ht="12.75">
      <c r="B104" s="438"/>
      <c r="D104" s="64"/>
      <c r="E104" s="64"/>
      <c r="F104" s="64"/>
      <c r="G104" s="135"/>
      <c r="H104" s="64"/>
      <c r="I104" s="64"/>
      <c r="J104" s="64"/>
      <c r="K104" s="135"/>
      <c r="L104" s="64"/>
      <c r="M104" s="64"/>
    </row>
    <row r="105" spans="2:13" ht="12.75">
      <c r="B105" s="438"/>
      <c r="D105" s="64"/>
      <c r="E105" s="64"/>
      <c r="F105" s="64"/>
      <c r="G105" s="135"/>
      <c r="H105" s="64"/>
      <c r="I105" s="64"/>
      <c r="J105" s="64"/>
      <c r="K105" s="135"/>
      <c r="L105" s="64"/>
      <c r="M105" s="64"/>
    </row>
    <row r="106" spans="2:13" ht="13.5" thickBot="1">
      <c r="B106" s="631"/>
      <c r="C106" s="631"/>
      <c r="D106" s="59"/>
      <c r="E106" s="59"/>
      <c r="F106" s="59"/>
      <c r="G106" s="156"/>
      <c r="H106" s="64"/>
      <c r="I106" s="64"/>
      <c r="J106" s="64"/>
      <c r="K106" s="135"/>
      <c r="L106" s="64"/>
      <c r="M106" s="64"/>
    </row>
    <row r="107" spans="8:13" ht="13.5" thickTop="1">
      <c r="H107" s="64"/>
      <c r="I107" s="64"/>
      <c r="J107" s="64"/>
      <c r="K107" s="135"/>
      <c r="L107" s="64"/>
      <c r="M107" s="64"/>
    </row>
    <row r="108" spans="8:13" ht="12.75">
      <c r="H108" s="64"/>
      <c r="I108" s="64"/>
      <c r="J108" s="64"/>
      <c r="K108" s="135"/>
      <c r="L108" s="64"/>
      <c r="M108" s="64"/>
    </row>
    <row r="109" spans="8:13" ht="12.75">
      <c r="H109" s="64"/>
      <c r="I109" s="64"/>
      <c r="J109" s="64"/>
      <c r="K109" s="135"/>
      <c r="L109" s="64"/>
      <c r="M109" s="64"/>
    </row>
    <row r="110" spans="8:13" ht="12.75">
      <c r="H110" s="64"/>
      <c r="I110" s="64"/>
      <c r="J110" s="64"/>
      <c r="K110" s="135"/>
      <c r="L110" s="64"/>
      <c r="M110" s="64"/>
    </row>
    <row r="111" spans="8:13" ht="12.75">
      <c r="H111" s="64"/>
      <c r="I111" s="64"/>
      <c r="J111" s="64"/>
      <c r="K111" s="135"/>
      <c r="L111" s="64"/>
      <c r="M111" s="64"/>
    </row>
    <row r="112" spans="8:13" ht="12.75">
      <c r="H112" s="64"/>
      <c r="I112" s="64"/>
      <c r="J112" s="64"/>
      <c r="K112" s="135"/>
      <c r="L112" s="64"/>
      <c r="M112" s="64"/>
    </row>
    <row r="113" spans="8:13" ht="12.75">
      <c r="H113" s="64"/>
      <c r="I113" s="64"/>
      <c r="J113" s="64"/>
      <c r="K113" s="135"/>
      <c r="L113" s="64"/>
      <c r="M113" s="64"/>
    </row>
    <row r="114" spans="8:13" ht="12.75">
      <c r="H114" s="64"/>
      <c r="I114" s="64"/>
      <c r="J114" s="64"/>
      <c r="K114" s="135"/>
      <c r="L114" s="64"/>
      <c r="M114" s="64"/>
    </row>
  </sheetData>
  <sheetProtection/>
  <mergeCells count="4">
    <mergeCell ref="B106:C106"/>
    <mergeCell ref="A4:G4"/>
    <mergeCell ref="A5:G5"/>
    <mergeCell ref="B15:C15"/>
  </mergeCells>
  <conditionalFormatting sqref="C48:E78 C14 B1:G3 D6:G9 A79:G65536 D10:F10 B6:C13 B15:B78 C16:C47 A1:A78 H1:IV65536 D18:E47 F18:F78">
    <cfRule type="cellIs" priority="9" dxfId="133" operator="between" stopIfTrue="1">
      <formula>0.5</formula>
      <formula>-0.5</formula>
    </cfRule>
  </conditionalFormatting>
  <conditionalFormatting sqref="A1:IV65536">
    <cfRule type="cellIs" priority="1" dxfId="135" operator="equal" stopIfTrue="1">
      <formula>0</formula>
    </cfRule>
  </conditionalFormatting>
  <printOptions/>
  <pageMargins left="0.75" right="0.5" top="0.5" bottom="0.5" header="0.25" footer="0.25"/>
  <pageSetup firstPageNumber="22" useFirstPageNumber="1" horizontalDpi="600" verticalDpi="600" orientation="portrait" paperSize="9" r:id="rId1"/>
  <headerFooter alignWithMargins="0">
    <oddFooter>&amp;C&amp;P</oddFooter>
  </headerFooter>
</worksheet>
</file>

<file path=xl/worksheets/sheet15.xml><?xml version="1.0" encoding="utf-8"?>
<worksheet xmlns="http://schemas.openxmlformats.org/spreadsheetml/2006/main" xmlns:r="http://schemas.openxmlformats.org/officeDocument/2006/relationships">
  <sheetPr>
    <tabColor rgb="FFFF0000"/>
  </sheetPr>
  <dimension ref="A1:N135"/>
  <sheetViews>
    <sheetView zoomScalePageLayoutView="0" workbookViewId="0" topLeftCell="A110">
      <selection activeCell="J107" sqref="J107"/>
    </sheetView>
  </sheetViews>
  <sheetFormatPr defaultColWidth="10.375" defaultRowHeight="12.75"/>
  <cols>
    <col min="1" max="1" width="4.75390625" style="207" customWidth="1"/>
    <col min="2" max="2" width="28.25390625" style="207" customWidth="1"/>
    <col min="3" max="3" width="17.125" style="207" customWidth="1"/>
    <col min="4" max="4" width="17.75390625" style="207" customWidth="1"/>
    <col min="5" max="5" width="17.375" style="216" customWidth="1"/>
    <col min="6" max="6" width="0.37109375" style="216" customWidth="1"/>
    <col min="7" max="7" width="17.375" style="216" customWidth="1"/>
    <col min="8" max="8" width="12.25390625" style="207" bestFit="1" customWidth="1"/>
    <col min="9" max="11" width="16.625" style="5" bestFit="1" customWidth="1"/>
    <col min="12" max="12" width="14.00390625" style="5" bestFit="1" customWidth="1"/>
    <col min="13" max="13" width="18.625" style="5" customWidth="1"/>
    <col min="14" max="14" width="10.375" style="5" customWidth="1"/>
    <col min="15" max="16384" width="10.375" style="207" customWidth="1"/>
  </cols>
  <sheetData>
    <row r="1" spans="1:7" ht="12.75">
      <c r="A1" s="206" t="str">
        <f>NB!A1</f>
        <v>CÔNG TY CỔ PHẦN VẬT TƯ BẾN THÀNH</v>
      </c>
      <c r="G1" s="299" t="str">
        <f>TM6!G1</f>
        <v>Báo cáo tài chính</v>
      </c>
    </row>
    <row r="2" spans="1:7" ht="12.75">
      <c r="A2" s="208" t="str">
        <f>NB!A2</f>
        <v>Địa chỉ: 200 - 202 - 204 Lý Tự Trọng, P.Bến Thành, Q.1, Tp. HCM</v>
      </c>
      <c r="B2" s="208"/>
      <c r="C2" s="208"/>
      <c r="D2" s="208"/>
      <c r="E2" s="300"/>
      <c r="F2" s="300"/>
      <c r="G2" s="342" t="str">
        <f>TM6!G2</f>
        <v>cho năm tài chính kết thúc ngày 31/12/2013</v>
      </c>
    </row>
    <row r="3" ht="10.5" customHeight="1"/>
    <row r="4" spans="1:7" ht="20.25">
      <c r="A4" s="209" t="s">
        <v>485</v>
      </c>
      <c r="B4" s="210"/>
      <c r="C4" s="210"/>
      <c r="D4" s="210"/>
      <c r="E4" s="301"/>
      <c r="F4" s="301"/>
      <c r="G4" s="301"/>
    </row>
    <row r="5" spans="1:7" ht="14.25" customHeight="1">
      <c r="A5" s="211" t="str">
        <f>TM6!A5</f>
        <v>cho năm tài chính kết thúc ngày 31 tháng 12 năm 2013</v>
      </c>
      <c r="B5" s="210"/>
      <c r="C5" s="210"/>
      <c r="D5" s="210"/>
      <c r="E5" s="301"/>
      <c r="F5" s="301"/>
      <c r="G5" s="301"/>
    </row>
    <row r="6" spans="1:7" ht="14.25" customHeight="1">
      <c r="A6" s="211"/>
      <c r="B6" s="210"/>
      <c r="C6" s="210"/>
      <c r="D6" s="210"/>
      <c r="E6" s="301"/>
      <c r="F6" s="301"/>
      <c r="G6" s="301"/>
    </row>
    <row r="7" spans="1:7" ht="14.25" customHeight="1">
      <c r="A7" s="212"/>
      <c r="B7" s="220"/>
      <c r="C7" s="214"/>
      <c r="D7" s="214"/>
      <c r="E7" s="301"/>
      <c r="F7" s="301"/>
      <c r="G7" s="302" t="str">
        <f>TM6!G7</f>
        <v>Đơn vị tính: VND</v>
      </c>
    </row>
    <row r="8" spans="1:7" ht="14.25" customHeight="1">
      <c r="A8" s="218" t="s">
        <v>390</v>
      </c>
      <c r="B8" s="224" t="s">
        <v>98</v>
      </c>
      <c r="C8" s="224"/>
      <c r="D8" s="224"/>
      <c r="E8" s="230"/>
      <c r="G8" s="230"/>
    </row>
    <row r="9" spans="1:7" ht="14.25" customHeight="1">
      <c r="A9" s="218"/>
      <c r="B9" s="224"/>
      <c r="C9" s="224"/>
      <c r="D9" s="224"/>
      <c r="E9" s="232" t="str">
        <f>KQKD!E9</f>
        <v>Năm 2013</v>
      </c>
      <c r="F9" s="233"/>
      <c r="G9" s="232" t="str">
        <f>KQKD!G9</f>
        <v>Năm 2012</v>
      </c>
    </row>
    <row r="10" spans="1:7" ht="14.25" customHeight="1">
      <c r="A10" s="452"/>
      <c r="B10" s="214" t="s">
        <v>813</v>
      </c>
      <c r="C10" s="215"/>
      <c r="D10" s="215"/>
      <c r="E10" s="216">
        <f>295257879255+3271565343</f>
        <v>298529444598</v>
      </c>
      <c r="G10" s="216">
        <f>308018002171+2785917450</f>
        <v>310803919621</v>
      </c>
    </row>
    <row r="11" spans="1:8" ht="14.25" customHeight="1" hidden="1">
      <c r="A11" s="452"/>
      <c r="B11" s="345" t="s">
        <v>812</v>
      </c>
      <c r="C11" s="389"/>
      <c r="D11" s="389"/>
      <c r="E11" s="538"/>
      <c r="H11" s="207" t="s">
        <v>810</v>
      </c>
    </row>
    <row r="12" spans="1:7" ht="14.25" customHeight="1">
      <c r="A12" s="452"/>
      <c r="B12" s="345" t="s">
        <v>582</v>
      </c>
      <c r="C12" s="389"/>
      <c r="D12" s="389"/>
      <c r="E12" s="216">
        <v>922068000</v>
      </c>
      <c r="G12" s="68">
        <v>848580000</v>
      </c>
    </row>
    <row r="13" spans="1:7" ht="5.25" customHeight="1">
      <c r="A13" s="452"/>
      <c r="B13" s="391"/>
      <c r="C13" s="392"/>
      <c r="D13" s="392"/>
      <c r="E13" s="303"/>
      <c r="F13" s="303"/>
      <c r="G13" s="303"/>
    </row>
    <row r="14" spans="1:7" ht="14.25" customHeight="1" thickBot="1">
      <c r="A14" s="452"/>
      <c r="B14" s="661" t="s">
        <v>344</v>
      </c>
      <c r="C14" s="662"/>
      <c r="D14" s="535"/>
      <c r="E14" s="223">
        <f>SUM(E10:E12)</f>
        <v>299451512598</v>
      </c>
      <c r="F14" s="304"/>
      <c r="G14" s="223">
        <f>SUM(G10:G12)</f>
        <v>311652499621</v>
      </c>
    </row>
    <row r="15" spans="1:14" s="219" customFormat="1" ht="12.75" customHeight="1" thickTop="1">
      <c r="A15" s="451"/>
      <c r="B15" s="393"/>
      <c r="C15" s="393"/>
      <c r="D15" s="393"/>
      <c r="E15" s="305">
        <f>E14-KQKD!E11</f>
        <v>0</v>
      </c>
      <c r="F15" s="305">
        <f>F14-KQKD!F11</f>
        <v>0</v>
      </c>
      <c r="G15" s="305">
        <f>G14-KQKD!G11</f>
        <v>0</v>
      </c>
      <c r="I15" s="344"/>
      <c r="J15" s="344"/>
      <c r="K15" s="344"/>
      <c r="L15" s="344"/>
      <c r="M15" s="344"/>
      <c r="N15" s="344"/>
    </row>
    <row r="16" spans="1:4" ht="14.25" customHeight="1">
      <c r="A16" s="218" t="s">
        <v>22</v>
      </c>
      <c r="B16" s="206" t="s">
        <v>47</v>
      </c>
      <c r="C16" s="206"/>
      <c r="D16" s="206"/>
    </row>
    <row r="17" spans="1:7" ht="14.25" customHeight="1">
      <c r="A17" s="452"/>
      <c r="E17" s="232" t="str">
        <f>E9</f>
        <v>Năm 2013</v>
      </c>
      <c r="F17" s="233"/>
      <c r="G17" s="232" t="str">
        <f>G9</f>
        <v>Năm 2012</v>
      </c>
    </row>
    <row r="18" spans="1:8" ht="12.75">
      <c r="A18" s="452"/>
      <c r="B18" s="214" t="s">
        <v>48</v>
      </c>
      <c r="E18" s="216">
        <f>287608754978+1530197627</f>
        <v>289138952605</v>
      </c>
      <c r="G18" s="216">
        <f>300984156787+1409032558</f>
        <v>302393189345</v>
      </c>
      <c r="H18" s="214"/>
    </row>
    <row r="19" spans="1:8" ht="15.75" customHeight="1" hidden="1">
      <c r="A19" s="452"/>
      <c r="B19" s="214" t="s">
        <v>49</v>
      </c>
      <c r="C19" s="215"/>
      <c r="D19" s="215"/>
      <c r="H19" s="214" t="s">
        <v>811</v>
      </c>
    </row>
    <row r="20" spans="1:8" ht="14.25" customHeight="1">
      <c r="A20" s="452"/>
      <c r="B20" s="214" t="s">
        <v>50</v>
      </c>
      <c r="C20" s="215"/>
      <c r="D20" s="215"/>
      <c r="E20" s="216">
        <v>121252800</v>
      </c>
      <c r="G20" s="216">
        <v>121252800</v>
      </c>
      <c r="H20" s="214"/>
    </row>
    <row r="21" spans="1:8" ht="0.75" customHeight="1">
      <c r="A21" s="452"/>
      <c r="B21" s="207" t="s">
        <v>184</v>
      </c>
      <c r="C21" s="215"/>
      <c r="D21" s="215"/>
      <c r="H21" s="214"/>
    </row>
    <row r="22" spans="1:8" ht="12.75" customHeight="1" hidden="1">
      <c r="A22" s="452"/>
      <c r="B22" s="214" t="s">
        <v>51</v>
      </c>
      <c r="C22" s="215"/>
      <c r="D22" s="215"/>
      <c r="H22" s="214"/>
    </row>
    <row r="23" spans="1:8" ht="14.25" customHeight="1">
      <c r="A23" s="452"/>
      <c r="B23" s="214" t="s">
        <v>52</v>
      </c>
      <c r="C23" s="215"/>
      <c r="D23" s="215"/>
      <c r="H23" s="214"/>
    </row>
    <row r="24" spans="1:8" ht="5.25" customHeight="1">
      <c r="A24" s="452"/>
      <c r="B24" s="215"/>
      <c r="C24" s="215"/>
      <c r="D24" s="215"/>
      <c r="H24" s="214"/>
    </row>
    <row r="25" spans="1:7" ht="14.25" customHeight="1" thickBot="1">
      <c r="A25" s="452"/>
      <c r="B25" s="663" t="s">
        <v>344</v>
      </c>
      <c r="C25" s="663"/>
      <c r="D25" s="217"/>
      <c r="E25" s="223">
        <f>SUM(E18:E24)</f>
        <v>289260205405</v>
      </c>
      <c r="G25" s="223">
        <f>SUM(G18:G23)</f>
        <v>302514442145</v>
      </c>
    </row>
    <row r="26" spans="1:7" ht="14.25" customHeight="1" thickTop="1">
      <c r="A26" s="452"/>
      <c r="B26" s="217"/>
      <c r="C26" s="217"/>
      <c r="D26" s="217"/>
      <c r="E26" s="221">
        <f>E25-KQKD!E17</f>
        <v>0</v>
      </c>
      <c r="F26" s="221">
        <f>F25-KQKD!F17</f>
        <v>0</v>
      </c>
      <c r="G26" s="221">
        <f>G25-KQKD!G17</f>
        <v>0</v>
      </c>
    </row>
    <row r="27" spans="1:4" ht="14.25" customHeight="1">
      <c r="A27" s="218" t="s">
        <v>612</v>
      </c>
      <c r="B27" s="220" t="s">
        <v>53</v>
      </c>
      <c r="C27" s="206"/>
      <c r="D27" s="206"/>
    </row>
    <row r="28" spans="1:7" ht="14.25" customHeight="1">
      <c r="A28" s="452"/>
      <c r="E28" s="232" t="str">
        <f>E17</f>
        <v>Năm 2013</v>
      </c>
      <c r="F28" s="233"/>
      <c r="G28" s="232" t="str">
        <f>G17</f>
        <v>Năm 2012</v>
      </c>
    </row>
    <row r="29" spans="1:7" ht="14.25" customHeight="1">
      <c r="A29" s="452"/>
      <c r="B29" s="213" t="s">
        <v>185</v>
      </c>
      <c r="C29" s="213"/>
      <c r="D29" s="213"/>
      <c r="E29" s="216">
        <v>5668668682</v>
      </c>
      <c r="G29" s="216">
        <v>8064392449</v>
      </c>
    </row>
    <row r="30" spans="1:4" ht="12" customHeight="1" hidden="1">
      <c r="A30" s="452"/>
      <c r="B30" s="213" t="s">
        <v>186</v>
      </c>
      <c r="C30" s="213"/>
      <c r="D30" s="213"/>
    </row>
    <row r="31" spans="1:4" ht="12.75" customHeight="1" hidden="1">
      <c r="A31" s="452"/>
      <c r="B31" s="213" t="s">
        <v>116</v>
      </c>
      <c r="C31" s="213"/>
      <c r="D31" s="213"/>
    </row>
    <row r="32" spans="1:4" ht="14.25" customHeight="1">
      <c r="A32" s="452"/>
      <c r="B32" s="213" t="s">
        <v>188</v>
      </c>
      <c r="C32" s="213"/>
      <c r="D32" s="213"/>
    </row>
    <row r="33" spans="1:7" ht="14.25" customHeight="1">
      <c r="A33" s="452"/>
      <c r="B33" s="213" t="s">
        <v>189</v>
      </c>
      <c r="C33" s="213"/>
      <c r="D33" s="213"/>
      <c r="E33" s="216">
        <v>26160250</v>
      </c>
      <c r="G33" s="216">
        <v>268185383</v>
      </c>
    </row>
    <row r="34" spans="1:7" ht="14.25" customHeight="1">
      <c r="A34" s="452"/>
      <c r="B34" s="213" t="s">
        <v>190</v>
      </c>
      <c r="C34" s="213"/>
      <c r="D34" s="213"/>
      <c r="E34" s="216" t="e">
        <f>#REF!</f>
        <v>#REF!</v>
      </c>
      <c r="G34" s="216">
        <v>21323088</v>
      </c>
    </row>
    <row r="35" spans="1:4" ht="14.25" customHeight="1">
      <c r="A35" s="452"/>
      <c r="B35" s="213" t="s">
        <v>191</v>
      </c>
      <c r="C35" s="213"/>
      <c r="D35" s="213"/>
    </row>
    <row r="36" spans="1:13" ht="6" customHeight="1">
      <c r="A36" s="452"/>
      <c r="B36" s="215"/>
      <c r="C36" s="215"/>
      <c r="D36" s="215"/>
      <c r="I36" s="64"/>
      <c r="J36" s="64"/>
      <c r="K36" s="64"/>
      <c r="L36" s="64"/>
      <c r="M36" s="64"/>
    </row>
    <row r="37" spans="1:13" ht="14.25" customHeight="1" thickBot="1">
      <c r="A37" s="452"/>
      <c r="B37" s="664" t="s">
        <v>344</v>
      </c>
      <c r="C37" s="664"/>
      <c r="D37" s="222"/>
      <c r="E37" s="223" t="e">
        <f>SUM(E29:E35)</f>
        <v>#REF!</v>
      </c>
      <c r="G37" s="223">
        <f>SUM(G29:G35)</f>
        <v>8353900920</v>
      </c>
      <c r="I37" s="221"/>
      <c r="J37" s="221"/>
      <c r="K37" s="221"/>
      <c r="L37" s="64"/>
      <c r="M37" s="64"/>
    </row>
    <row r="38" spans="1:13" ht="12" customHeight="1" thickTop="1">
      <c r="A38" s="452"/>
      <c r="B38" s="214"/>
      <c r="C38" s="214"/>
      <c r="D38" s="214"/>
      <c r="E38" s="216" t="e">
        <f>E37-KQKD!E21</f>
        <v>#REF!</v>
      </c>
      <c r="F38" s="216">
        <f>F37-KQKD!F21</f>
        <v>0</v>
      </c>
      <c r="G38" s="216">
        <f>G37-KQKD!G21</f>
        <v>0</v>
      </c>
      <c r="I38" s="64"/>
      <c r="J38" s="64"/>
      <c r="K38" s="64"/>
      <c r="L38" s="64"/>
      <c r="M38" s="64"/>
    </row>
    <row r="39" spans="1:13" ht="14.25" customHeight="1">
      <c r="A39" s="218" t="s">
        <v>34</v>
      </c>
      <c r="B39" s="220" t="s">
        <v>54</v>
      </c>
      <c r="C39" s="220"/>
      <c r="D39" s="220"/>
      <c r="I39" s="64"/>
      <c r="J39" s="64"/>
      <c r="K39" s="64"/>
      <c r="L39" s="64"/>
      <c r="M39" s="64"/>
    </row>
    <row r="40" spans="1:13" ht="14.25" customHeight="1">
      <c r="A40" s="452"/>
      <c r="B40" s="220"/>
      <c r="C40" s="220"/>
      <c r="D40" s="220"/>
      <c r="E40" s="232" t="str">
        <f>E28</f>
        <v>Năm 2013</v>
      </c>
      <c r="G40" s="232" t="str">
        <f>G28</f>
        <v>Năm 2012</v>
      </c>
      <c r="I40" s="64"/>
      <c r="J40" s="64"/>
      <c r="K40" s="64"/>
      <c r="L40" s="64"/>
      <c r="M40" s="64"/>
    </row>
    <row r="41" spans="1:13" ht="14.25" customHeight="1">
      <c r="A41" s="452"/>
      <c r="B41" s="215" t="s">
        <v>192</v>
      </c>
      <c r="C41" s="214"/>
      <c r="D41" s="214"/>
      <c r="E41" s="5">
        <v>5866064951</v>
      </c>
      <c r="G41" s="68">
        <v>5961418438</v>
      </c>
      <c r="I41" s="64"/>
      <c r="J41" s="64"/>
      <c r="K41" s="64"/>
      <c r="L41" s="64"/>
      <c r="M41" s="64"/>
    </row>
    <row r="42" spans="1:13" ht="14.25" customHeight="1">
      <c r="A42" s="452"/>
      <c r="B42" s="215" t="s">
        <v>193</v>
      </c>
      <c r="C42" s="214"/>
      <c r="D42" s="214"/>
      <c r="I42" s="64"/>
      <c r="J42" s="64"/>
      <c r="K42" s="64"/>
      <c r="L42" s="64"/>
      <c r="M42" s="64"/>
    </row>
    <row r="43" spans="1:13" ht="12.75" customHeight="1" hidden="1">
      <c r="A43" s="452"/>
      <c r="B43" s="215" t="s">
        <v>194</v>
      </c>
      <c r="C43" s="214"/>
      <c r="D43" s="214"/>
      <c r="I43" s="64"/>
      <c r="J43" s="64"/>
      <c r="K43" s="64"/>
      <c r="L43" s="64"/>
      <c r="M43" s="64"/>
    </row>
    <row r="44" spans="1:13" ht="14.25" customHeight="1">
      <c r="A44" s="452"/>
      <c r="B44" s="215" t="s">
        <v>195</v>
      </c>
      <c r="C44" s="214"/>
      <c r="D44" s="214"/>
      <c r="E44" s="216">
        <v>117028861</v>
      </c>
      <c r="G44" s="68">
        <v>65406499</v>
      </c>
      <c r="I44" s="64"/>
      <c r="J44" s="64"/>
      <c r="K44" s="64"/>
      <c r="L44" s="64"/>
      <c r="M44" s="64"/>
    </row>
    <row r="45" spans="1:4" ht="14.25" customHeight="1">
      <c r="A45" s="452"/>
      <c r="B45" s="215" t="s">
        <v>196</v>
      </c>
      <c r="C45" s="214"/>
      <c r="D45" s="214"/>
    </row>
    <row r="46" spans="1:4" ht="12.75" customHeight="1" hidden="1">
      <c r="A46" s="452"/>
      <c r="B46" s="215" t="s">
        <v>197</v>
      </c>
      <c r="C46" s="214"/>
      <c r="D46" s="214"/>
    </row>
    <row r="47" spans="1:14" ht="14.25" customHeight="1">
      <c r="A47" s="452"/>
      <c r="B47" s="215" t="s">
        <v>198</v>
      </c>
      <c r="C47" s="214"/>
      <c r="D47" s="214"/>
      <c r="I47" s="64"/>
      <c r="J47" s="64"/>
      <c r="K47" s="64"/>
      <c r="L47" s="64"/>
      <c r="M47" s="64"/>
      <c r="N47" s="64"/>
    </row>
    <row r="48" spans="1:14" ht="5.25" customHeight="1">
      <c r="A48" s="452"/>
      <c r="B48" s="215"/>
      <c r="C48" s="214"/>
      <c r="D48" s="214"/>
      <c r="I48" s="64"/>
      <c r="J48" s="64"/>
      <c r="K48" s="64"/>
      <c r="L48" s="64"/>
      <c r="M48" s="64"/>
      <c r="N48" s="64"/>
    </row>
    <row r="49" spans="1:14" ht="14.25" customHeight="1" thickBot="1">
      <c r="A49" s="452"/>
      <c r="B49" s="664" t="s">
        <v>344</v>
      </c>
      <c r="C49" s="664"/>
      <c r="D49" s="222"/>
      <c r="E49" s="223">
        <f>SUM(E41:E47)</f>
        <v>5983093812</v>
      </c>
      <c r="G49" s="223">
        <f>SUM(G41:G47)</f>
        <v>6026824937</v>
      </c>
      <c r="I49" s="64"/>
      <c r="J49" s="64"/>
      <c r="K49" s="64"/>
      <c r="L49" s="64"/>
      <c r="M49" s="64"/>
      <c r="N49" s="64"/>
    </row>
    <row r="50" spans="1:14" ht="11.25" customHeight="1" thickTop="1">
      <c r="A50" s="452"/>
      <c r="B50" s="222"/>
      <c r="C50" s="222"/>
      <c r="D50" s="222"/>
      <c r="E50" s="221">
        <f>E49-KQKD!E22</f>
        <v>0</v>
      </c>
      <c r="F50" s="221">
        <f>F49-KQKD!F22</f>
        <v>0</v>
      </c>
      <c r="G50" s="221">
        <f>G49-KQKD!G22</f>
        <v>0</v>
      </c>
      <c r="I50" s="64"/>
      <c r="J50" s="64"/>
      <c r="K50" s="64"/>
      <c r="L50" s="64"/>
      <c r="M50" s="64"/>
      <c r="N50" s="64"/>
    </row>
    <row r="51" spans="1:14" ht="14.25" customHeight="1">
      <c r="A51" s="231" t="s">
        <v>44</v>
      </c>
      <c r="B51" s="224" t="s">
        <v>97</v>
      </c>
      <c r="C51" s="222"/>
      <c r="D51" s="222"/>
      <c r="E51" s="221"/>
      <c r="G51" s="221"/>
      <c r="I51" s="64"/>
      <c r="J51" s="64"/>
      <c r="K51" s="64"/>
      <c r="L51" s="64"/>
      <c r="M51" s="64"/>
      <c r="N51" s="64"/>
    </row>
    <row r="52" spans="1:14" ht="14.25" customHeight="1">
      <c r="A52" s="452"/>
      <c r="B52" s="222"/>
      <c r="C52" s="222"/>
      <c r="D52" s="222"/>
      <c r="E52" s="232" t="str">
        <f>E40</f>
        <v>Năm 2013</v>
      </c>
      <c r="F52" s="233"/>
      <c r="G52" s="232" t="str">
        <f>G40</f>
        <v>Năm 2012</v>
      </c>
      <c r="I52" s="64"/>
      <c r="J52" s="64"/>
      <c r="K52" s="444"/>
      <c r="L52" s="64"/>
      <c r="M52" s="64"/>
      <c r="N52" s="64"/>
    </row>
    <row r="53" spans="1:14" ht="14.25" customHeight="1">
      <c r="A53" s="452"/>
      <c r="B53" s="127" t="s">
        <v>100</v>
      </c>
      <c r="C53" s="222"/>
      <c r="D53" s="222"/>
      <c r="E53" s="235">
        <v>2042564025</v>
      </c>
      <c r="G53" s="235">
        <v>1942002249</v>
      </c>
      <c r="I53" s="64"/>
      <c r="J53" s="64"/>
      <c r="K53" s="444"/>
      <c r="L53" s="64"/>
      <c r="M53" s="64"/>
      <c r="N53" s="64"/>
    </row>
    <row r="54" spans="1:14" ht="14.25" customHeight="1">
      <c r="A54" s="452"/>
      <c r="B54" s="127" t="s">
        <v>101</v>
      </c>
      <c r="C54" s="222"/>
      <c r="D54" s="222"/>
      <c r="E54" s="235">
        <v>43886449</v>
      </c>
      <c r="G54" s="235">
        <v>34327770</v>
      </c>
      <c r="I54" s="64"/>
      <c r="J54" s="64"/>
      <c r="K54" s="444"/>
      <c r="L54" s="64"/>
      <c r="M54" s="64"/>
      <c r="N54" s="64"/>
    </row>
    <row r="55" spans="1:14" ht="14.25" customHeight="1">
      <c r="A55" s="452"/>
      <c r="B55" s="127" t="s">
        <v>583</v>
      </c>
      <c r="C55" s="222"/>
      <c r="D55" s="222"/>
      <c r="E55" s="235">
        <v>26043031</v>
      </c>
      <c r="G55" s="235">
        <v>34313836</v>
      </c>
      <c r="I55" s="64"/>
      <c r="J55" s="64"/>
      <c r="K55" s="444"/>
      <c r="L55" s="64"/>
      <c r="M55" s="64"/>
      <c r="N55" s="64"/>
    </row>
    <row r="56" spans="1:14" ht="14.25" customHeight="1">
      <c r="A56" s="452"/>
      <c r="B56" s="127" t="s">
        <v>102</v>
      </c>
      <c r="C56" s="222"/>
      <c r="D56" s="222"/>
      <c r="E56" s="235">
        <v>1458000</v>
      </c>
      <c r="G56" s="235">
        <v>38294352</v>
      </c>
      <c r="I56" s="64"/>
      <c r="J56" s="64"/>
      <c r="K56" s="444"/>
      <c r="L56" s="64"/>
      <c r="M56" s="64"/>
      <c r="N56" s="64"/>
    </row>
    <row r="57" spans="1:14" ht="14.25" customHeight="1">
      <c r="A57" s="452"/>
      <c r="B57" s="127" t="s">
        <v>103</v>
      </c>
      <c r="C57" s="222"/>
      <c r="D57" s="222"/>
      <c r="E57" s="235">
        <v>21158455</v>
      </c>
      <c r="G57" s="235">
        <v>15221000</v>
      </c>
      <c r="I57" s="64"/>
      <c r="J57" s="64"/>
      <c r="K57" s="444"/>
      <c r="L57" s="64"/>
      <c r="M57" s="64"/>
      <c r="N57" s="64"/>
    </row>
    <row r="58" spans="1:14" ht="14.25" customHeight="1">
      <c r="A58" s="452"/>
      <c r="B58" s="127" t="s">
        <v>584</v>
      </c>
      <c r="C58" s="222"/>
      <c r="D58" s="222"/>
      <c r="E58" s="235">
        <v>485000000</v>
      </c>
      <c r="G58" s="235">
        <v>700000000</v>
      </c>
      <c r="I58" s="64"/>
      <c r="J58" s="64"/>
      <c r="K58" s="444"/>
      <c r="L58" s="64"/>
      <c r="M58" s="64"/>
      <c r="N58" s="64"/>
    </row>
    <row r="59" spans="1:14" ht="14.25" customHeight="1">
      <c r="A59" s="452"/>
      <c r="B59" s="127" t="s">
        <v>63</v>
      </c>
      <c r="C59" s="222"/>
      <c r="D59" s="222"/>
      <c r="E59" s="235">
        <v>1360217017</v>
      </c>
      <c r="G59" s="235">
        <v>1434804848</v>
      </c>
      <c r="I59" s="64"/>
      <c r="J59" s="64"/>
      <c r="K59" s="444"/>
      <c r="L59" s="64"/>
      <c r="M59" s="64"/>
      <c r="N59" s="64"/>
    </row>
    <row r="60" spans="1:14" ht="12.75" hidden="1">
      <c r="A60" s="452"/>
      <c r="B60" s="127" t="s">
        <v>104</v>
      </c>
      <c r="C60" s="222"/>
      <c r="D60" s="222"/>
      <c r="E60" s="235"/>
      <c r="G60" s="235"/>
      <c r="I60" s="64"/>
      <c r="J60" s="64"/>
      <c r="K60" s="444"/>
      <c r="L60" s="64"/>
      <c r="M60" s="64"/>
      <c r="N60" s="64"/>
    </row>
    <row r="61" spans="1:14" ht="14.25" customHeight="1">
      <c r="A61" s="452"/>
      <c r="B61" s="345" t="s">
        <v>17</v>
      </c>
      <c r="C61" s="222"/>
      <c r="D61" s="222"/>
      <c r="E61" s="235">
        <v>355136245</v>
      </c>
      <c r="G61" s="235">
        <v>208247100</v>
      </c>
      <c r="I61" s="64"/>
      <c r="J61" s="64"/>
      <c r="K61" s="64"/>
      <c r="L61" s="64"/>
      <c r="M61" s="444"/>
      <c r="N61" s="64"/>
    </row>
    <row r="62" spans="1:14" ht="6" customHeight="1">
      <c r="A62" s="452"/>
      <c r="B62" s="345"/>
      <c r="C62" s="222"/>
      <c r="D62" s="222"/>
      <c r="E62" s="235"/>
      <c r="G62" s="221"/>
      <c r="I62" s="64"/>
      <c r="J62" s="64"/>
      <c r="K62" s="64"/>
      <c r="L62" s="64"/>
      <c r="M62" s="64"/>
      <c r="N62" s="64"/>
    </row>
    <row r="63" spans="1:14" ht="14.25" customHeight="1" thickBot="1">
      <c r="A63" s="452"/>
      <c r="B63" s="664" t="s">
        <v>344</v>
      </c>
      <c r="C63" s="664"/>
      <c r="D63" s="222"/>
      <c r="E63" s="223">
        <f>SUM(E53:E61)</f>
        <v>4335463222</v>
      </c>
      <c r="F63" s="221">
        <f>SUM(F53:F60)</f>
        <v>0</v>
      </c>
      <c r="G63" s="223">
        <f>SUM(G53:G61)</f>
        <v>4407211155</v>
      </c>
      <c r="I63" s="221"/>
      <c r="J63" s="221"/>
      <c r="K63" s="221"/>
      <c r="L63" s="221"/>
      <c r="M63" s="64"/>
      <c r="N63" s="64"/>
    </row>
    <row r="64" spans="1:14" ht="14.25" customHeight="1" thickTop="1">
      <c r="A64" s="452"/>
      <c r="B64" s="222"/>
      <c r="C64" s="222"/>
      <c r="D64" s="222"/>
      <c r="E64" s="221">
        <f>E63-KQKD!E25</f>
        <v>0</v>
      </c>
      <c r="F64" s="221">
        <f>F63-KQKD!F25</f>
        <v>0</v>
      </c>
      <c r="G64" s="221">
        <f>G63-KQKD!G25</f>
        <v>0</v>
      </c>
      <c r="I64" s="64"/>
      <c r="J64" s="64"/>
      <c r="K64" s="64"/>
      <c r="L64" s="64"/>
      <c r="M64" s="64"/>
      <c r="N64" s="64"/>
    </row>
    <row r="65" spans="1:14" ht="14.25" customHeight="1">
      <c r="A65" s="231" t="s">
        <v>6</v>
      </c>
      <c r="B65" s="397" t="s">
        <v>585</v>
      </c>
      <c r="C65" s="222"/>
      <c r="D65" s="222"/>
      <c r="E65" s="207"/>
      <c r="F65" s="207"/>
      <c r="G65" s="207"/>
      <c r="I65" s="64"/>
      <c r="J65" s="64"/>
      <c r="K65" s="64"/>
      <c r="L65" s="64"/>
      <c r="M65" s="64"/>
      <c r="N65" s="64"/>
    </row>
    <row r="66" spans="1:14" ht="14.25" customHeight="1">
      <c r="A66" s="231"/>
      <c r="B66" s="397"/>
      <c r="C66" s="222"/>
      <c r="D66" s="222"/>
      <c r="E66" s="398" t="str">
        <f>E52</f>
        <v>Năm 2013</v>
      </c>
      <c r="F66" s="230"/>
      <c r="G66" s="398" t="str">
        <f>G52</f>
        <v>Năm 2012</v>
      </c>
      <c r="I66" s="64"/>
      <c r="J66" s="64"/>
      <c r="K66" s="64"/>
      <c r="L66" s="64"/>
      <c r="M66" s="64"/>
      <c r="N66" s="64"/>
    </row>
    <row r="67" spans="1:14" ht="14.25" customHeight="1">
      <c r="A67" s="452"/>
      <c r="B67" s="345" t="s">
        <v>586</v>
      </c>
      <c r="C67" s="222"/>
      <c r="D67" s="222"/>
      <c r="E67" s="235">
        <v>2079313553</v>
      </c>
      <c r="F67" s="221"/>
      <c r="G67" s="235">
        <v>2291527647</v>
      </c>
      <c r="I67" s="64"/>
      <c r="J67" s="64"/>
      <c r="K67" s="64"/>
      <c r="L67" s="64"/>
      <c r="M67" s="64"/>
      <c r="N67" s="64"/>
    </row>
    <row r="68" spans="1:14" ht="14.25" customHeight="1">
      <c r="A68" s="452"/>
      <c r="B68" s="345" t="s">
        <v>583</v>
      </c>
      <c r="C68" s="222"/>
      <c r="D68" s="222"/>
      <c r="E68" s="235">
        <v>8966663</v>
      </c>
      <c r="F68" s="221"/>
      <c r="G68" s="235">
        <v>24122470</v>
      </c>
      <c r="I68" s="64"/>
      <c r="J68" s="64"/>
      <c r="K68" s="64"/>
      <c r="L68" s="64"/>
      <c r="M68" s="64"/>
      <c r="N68" s="64"/>
    </row>
    <row r="69" spans="1:14" ht="14.25" customHeight="1">
      <c r="A69" s="452"/>
      <c r="B69" s="127" t="s">
        <v>102</v>
      </c>
      <c r="C69" s="222"/>
      <c r="D69" s="222"/>
      <c r="E69" s="235">
        <v>152711969</v>
      </c>
      <c r="F69" s="221"/>
      <c r="G69" s="235">
        <v>161921405</v>
      </c>
      <c r="I69" s="64"/>
      <c r="J69" s="64"/>
      <c r="K69" s="64"/>
      <c r="L69" s="64"/>
      <c r="M69" s="64"/>
      <c r="N69" s="64"/>
    </row>
    <row r="70" spans="1:14" ht="14.25" customHeight="1">
      <c r="A70" s="452"/>
      <c r="B70" s="183" t="s">
        <v>63</v>
      </c>
      <c r="C70" s="222"/>
      <c r="D70" s="222"/>
      <c r="E70" s="235">
        <v>465540243</v>
      </c>
      <c r="F70" s="221"/>
      <c r="G70" s="235">
        <v>523829667</v>
      </c>
      <c r="I70" s="64"/>
      <c r="J70" s="64"/>
      <c r="K70" s="64"/>
      <c r="L70" s="64"/>
      <c r="M70" s="64"/>
      <c r="N70" s="64"/>
    </row>
    <row r="71" spans="1:14" ht="14.25" customHeight="1">
      <c r="A71" s="452"/>
      <c r="B71" s="345" t="s">
        <v>17</v>
      </c>
      <c r="C71" s="222"/>
      <c r="D71" s="222"/>
      <c r="E71" s="235">
        <v>154000</v>
      </c>
      <c r="F71" s="221"/>
      <c r="G71" s="235">
        <v>86943748</v>
      </c>
      <c r="I71" s="64"/>
      <c r="J71" s="64"/>
      <c r="K71" s="64"/>
      <c r="L71" s="64"/>
      <c r="M71" s="64"/>
      <c r="N71" s="64"/>
    </row>
    <row r="72" spans="1:14" ht="14.25" customHeight="1">
      <c r="A72" s="452"/>
      <c r="B72" s="222"/>
      <c r="C72" s="222"/>
      <c r="D72" s="222"/>
      <c r="E72" s="221"/>
      <c r="F72" s="221"/>
      <c r="G72" s="221"/>
      <c r="I72" s="64"/>
      <c r="J72" s="64"/>
      <c r="K72" s="64"/>
      <c r="L72" s="64"/>
      <c r="M72" s="64"/>
      <c r="N72" s="64"/>
    </row>
    <row r="73" spans="1:14" ht="14.25" customHeight="1" thickBot="1">
      <c r="A73" s="452"/>
      <c r="B73" s="664" t="s">
        <v>344</v>
      </c>
      <c r="C73" s="664"/>
      <c r="D73" s="222"/>
      <c r="E73" s="223">
        <f>SUM(E67:E71)</f>
        <v>2706686428</v>
      </c>
      <c r="F73" s="221"/>
      <c r="G73" s="223">
        <f>SUM(G67:G71)</f>
        <v>3088344937</v>
      </c>
      <c r="I73" s="64"/>
      <c r="J73" s="64"/>
      <c r="K73" s="64"/>
      <c r="L73" s="64"/>
      <c r="M73" s="64"/>
      <c r="N73" s="64"/>
    </row>
    <row r="74" spans="1:14" ht="14.25" customHeight="1" thickTop="1">
      <c r="A74" s="452"/>
      <c r="B74" s="222"/>
      <c r="C74" s="222"/>
      <c r="D74" s="222"/>
      <c r="E74" s="221">
        <f>E73-KQKD!E24</f>
        <v>0</v>
      </c>
      <c r="F74" s="221"/>
      <c r="G74" s="221">
        <f>G73-KQKD!G24</f>
        <v>0</v>
      </c>
      <c r="I74" s="64"/>
      <c r="J74" s="64"/>
      <c r="K74" s="64"/>
      <c r="L74" s="64"/>
      <c r="M74" s="64"/>
      <c r="N74" s="64"/>
    </row>
    <row r="75" spans="1:14" ht="14.25" customHeight="1">
      <c r="A75" s="231" t="s">
        <v>7</v>
      </c>
      <c r="B75" s="397" t="s">
        <v>587</v>
      </c>
      <c r="C75" s="222"/>
      <c r="D75" s="222"/>
      <c r="I75" s="64"/>
      <c r="J75" s="64"/>
      <c r="K75" s="64"/>
      <c r="L75" s="64"/>
      <c r="M75" s="64"/>
      <c r="N75" s="64"/>
    </row>
    <row r="76" spans="1:14" ht="14.25" customHeight="1">
      <c r="A76" s="231"/>
      <c r="B76" s="397"/>
      <c r="C76" s="222"/>
      <c r="D76" s="222"/>
      <c r="E76" s="398" t="str">
        <f>E66</f>
        <v>Năm 2013</v>
      </c>
      <c r="F76" s="230"/>
      <c r="G76" s="398" t="str">
        <f>G66</f>
        <v>Năm 2012</v>
      </c>
      <c r="I76" s="64"/>
      <c r="J76" s="64"/>
      <c r="K76" s="64"/>
      <c r="L76" s="64"/>
      <c r="M76" s="64"/>
      <c r="N76" s="64"/>
    </row>
    <row r="77" spans="1:14" ht="14.25" customHeight="1">
      <c r="A77" s="452"/>
      <c r="B77" s="207" t="s">
        <v>592</v>
      </c>
      <c r="C77" s="222"/>
      <c r="D77" s="222"/>
      <c r="E77" s="447">
        <f>28000000+20922787</f>
        <v>48922787</v>
      </c>
      <c r="F77" s="447"/>
      <c r="G77" s="447">
        <v>238007305</v>
      </c>
      <c r="I77" s="64"/>
      <c r="J77" s="64"/>
      <c r="K77" s="64"/>
      <c r="L77" s="64"/>
      <c r="M77" s="64"/>
      <c r="N77" s="64"/>
    </row>
    <row r="78" spans="1:14" ht="14.25" customHeight="1">
      <c r="A78" s="452"/>
      <c r="B78" s="345" t="s">
        <v>588</v>
      </c>
      <c r="C78" s="222"/>
      <c r="D78" s="222"/>
      <c r="E78" s="235">
        <v>648000000</v>
      </c>
      <c r="F78" s="235"/>
      <c r="G78" s="235">
        <v>869753000</v>
      </c>
      <c r="I78" s="64"/>
      <c r="J78" s="64"/>
      <c r="K78" s="64"/>
      <c r="L78" s="64"/>
      <c r="M78" s="64"/>
      <c r="N78" s="64"/>
    </row>
    <row r="79" spans="1:14" ht="14.25" customHeight="1">
      <c r="A79" s="452"/>
      <c r="B79" s="345" t="s">
        <v>589</v>
      </c>
      <c r="C79" s="222"/>
      <c r="D79" s="222"/>
      <c r="E79" s="235"/>
      <c r="F79" s="235"/>
      <c r="G79" s="235">
        <v>169732885</v>
      </c>
      <c r="I79" s="64"/>
      <c r="J79" s="64"/>
      <c r="K79" s="64"/>
      <c r="L79" s="64"/>
      <c r="M79" s="64"/>
      <c r="N79" s="64"/>
    </row>
    <row r="80" spans="1:14" ht="14.25" customHeight="1">
      <c r="A80" s="452"/>
      <c r="B80" s="345" t="s">
        <v>590</v>
      </c>
      <c r="C80" s="222"/>
      <c r="D80" s="222"/>
      <c r="E80" s="235">
        <v>485000000</v>
      </c>
      <c r="F80" s="235"/>
      <c r="G80" s="235">
        <v>350000000</v>
      </c>
      <c r="I80" s="64"/>
      <c r="J80" s="64"/>
      <c r="K80" s="64"/>
      <c r="L80" s="64"/>
      <c r="M80" s="64"/>
      <c r="N80" s="64"/>
    </row>
    <row r="81" spans="1:14" ht="14.25" customHeight="1">
      <c r="A81" s="452"/>
      <c r="B81" s="345" t="s">
        <v>591</v>
      </c>
      <c r="C81" s="222"/>
      <c r="D81" s="222"/>
      <c r="E81" s="235">
        <v>169511385</v>
      </c>
      <c r="F81" s="235"/>
      <c r="G81" s="235">
        <v>7216930</v>
      </c>
      <c r="I81" s="64"/>
      <c r="J81" s="64"/>
      <c r="K81" s="64"/>
      <c r="L81" s="64"/>
      <c r="M81" s="64"/>
      <c r="N81" s="64"/>
    </row>
    <row r="82" spans="1:14" ht="14.25" customHeight="1">
      <c r="A82" s="452"/>
      <c r="B82" s="222"/>
      <c r="C82" s="222"/>
      <c r="D82" s="222"/>
      <c r="E82" s="221"/>
      <c r="F82" s="221"/>
      <c r="G82" s="221"/>
      <c r="I82" s="64"/>
      <c r="J82" s="64"/>
      <c r="K82" s="64"/>
      <c r="L82" s="64"/>
      <c r="M82" s="64"/>
      <c r="N82" s="64"/>
    </row>
    <row r="83" spans="1:14" ht="14.25" customHeight="1" thickBot="1">
      <c r="A83" s="452"/>
      <c r="B83" s="222"/>
      <c r="C83" s="222"/>
      <c r="D83" s="222"/>
      <c r="E83" s="223">
        <f>SUM(E77:E81)</f>
        <v>1351434172</v>
      </c>
      <c r="F83" s="221"/>
      <c r="G83" s="223">
        <f>SUM(G77:G81)</f>
        <v>1634710120</v>
      </c>
      <c r="H83" s="206"/>
      <c r="I83" s="64"/>
      <c r="J83" s="64"/>
      <c r="K83" s="64"/>
      <c r="L83" s="64"/>
      <c r="M83" s="64"/>
      <c r="N83" s="64"/>
    </row>
    <row r="84" spans="1:14" ht="14.25" customHeight="1" thickTop="1">
      <c r="A84" s="452"/>
      <c r="B84" s="222"/>
      <c r="C84" s="222"/>
      <c r="D84" s="222"/>
      <c r="E84" s="235">
        <f>E83-KQKD!E29</f>
        <v>0</v>
      </c>
      <c r="F84" s="235"/>
      <c r="G84" s="235">
        <f>G83-KQKD!G29</f>
        <v>0</v>
      </c>
      <c r="I84" s="64"/>
      <c r="J84" s="64"/>
      <c r="K84" s="64"/>
      <c r="L84" s="64"/>
      <c r="M84" s="64"/>
      <c r="N84" s="64"/>
    </row>
    <row r="85" spans="1:14" ht="14.25" customHeight="1">
      <c r="A85" s="450" t="s">
        <v>96</v>
      </c>
      <c r="B85" s="397" t="s">
        <v>492</v>
      </c>
      <c r="C85" s="222"/>
      <c r="D85" s="222"/>
      <c r="E85" s="207"/>
      <c r="F85" s="207"/>
      <c r="G85" s="207"/>
      <c r="I85" s="64"/>
      <c r="J85" s="64"/>
      <c r="K85" s="64"/>
      <c r="L85" s="64"/>
      <c r="M85" s="64"/>
      <c r="N85" s="64"/>
    </row>
    <row r="86" spans="1:14" ht="14.25" customHeight="1">
      <c r="A86" s="450"/>
      <c r="B86" s="397"/>
      <c r="C86" s="222"/>
      <c r="D86" s="222"/>
      <c r="E86" s="398" t="str">
        <f>E52</f>
        <v>Năm 2013</v>
      </c>
      <c r="F86" s="221"/>
      <c r="G86" s="398" t="str">
        <f>G52</f>
        <v>Năm 2012</v>
      </c>
      <c r="I86" s="64"/>
      <c r="J86" s="64"/>
      <c r="K86" s="64"/>
      <c r="L86" s="64"/>
      <c r="M86" s="64"/>
      <c r="N86" s="64"/>
    </row>
    <row r="87" spans="1:14" ht="14.25" customHeight="1">
      <c r="A87" s="452"/>
      <c r="B87" s="345" t="s">
        <v>493</v>
      </c>
      <c r="C87" s="222"/>
      <c r="D87" s="222"/>
      <c r="E87" s="235"/>
      <c r="F87" s="235"/>
      <c r="G87" s="235">
        <v>66418214</v>
      </c>
      <c r="I87" s="64"/>
      <c r="J87" s="64"/>
      <c r="K87" s="64"/>
      <c r="L87" s="64"/>
      <c r="M87" s="64"/>
      <c r="N87" s="64"/>
    </row>
    <row r="88" spans="1:7" ht="14.25" customHeight="1">
      <c r="A88" s="452"/>
      <c r="B88" s="345" t="s">
        <v>17</v>
      </c>
      <c r="C88" s="222"/>
      <c r="D88" s="222"/>
      <c r="E88" s="235">
        <v>75885650</v>
      </c>
      <c r="F88" s="235"/>
      <c r="G88" s="235">
        <v>1016715</v>
      </c>
    </row>
    <row r="89" spans="1:7" ht="14.25" customHeight="1">
      <c r="A89" s="452"/>
      <c r="B89" s="222"/>
      <c r="C89" s="222"/>
      <c r="D89" s="222"/>
      <c r="E89" s="235"/>
      <c r="F89" s="235"/>
      <c r="G89" s="235"/>
    </row>
    <row r="90" spans="1:7" ht="14.25" customHeight="1" thickBot="1">
      <c r="A90" s="452"/>
      <c r="B90" s="222"/>
      <c r="C90" s="222"/>
      <c r="D90" s="222"/>
      <c r="E90" s="223">
        <f>SUM(E87:E88)</f>
        <v>75885650</v>
      </c>
      <c r="F90" s="221"/>
      <c r="G90" s="223">
        <f>SUM(G87:G88)</f>
        <v>67434929</v>
      </c>
    </row>
    <row r="91" spans="1:7" ht="14.25" customHeight="1" thickTop="1">
      <c r="A91" s="452"/>
      <c r="B91" s="222"/>
      <c r="C91" s="222"/>
      <c r="D91" s="222"/>
      <c r="E91" s="221">
        <f>E90-KQKD!E30</f>
        <v>0</v>
      </c>
      <c r="F91" s="221"/>
      <c r="G91" s="221">
        <f>G90-KQKD!G30</f>
        <v>0</v>
      </c>
    </row>
    <row r="92" spans="1:7" ht="14.25" customHeight="1">
      <c r="A92" s="231" t="s">
        <v>499</v>
      </c>
      <c r="B92" s="2" t="s">
        <v>593</v>
      </c>
      <c r="C92" s="222"/>
      <c r="D92" s="222"/>
      <c r="E92" s="221"/>
      <c r="F92" s="221"/>
      <c r="G92" s="221"/>
    </row>
    <row r="93" spans="1:7" ht="39.75" customHeight="1">
      <c r="A93" s="452"/>
      <c r="B93" s="659" t="s">
        <v>594</v>
      </c>
      <c r="C93" s="659"/>
      <c r="D93" s="659"/>
      <c r="E93" s="659"/>
      <c r="F93" s="659"/>
      <c r="G93" s="659"/>
    </row>
    <row r="94" spans="1:7" ht="14.25" customHeight="1">
      <c r="A94" s="452"/>
      <c r="B94" s="222"/>
      <c r="C94" s="222"/>
      <c r="D94" s="222"/>
      <c r="E94" s="398" t="str">
        <f>E86</f>
        <v>Năm 2013</v>
      </c>
      <c r="F94" s="230"/>
      <c r="G94" s="398" t="str">
        <f>G86</f>
        <v>Năm 2012</v>
      </c>
    </row>
    <row r="95" spans="1:7" ht="14.25" customHeight="1">
      <c r="A95" s="452"/>
      <c r="B95" s="457" t="s">
        <v>595</v>
      </c>
      <c r="C95" s="222"/>
      <c r="D95" s="222"/>
      <c r="E95" s="235">
        <f>KQKD!E34</f>
        <v>4142344286</v>
      </c>
      <c r="F95" s="221"/>
      <c r="G95" s="235">
        <f>KQKD!G34</f>
        <v>5536852558</v>
      </c>
    </row>
    <row r="96" spans="1:7" ht="30.75" customHeight="1">
      <c r="A96" s="452"/>
      <c r="B96" s="660" t="s">
        <v>596</v>
      </c>
      <c r="C96" s="660"/>
      <c r="D96" s="534"/>
      <c r="E96" s="235"/>
      <c r="F96" s="221"/>
      <c r="G96" s="554"/>
    </row>
    <row r="97" spans="1:7" ht="14.25" customHeight="1">
      <c r="A97" s="452"/>
      <c r="B97" s="390" t="s">
        <v>597</v>
      </c>
      <c r="C97" s="456"/>
      <c r="D97" s="456"/>
      <c r="E97" s="446">
        <f>9471450</f>
        <v>9471450</v>
      </c>
      <c r="F97" s="221"/>
      <c r="G97" s="446">
        <v>1016715</v>
      </c>
    </row>
    <row r="98" spans="1:7" ht="14.25" customHeight="1">
      <c r="A98" s="452"/>
      <c r="B98" s="390" t="s">
        <v>598</v>
      </c>
      <c r="C98" s="456"/>
      <c r="D98" s="456"/>
      <c r="E98" s="70" t="e">
        <f>#REF!</f>
        <v>#REF!</v>
      </c>
      <c r="F98" s="221"/>
      <c r="G98" s="446">
        <v>21323088</v>
      </c>
    </row>
    <row r="99" spans="1:7" ht="14.25" customHeight="1">
      <c r="A99" s="452"/>
      <c r="B99" s="457" t="s">
        <v>599</v>
      </c>
      <c r="C99" s="222"/>
      <c r="D99" s="222"/>
      <c r="E99" s="235" t="e">
        <f>E95+E97-E98</f>
        <v>#REF!</v>
      </c>
      <c r="F99" s="235">
        <f>F95+F97-F98</f>
        <v>0</v>
      </c>
      <c r="G99" s="235">
        <f>G95+G97-G98</f>
        <v>5516546185</v>
      </c>
    </row>
    <row r="100" spans="1:7" ht="14.25" customHeight="1">
      <c r="A100" s="452"/>
      <c r="B100" s="457" t="s">
        <v>602</v>
      </c>
      <c r="C100" s="222"/>
      <c r="D100" s="222"/>
      <c r="E100" s="235" t="e">
        <f>ROUND(E99*0.25,0)</f>
        <v>#REF!</v>
      </c>
      <c r="F100" s="235"/>
      <c r="G100" s="235">
        <f>ROUND(G99*0.25,0)</f>
        <v>1379136546</v>
      </c>
    </row>
    <row r="101" spans="1:7" ht="14.25" customHeight="1">
      <c r="A101" s="452"/>
      <c r="B101" s="457" t="s">
        <v>601</v>
      </c>
      <c r="C101" s="222"/>
      <c r="D101" s="222"/>
      <c r="E101" s="235"/>
      <c r="F101" s="235"/>
      <c r="G101" s="235">
        <v>259822225</v>
      </c>
    </row>
    <row r="102" spans="1:8" ht="14.25" customHeight="1">
      <c r="A102" s="452"/>
      <c r="B102" s="457" t="s">
        <v>600</v>
      </c>
      <c r="C102" s="222"/>
      <c r="D102" s="222"/>
      <c r="E102" s="235" t="e">
        <f>E100-E101</f>
        <v>#REF!</v>
      </c>
      <c r="F102" s="221"/>
      <c r="G102" s="235">
        <f>G100-G101</f>
        <v>1119314321</v>
      </c>
      <c r="H102" s="455"/>
    </row>
    <row r="103" spans="1:7" ht="14.25" customHeight="1">
      <c r="A103" s="452"/>
      <c r="B103" s="222"/>
      <c r="C103" s="222"/>
      <c r="D103" s="222"/>
      <c r="E103" s="221" t="e">
        <f>E102-KQKD!E36</f>
        <v>#REF!</v>
      </c>
      <c r="F103" s="221"/>
      <c r="G103" s="221">
        <f>G102-KQKD!G36</f>
        <v>0</v>
      </c>
    </row>
    <row r="104" spans="1:7" ht="14.25" customHeight="1">
      <c r="A104" s="452"/>
      <c r="B104" s="222"/>
      <c r="C104" s="222"/>
      <c r="D104" s="222"/>
      <c r="E104" s="221"/>
      <c r="F104" s="221"/>
      <c r="G104" s="221"/>
    </row>
    <row r="105" spans="1:7" ht="14.25" customHeight="1">
      <c r="A105" s="452"/>
      <c r="B105" s="222"/>
      <c r="C105" s="222"/>
      <c r="D105" s="222"/>
      <c r="E105" s="221"/>
      <c r="F105" s="221"/>
      <c r="G105" s="221"/>
    </row>
    <row r="106" spans="1:7" ht="14.25" customHeight="1">
      <c r="A106" s="231" t="s">
        <v>613</v>
      </c>
      <c r="B106" s="397" t="s">
        <v>603</v>
      </c>
      <c r="C106" s="222"/>
      <c r="D106" s="222"/>
      <c r="E106" s="221"/>
      <c r="F106" s="221"/>
      <c r="G106" s="221"/>
    </row>
    <row r="107" spans="1:7" ht="45" customHeight="1">
      <c r="A107" s="452"/>
      <c r="B107" s="659" t="s">
        <v>604</v>
      </c>
      <c r="C107" s="659"/>
      <c r="D107" s="659"/>
      <c r="E107" s="659"/>
      <c r="F107" s="659"/>
      <c r="G107" s="659"/>
    </row>
    <row r="108" spans="1:7" ht="14.25" customHeight="1">
      <c r="A108" s="452"/>
      <c r="B108" s="222"/>
      <c r="C108" s="222"/>
      <c r="D108" s="222"/>
      <c r="E108" s="398" t="str">
        <f>E94</f>
        <v>Năm 2013</v>
      </c>
      <c r="F108" s="230"/>
      <c r="G108" s="398" t="str">
        <f>G94</f>
        <v>Năm 2012</v>
      </c>
    </row>
    <row r="109" spans="1:7" ht="14.25" customHeight="1">
      <c r="A109" s="452"/>
      <c r="B109" s="654" t="s">
        <v>611</v>
      </c>
      <c r="C109" s="654"/>
      <c r="D109" s="85"/>
      <c r="E109" s="235">
        <f>KQKD!E39</f>
        <v>3105866127</v>
      </c>
      <c r="F109" s="235"/>
      <c r="G109" s="235">
        <f>KQKD!G39</f>
        <v>4417538237</v>
      </c>
    </row>
    <row r="110" spans="1:7" ht="16.5" customHeight="1">
      <c r="A110" s="452"/>
      <c r="B110" s="26" t="s">
        <v>608</v>
      </c>
      <c r="C110" s="26"/>
      <c r="D110" s="26"/>
      <c r="E110" s="235"/>
      <c r="F110" s="235"/>
      <c r="G110" s="235"/>
    </row>
    <row r="111" spans="1:7" ht="14.25" customHeight="1">
      <c r="A111" s="452"/>
      <c r="B111" s="454" t="s">
        <v>609</v>
      </c>
      <c r="C111" s="453"/>
      <c r="D111" s="453"/>
      <c r="E111" s="446"/>
      <c r="F111" s="446"/>
      <c r="G111" s="446"/>
    </row>
    <row r="112" spans="1:8" ht="14.25" customHeight="1">
      <c r="A112" s="452"/>
      <c r="B112" s="454" t="s">
        <v>610</v>
      </c>
      <c r="C112" s="453"/>
      <c r="D112" s="453"/>
      <c r="E112" s="593"/>
      <c r="F112" s="446"/>
      <c r="G112" s="446">
        <v>21323088</v>
      </c>
      <c r="H112" s="448"/>
    </row>
    <row r="113" spans="1:7" ht="14.25" customHeight="1">
      <c r="A113" s="452"/>
      <c r="B113" s="654" t="s">
        <v>605</v>
      </c>
      <c r="C113" s="654"/>
      <c r="D113" s="85"/>
      <c r="E113" s="235">
        <f>E109+E111-E112</f>
        <v>3105866127</v>
      </c>
      <c r="F113" s="235"/>
      <c r="G113" s="235">
        <f>G109+G111-G112</f>
        <v>4396215149</v>
      </c>
    </row>
    <row r="114" spans="1:7" ht="14.25" customHeight="1">
      <c r="A114" s="452"/>
      <c r="B114" s="654" t="s">
        <v>606</v>
      </c>
      <c r="C114" s="654"/>
      <c r="D114" s="85"/>
      <c r="E114" s="235">
        <v>1991000</v>
      </c>
      <c r="F114" s="221"/>
      <c r="G114" s="235">
        <v>1991000</v>
      </c>
    </row>
    <row r="115" spans="1:7" ht="14.25" customHeight="1">
      <c r="A115" s="452"/>
      <c r="B115" s="639" t="s">
        <v>607</v>
      </c>
      <c r="C115" s="639"/>
      <c r="D115" s="40"/>
      <c r="E115" s="235">
        <f>E113/E114</f>
        <v>1559.9528513309895</v>
      </c>
      <c r="F115" s="221"/>
      <c r="G115" s="235">
        <f>G113/G114</f>
        <v>2208.043771471622</v>
      </c>
    </row>
    <row r="116" spans="1:7" ht="14.25" customHeight="1">
      <c r="A116" s="452"/>
      <c r="B116" s="222"/>
      <c r="C116" s="222"/>
      <c r="D116" s="222"/>
      <c r="E116" s="221"/>
      <c r="F116" s="221"/>
      <c r="G116" s="221"/>
    </row>
    <row r="117" spans="1:13" ht="15" customHeight="1">
      <c r="A117" s="2" t="s">
        <v>724</v>
      </c>
      <c r="B117" s="2" t="s">
        <v>64</v>
      </c>
      <c r="C117" s="468"/>
      <c r="D117" s="468"/>
      <c r="E117" s="468"/>
      <c r="F117" s="468"/>
      <c r="G117" s="468"/>
      <c r="I117" s="584"/>
      <c r="M117" s="5">
        <f>M64-M63</f>
        <v>0</v>
      </c>
    </row>
    <row r="118" spans="1:7" ht="11.25" customHeight="1">
      <c r="A118" s="4"/>
      <c r="B118" s="462"/>
      <c r="C118" s="472"/>
      <c r="D118" s="472"/>
      <c r="E118" s="472"/>
      <c r="F118" s="472"/>
      <c r="G118" s="472"/>
    </row>
    <row r="119" spans="1:7" ht="15" customHeight="1">
      <c r="A119" s="2" t="s">
        <v>725</v>
      </c>
      <c r="B119" s="2" t="s">
        <v>117</v>
      </c>
      <c r="C119" s="473"/>
      <c r="D119" s="473"/>
      <c r="E119" s="473"/>
      <c r="F119" s="473"/>
      <c r="G119" s="473"/>
    </row>
    <row r="120" spans="1:7" ht="15" customHeight="1">
      <c r="A120" s="452"/>
      <c r="B120" s="479" t="s">
        <v>723</v>
      </c>
      <c r="C120" s="473"/>
      <c r="D120" s="473"/>
      <c r="E120" s="473"/>
      <c r="F120" s="473"/>
      <c r="G120" s="473"/>
    </row>
    <row r="121" spans="1:14" s="217" customFormat="1" ht="15" customHeight="1">
      <c r="A121" s="452"/>
      <c r="B121" s="475"/>
      <c r="C121" s="484"/>
      <c r="D121" s="484"/>
      <c r="E121" s="484"/>
      <c r="F121" s="484"/>
      <c r="G121" s="484"/>
      <c r="I121" s="343"/>
      <c r="J121" s="343"/>
      <c r="K121" s="343"/>
      <c r="L121" s="343"/>
      <c r="M121" s="343"/>
      <c r="N121" s="343"/>
    </row>
    <row r="122" spans="1:7" ht="15" customHeight="1">
      <c r="A122" s="452"/>
      <c r="B122" s="563" t="s">
        <v>659</v>
      </c>
      <c r="C122" s="665" t="s">
        <v>660</v>
      </c>
      <c r="D122" s="665"/>
      <c r="E122" s="665"/>
      <c r="F122" s="483"/>
      <c r="G122" s="499" t="s">
        <v>661</v>
      </c>
    </row>
    <row r="123" spans="1:7" ht="15" customHeight="1">
      <c r="A123" s="452"/>
      <c r="B123" s="562" t="s">
        <v>679</v>
      </c>
      <c r="C123" s="666" t="s">
        <v>680</v>
      </c>
      <c r="D123" s="666"/>
      <c r="E123" s="666"/>
      <c r="F123" s="469"/>
      <c r="G123" s="135">
        <f>TM5!I25</f>
        <v>105600000</v>
      </c>
    </row>
    <row r="124" spans="1:7" ht="14.25" customHeight="1">
      <c r="A124" s="231"/>
      <c r="B124" s="227"/>
      <c r="C124" s="226"/>
      <c r="D124" s="226"/>
      <c r="E124" s="235"/>
      <c r="F124" s="235"/>
      <c r="G124" s="235"/>
    </row>
    <row r="125" spans="1:11" ht="12.75" customHeight="1">
      <c r="A125" s="2" t="s">
        <v>737</v>
      </c>
      <c r="B125" s="463" t="s">
        <v>662</v>
      </c>
      <c r="C125" s="225"/>
      <c r="D125" s="225"/>
      <c r="E125" s="225"/>
      <c r="F125" s="225"/>
      <c r="G125" s="225"/>
      <c r="H125" s="225"/>
      <c r="I125" s="225"/>
      <c r="J125" s="225"/>
      <c r="K125" s="470"/>
    </row>
    <row r="126" spans="1:11" ht="12.75" customHeight="1">
      <c r="A126" s="452"/>
      <c r="B126" s="463" t="s">
        <v>681</v>
      </c>
      <c r="C126" s="472"/>
      <c r="D126" s="472"/>
      <c r="E126" s="472"/>
      <c r="F126" s="472"/>
      <c r="G126" s="472"/>
      <c r="H126" s="472"/>
      <c r="I126" s="469"/>
      <c r="J126" s="469"/>
      <c r="K126" s="235"/>
    </row>
    <row r="127" spans="1:10" ht="38.25">
      <c r="A127" s="452"/>
      <c r="B127" s="564" t="s">
        <v>384</v>
      </c>
      <c r="C127" s="561" t="s">
        <v>682</v>
      </c>
      <c r="D127" s="563" t="s">
        <v>683</v>
      </c>
      <c r="E127" s="565" t="s">
        <v>684</v>
      </c>
      <c r="F127" s="500"/>
      <c r="G127" s="565" t="s">
        <v>663</v>
      </c>
      <c r="H127" s="585"/>
      <c r="I127" s="64"/>
      <c r="J127" s="306"/>
    </row>
    <row r="128" spans="1:10" ht="12.75">
      <c r="A128" s="452"/>
      <c r="B128" s="485" t="s">
        <v>685</v>
      </c>
      <c r="C128" s="5"/>
      <c r="D128" s="5"/>
      <c r="E128" s="5"/>
      <c r="F128" s="5"/>
      <c r="G128" s="5"/>
      <c r="H128" s="64"/>
      <c r="I128" s="64"/>
      <c r="J128" s="64"/>
    </row>
    <row r="129" spans="1:10" ht="26.25" customHeight="1">
      <c r="A129" s="452"/>
      <c r="B129" s="586" t="s">
        <v>686</v>
      </c>
      <c r="C129" s="488">
        <f>TM7!E10</f>
        <v>298529444598</v>
      </c>
      <c r="D129" s="135">
        <f>TM7!E11</f>
        <v>0</v>
      </c>
      <c r="E129" s="135">
        <f>TM7!E12</f>
        <v>922068000</v>
      </c>
      <c r="F129" s="488"/>
      <c r="G129" s="135">
        <f>SUM(C129:H129)</f>
        <v>299451512598</v>
      </c>
      <c r="H129" s="135"/>
      <c r="I129" s="64"/>
      <c r="J129" s="135"/>
    </row>
    <row r="130" spans="1:10" ht="15" customHeight="1">
      <c r="A130" s="452"/>
      <c r="B130" s="485" t="s">
        <v>687</v>
      </c>
      <c r="C130" s="488"/>
      <c r="D130" s="135"/>
      <c r="E130" s="135"/>
      <c r="F130" s="488"/>
      <c r="G130" s="135"/>
      <c r="H130" s="135"/>
      <c r="I130" s="64"/>
      <c r="J130" s="135"/>
    </row>
    <row r="131" spans="1:10" ht="18" customHeight="1">
      <c r="A131" s="452"/>
      <c r="B131" s="487" t="s">
        <v>688</v>
      </c>
      <c r="C131" s="191">
        <f>TM7!E18</f>
        <v>289138952605</v>
      </c>
      <c r="D131" s="191">
        <f>TM7!E19</f>
        <v>0</v>
      </c>
      <c r="E131" s="135">
        <f>TM7!E20</f>
        <v>121252800</v>
      </c>
      <c r="F131" s="191"/>
      <c r="G131" s="135">
        <f>SUM(C131:H131)</f>
        <v>289260205405</v>
      </c>
      <c r="H131" s="191"/>
      <c r="I131" s="64"/>
      <c r="J131" s="135"/>
    </row>
    <row r="132" spans="1:10" ht="12.75">
      <c r="A132" s="452"/>
      <c r="B132" s="486" t="s">
        <v>689</v>
      </c>
      <c r="C132" s="396">
        <f>C129-C131</f>
        <v>9390491993</v>
      </c>
      <c r="D132" s="396">
        <f>D129-D131</f>
        <v>0</v>
      </c>
      <c r="E132" s="396">
        <f>E129-E131</f>
        <v>800815200</v>
      </c>
      <c r="F132" s="396"/>
      <c r="G132" s="396">
        <f>G129-G131</f>
        <v>10191307193</v>
      </c>
      <c r="H132" s="396"/>
      <c r="I132" s="64"/>
      <c r="J132" s="198"/>
    </row>
    <row r="133" spans="1:11" ht="12.75">
      <c r="A133" s="218"/>
      <c r="B133" s="476"/>
      <c r="C133" s="227"/>
      <c r="D133" s="227"/>
      <c r="E133" s="227"/>
      <c r="F133" s="227"/>
      <c r="G133" s="227"/>
      <c r="H133" s="227"/>
      <c r="I133" s="225"/>
      <c r="J133" s="225"/>
      <c r="K133" s="235"/>
    </row>
    <row r="134" spans="1:11" ht="12.75">
      <c r="A134" s="452"/>
      <c r="B134" s="227" t="s">
        <v>690</v>
      </c>
      <c r="C134" s="225"/>
      <c r="D134" s="225"/>
      <c r="E134" s="225"/>
      <c r="F134" s="225"/>
      <c r="G134" s="225"/>
      <c r="H134" s="225"/>
      <c r="I134" s="225"/>
      <c r="J134" s="225"/>
      <c r="K134" s="470"/>
    </row>
    <row r="135" spans="1:11" ht="12.75">
      <c r="A135" s="452"/>
      <c r="B135" s="226" t="s">
        <v>691</v>
      </c>
      <c r="C135" s="226"/>
      <c r="D135" s="226"/>
      <c r="E135" s="226"/>
      <c r="F135" s="226"/>
      <c r="G135" s="226"/>
      <c r="H135" s="226"/>
      <c r="I135" s="465"/>
      <c r="J135" s="465"/>
      <c r="K135" s="235"/>
    </row>
  </sheetData>
  <sheetProtection/>
  <mergeCells count="15">
    <mergeCell ref="B109:C109"/>
    <mergeCell ref="B114:C114"/>
    <mergeCell ref="B113:C113"/>
    <mergeCell ref="C122:E122"/>
    <mergeCell ref="C123:E123"/>
    <mergeCell ref="B115:C115"/>
    <mergeCell ref="B93:G93"/>
    <mergeCell ref="B96:C96"/>
    <mergeCell ref="B107:G107"/>
    <mergeCell ref="B14:C14"/>
    <mergeCell ref="B25:C25"/>
    <mergeCell ref="B37:C37"/>
    <mergeCell ref="B49:C49"/>
    <mergeCell ref="B63:C63"/>
    <mergeCell ref="B73:C73"/>
  </mergeCells>
  <conditionalFormatting sqref="B53:B60">
    <cfRule type="cellIs" priority="27" dxfId="133" operator="between" stopIfTrue="1">
      <formula>0.5</formula>
      <formula>-0.5</formula>
    </cfRule>
  </conditionalFormatting>
  <conditionalFormatting sqref="G42:G43 F29 E22:G28 E32:G40 F30:G31 E61:G61 F1:F21 E1:E20 G1:G17 E108:G116 E94:G106 F41:F64 E42:E64 G45:G64 E66:G74 E76:G84 E86:G92 E124:G124 E136:G65536 E127 E129:E132 J127 G127 J129:J132 G129:G132">
    <cfRule type="cellIs" priority="33" dxfId="133" operator="equal" stopIfTrue="1">
      <formula>0</formula>
    </cfRule>
  </conditionalFormatting>
  <conditionalFormatting sqref="I63">
    <cfRule type="cellIs" priority="25" dxfId="133" operator="equal" stopIfTrue="1">
      <formula>0</formula>
    </cfRule>
  </conditionalFormatting>
  <conditionalFormatting sqref="J63">
    <cfRule type="cellIs" priority="24" dxfId="133" operator="equal" stopIfTrue="1">
      <formula>0</formula>
    </cfRule>
  </conditionalFormatting>
  <conditionalFormatting sqref="K63">
    <cfRule type="cellIs" priority="23" dxfId="133" operator="equal" stopIfTrue="1">
      <formula>0</formula>
    </cfRule>
  </conditionalFormatting>
  <conditionalFormatting sqref="L63">
    <cfRule type="cellIs" priority="22" dxfId="133" operator="equal" stopIfTrue="1">
      <formula>0</formula>
    </cfRule>
  </conditionalFormatting>
  <conditionalFormatting sqref="M61">
    <cfRule type="cellIs" priority="21" dxfId="133" operator="between" stopIfTrue="1">
      <formula>0.5</formula>
      <formula>-0.5</formula>
    </cfRule>
  </conditionalFormatting>
  <conditionalFormatting sqref="I37:K37">
    <cfRule type="cellIs" priority="20" dxfId="133" operator="equal" stopIfTrue="1">
      <formula>0</formula>
    </cfRule>
  </conditionalFormatting>
  <conditionalFormatting sqref="A93:B93 H93:IV93 A96:B96 E96:IV96 A107:B107 H107:IV107 A109:A115 A75:D75 H75:IV75 A65:D65 H65:IV65 A85:D85 H85:IV85 H117:IV123 L125:IV135 B77:IV77 A108:D108 E108:IV115 A116:IV116 A94:IV95 A97:IV106 A76:IV76 A66:IV74 A78:IV84 A86:IV92 A124:IV124 A136:IV65536 C117:G119 A120:G121 C125:K126 A133:K135 J129:J132 C129:H132 J127 C127:H127 A1:IV64">
    <cfRule type="cellIs" priority="19" dxfId="135" operator="equal" stopIfTrue="1">
      <formula>0</formula>
    </cfRule>
  </conditionalFormatting>
  <conditionalFormatting sqref="G20">
    <cfRule type="cellIs" priority="18" dxfId="133" operator="equal" stopIfTrue="1">
      <formula>0</formula>
    </cfRule>
  </conditionalFormatting>
  <conditionalFormatting sqref="B69">
    <cfRule type="cellIs" priority="17" dxfId="133" operator="between" stopIfTrue="1">
      <formula>0.5</formula>
      <formula>-0.5</formula>
    </cfRule>
  </conditionalFormatting>
  <conditionalFormatting sqref="B70">
    <cfRule type="cellIs" priority="16" dxfId="133" operator="between" stopIfTrue="1">
      <formula>0.5</formula>
      <formula>-0.5</formula>
    </cfRule>
  </conditionalFormatting>
  <conditionalFormatting sqref="B69">
    <cfRule type="cellIs" priority="15" dxfId="133" operator="between" stopIfTrue="1">
      <formula>0.5</formula>
      <formula>-0.5</formula>
    </cfRule>
  </conditionalFormatting>
  <conditionalFormatting sqref="G122">
    <cfRule type="cellIs" priority="14" dxfId="133" operator="equal" stopIfTrue="1">
      <formula>0</formula>
    </cfRule>
  </conditionalFormatting>
  <conditionalFormatting sqref="A122:D123 F122:G123">
    <cfRule type="cellIs" priority="13" dxfId="135" operator="equal" stopIfTrue="1">
      <formula>0</formula>
    </cfRule>
  </conditionalFormatting>
  <conditionalFormatting sqref="B117 B119">
    <cfRule type="cellIs" priority="10" dxfId="133" operator="equal" stopIfTrue="1">
      <formula>0</formula>
    </cfRule>
    <cfRule type="cellIs" priority="11" dxfId="134" operator="notEqual" stopIfTrue="1">
      <formula>0</formula>
    </cfRule>
  </conditionalFormatting>
  <conditionalFormatting sqref="B118 A117:A119">
    <cfRule type="cellIs" priority="12" dxfId="133" operator="equal" stopIfTrue="1">
      <formula>0</formula>
    </cfRule>
  </conditionalFormatting>
  <conditionalFormatting sqref="K133:K134 K125:K126">
    <cfRule type="cellIs" priority="9" dxfId="133" operator="equal" stopIfTrue="1">
      <formula>0</formula>
    </cfRule>
  </conditionalFormatting>
  <conditionalFormatting sqref="A126 A128:A129 A130:B132 A127:B127">
    <cfRule type="cellIs" priority="8" dxfId="135" operator="equal" stopIfTrue="1">
      <formula>0</formula>
    </cfRule>
  </conditionalFormatting>
  <conditionalFormatting sqref="B126">
    <cfRule type="cellIs" priority="4" dxfId="133" operator="equal" stopIfTrue="1">
      <formula>0</formula>
    </cfRule>
    <cfRule type="cellIs" priority="5" dxfId="134" operator="notEqual" stopIfTrue="1">
      <formula>0</formula>
    </cfRule>
  </conditionalFormatting>
  <conditionalFormatting sqref="B125">
    <cfRule type="cellIs" priority="6" dxfId="133" operator="equal" stopIfTrue="1">
      <formula>0</formula>
    </cfRule>
    <cfRule type="cellIs" priority="7" dxfId="134" operator="notEqual" stopIfTrue="1">
      <formula>0</formula>
    </cfRule>
  </conditionalFormatting>
  <conditionalFormatting sqref="A125">
    <cfRule type="cellIs" priority="3" dxfId="133" operator="equal" stopIfTrue="1">
      <formula>0</formula>
    </cfRule>
  </conditionalFormatting>
  <conditionalFormatting sqref="B128">
    <cfRule type="cellIs" priority="2" dxfId="135" operator="equal" stopIfTrue="1">
      <formula>0</formula>
    </cfRule>
  </conditionalFormatting>
  <conditionalFormatting sqref="B129">
    <cfRule type="cellIs" priority="1" dxfId="135" operator="equal" stopIfTrue="1">
      <formula>0</formula>
    </cfRule>
  </conditionalFormatting>
  <printOptions/>
  <pageMargins left="0.5" right="0.5" top="0.5" bottom="0.5" header="0.25" footer="0.25"/>
  <pageSetup firstPageNumber="23" useFirstPageNumber="1" horizontalDpi="600" verticalDpi="600" orientation="portrait" paperSize="9" r:id="rId1"/>
  <headerFooter alignWithMargins="0">
    <oddFooter>&amp;C&amp;P</oddFooter>
  </headerFooter>
</worksheet>
</file>

<file path=xl/worksheets/sheet16.xml><?xml version="1.0" encoding="utf-8"?>
<worksheet xmlns="http://schemas.openxmlformats.org/spreadsheetml/2006/main" xmlns:r="http://schemas.openxmlformats.org/officeDocument/2006/relationships">
  <dimension ref="A1:T54"/>
  <sheetViews>
    <sheetView zoomScalePageLayoutView="0" workbookViewId="0" topLeftCell="A4">
      <selection activeCell="C1" sqref="C1"/>
    </sheetView>
  </sheetViews>
  <sheetFormatPr defaultColWidth="10.375" defaultRowHeight="12.75"/>
  <cols>
    <col min="1" max="1" width="4.75390625" style="207" customWidth="1"/>
    <col min="2" max="2" width="31.75390625" style="207" customWidth="1"/>
    <col min="3" max="3" width="17.75390625" style="207" customWidth="1"/>
    <col min="4" max="4" width="0.37109375" style="207" customWidth="1"/>
    <col min="5" max="5" width="17.75390625" style="207" customWidth="1"/>
    <col min="6" max="6" width="0.2421875" style="207" customWidth="1"/>
    <col min="7" max="7" width="17.75390625" style="207" customWidth="1"/>
    <col min="8" max="8" width="0.6171875" style="207" customWidth="1"/>
    <col min="9" max="9" width="17.75390625" style="207" customWidth="1"/>
    <col min="10" max="10" width="0.6171875" style="207" customWidth="1"/>
    <col min="11" max="11" width="19.75390625" style="216" customWidth="1"/>
    <col min="12" max="12" width="0.37109375" style="216" customWidth="1"/>
    <col min="13" max="13" width="19.75390625" style="216" customWidth="1"/>
    <col min="14" max="14" width="12.25390625" style="207" bestFit="1" customWidth="1"/>
    <col min="15" max="17" width="16.625" style="5" bestFit="1" customWidth="1"/>
    <col min="18" max="18" width="14.00390625" style="5" bestFit="1" customWidth="1"/>
    <col min="19" max="19" width="18.625" style="5" customWidth="1"/>
    <col min="20" max="20" width="10.375" style="5" customWidth="1"/>
    <col min="21" max="16384" width="10.375" style="207" customWidth="1"/>
  </cols>
  <sheetData>
    <row r="1" spans="1:13" ht="12.75">
      <c r="A1" s="206" t="str">
        <f>NB!A1</f>
        <v>CÔNG TY CỔ PHẦN VẬT TƯ BẾN THÀNH</v>
      </c>
      <c r="M1" s="299" t="str">
        <f>TM6!G1</f>
        <v>Báo cáo tài chính</v>
      </c>
    </row>
    <row r="2" spans="1:13" ht="12.75">
      <c r="A2" s="208" t="str">
        <f>NB!A2</f>
        <v>Địa chỉ: 200 - 202 - 204 Lý Tự Trọng, P.Bến Thành, Q.1, Tp. HCM</v>
      </c>
      <c r="B2" s="208"/>
      <c r="C2" s="208"/>
      <c r="D2" s="208"/>
      <c r="E2" s="208"/>
      <c r="F2" s="208"/>
      <c r="G2" s="208"/>
      <c r="H2" s="208"/>
      <c r="I2" s="208"/>
      <c r="J2" s="208"/>
      <c r="K2" s="300"/>
      <c r="L2" s="300"/>
      <c r="M2" s="342" t="str">
        <f>TM6!G2</f>
        <v>cho năm tài chính kết thúc ngày 31/12/2013</v>
      </c>
    </row>
    <row r="3" ht="10.5" customHeight="1"/>
    <row r="4" spans="1:13" ht="20.25">
      <c r="A4" s="209" t="s">
        <v>485</v>
      </c>
      <c r="B4" s="210"/>
      <c r="C4" s="210"/>
      <c r="D4" s="210"/>
      <c r="E4" s="210"/>
      <c r="F4" s="210"/>
      <c r="G4" s="210"/>
      <c r="H4" s="210"/>
      <c r="I4" s="210"/>
      <c r="J4" s="210"/>
      <c r="K4" s="301"/>
      <c r="L4" s="301"/>
      <c r="M4" s="301"/>
    </row>
    <row r="5" spans="1:13" ht="12.75">
      <c r="A5" s="211" t="str">
        <f>TM6!A5</f>
        <v>cho năm tài chính kết thúc ngày 31 tháng 12 năm 2013</v>
      </c>
      <c r="B5" s="210"/>
      <c r="C5" s="210"/>
      <c r="D5" s="210"/>
      <c r="E5" s="210"/>
      <c r="F5" s="210"/>
      <c r="G5" s="210"/>
      <c r="H5" s="210"/>
      <c r="I5" s="210"/>
      <c r="J5" s="210"/>
      <c r="K5" s="301"/>
      <c r="L5" s="301"/>
      <c r="M5" s="301"/>
    </row>
    <row r="6" spans="1:13" ht="9.75" customHeight="1">
      <c r="A6" s="211"/>
      <c r="B6" s="210"/>
      <c r="C6" s="210"/>
      <c r="D6" s="210"/>
      <c r="E6" s="210"/>
      <c r="F6" s="210"/>
      <c r="G6" s="210"/>
      <c r="H6" s="210"/>
      <c r="I6" s="210"/>
      <c r="J6" s="210"/>
      <c r="K6" s="301"/>
      <c r="L6" s="301"/>
      <c r="M6" s="301"/>
    </row>
    <row r="7" spans="1:13" ht="12.75" customHeight="1">
      <c r="A7" s="212"/>
      <c r="B7" s="220"/>
      <c r="C7" s="214"/>
      <c r="D7" s="214"/>
      <c r="E7" s="214"/>
      <c r="F7" s="214"/>
      <c r="G7" s="214"/>
      <c r="H7" s="214"/>
      <c r="I7" s="388"/>
      <c r="J7" s="388"/>
      <c r="K7" s="301"/>
      <c r="L7" s="301"/>
      <c r="M7" s="302" t="str">
        <f>TM6!G7</f>
        <v>Đơn vị tính: VND</v>
      </c>
    </row>
    <row r="8" spans="1:16" ht="12.75" customHeight="1">
      <c r="A8" s="218"/>
      <c r="B8" s="468"/>
      <c r="C8" s="468"/>
      <c r="D8" s="468"/>
      <c r="E8" s="468"/>
      <c r="F8" s="468"/>
      <c r="G8" s="468"/>
      <c r="H8" s="468"/>
      <c r="I8" s="469"/>
      <c r="J8" s="469"/>
      <c r="K8" s="230"/>
      <c r="L8" s="235"/>
      <c r="M8" s="230"/>
      <c r="N8" s="225"/>
      <c r="O8" s="64"/>
      <c r="P8" s="64"/>
    </row>
    <row r="9" spans="1:16" s="5" customFormat="1" ht="14.25" customHeight="1">
      <c r="A9" s="2" t="s">
        <v>738</v>
      </c>
      <c r="B9" s="464" t="s">
        <v>664</v>
      </c>
      <c r="C9" s="226"/>
      <c r="D9" s="226"/>
      <c r="E9" s="226"/>
      <c r="F9" s="226"/>
      <c r="G9" s="226"/>
      <c r="H9" s="226"/>
      <c r="I9" s="225"/>
      <c r="J9" s="225"/>
      <c r="K9" s="235"/>
      <c r="L9" s="235"/>
      <c r="M9" s="235"/>
      <c r="N9" s="225"/>
      <c r="O9" s="64"/>
      <c r="P9" s="64"/>
    </row>
    <row r="10" spans="1:16" ht="14.25" customHeight="1">
      <c r="A10" s="452"/>
      <c r="B10" s="465" t="s">
        <v>665</v>
      </c>
      <c r="C10" s="226"/>
      <c r="D10" s="226"/>
      <c r="E10" s="226"/>
      <c r="F10" s="226"/>
      <c r="G10" s="226"/>
      <c r="H10" s="226"/>
      <c r="I10" s="225"/>
      <c r="J10" s="225"/>
      <c r="K10" s="235"/>
      <c r="L10" s="235"/>
      <c r="M10" s="235"/>
      <c r="N10" s="225"/>
      <c r="O10" s="64"/>
      <c r="P10" s="64"/>
    </row>
    <row r="11" spans="1:16" ht="14.25" customHeight="1">
      <c r="A11" s="452"/>
      <c r="B11" s="226"/>
      <c r="C11" s="667" t="s">
        <v>666</v>
      </c>
      <c r="D11" s="667"/>
      <c r="E11" s="667"/>
      <c r="F11" s="668"/>
      <c r="G11" s="667"/>
      <c r="H11" s="667"/>
      <c r="I11" s="667"/>
      <c r="J11" s="467"/>
      <c r="K11" s="669" t="s">
        <v>667</v>
      </c>
      <c r="L11" s="669"/>
      <c r="M11" s="669"/>
      <c r="N11" s="225"/>
      <c r="O11" s="64"/>
      <c r="P11" s="64"/>
    </row>
    <row r="12" spans="1:16" ht="14.25" customHeight="1">
      <c r="A12" s="452"/>
      <c r="B12" s="226"/>
      <c r="C12" s="670" t="s">
        <v>692</v>
      </c>
      <c r="D12" s="670"/>
      <c r="E12" s="670"/>
      <c r="F12" s="490"/>
      <c r="G12" s="670" t="s">
        <v>693</v>
      </c>
      <c r="H12" s="670"/>
      <c r="I12" s="670"/>
      <c r="J12" s="490"/>
      <c r="K12" s="498" t="s">
        <v>692</v>
      </c>
      <c r="L12" s="470"/>
      <c r="M12" s="498" t="s">
        <v>693</v>
      </c>
      <c r="N12" s="225"/>
      <c r="O12" s="64"/>
      <c r="P12" s="64"/>
    </row>
    <row r="13" spans="1:16" ht="14.25" customHeight="1">
      <c r="A13" s="452"/>
      <c r="B13" s="226"/>
      <c r="C13" s="566" t="s">
        <v>803</v>
      </c>
      <c r="D13" s="566"/>
      <c r="E13" s="566" t="s">
        <v>804</v>
      </c>
      <c r="F13" s="490"/>
      <c r="G13" s="566" t="s">
        <v>803</v>
      </c>
      <c r="H13" s="566"/>
      <c r="I13" s="566" t="s">
        <v>804</v>
      </c>
      <c r="J13" s="490"/>
      <c r="K13" s="490"/>
      <c r="L13" s="470"/>
      <c r="M13" s="490"/>
      <c r="N13" s="225"/>
      <c r="O13" s="64"/>
      <c r="P13" s="64"/>
    </row>
    <row r="14" spans="1:16" ht="14.25" customHeight="1">
      <c r="A14" s="452"/>
      <c r="B14" s="466" t="s">
        <v>668</v>
      </c>
      <c r="C14" s="226"/>
      <c r="D14" s="226"/>
      <c r="E14" s="226"/>
      <c r="F14" s="226"/>
      <c r="G14" s="226"/>
      <c r="H14" s="226"/>
      <c r="I14" s="225"/>
      <c r="J14" s="225"/>
      <c r="K14" s="235"/>
      <c r="L14" s="235"/>
      <c r="M14" s="235"/>
      <c r="N14" s="225"/>
      <c r="O14" s="64"/>
      <c r="P14" s="64"/>
    </row>
    <row r="15" spans="1:19" ht="14.25" customHeight="1">
      <c r="A15" s="452"/>
      <c r="B15" s="75" t="s">
        <v>669</v>
      </c>
      <c r="C15" s="488">
        <f>CDKT!F14</f>
        <v>1215338245</v>
      </c>
      <c r="D15" s="488"/>
      <c r="E15" s="488"/>
      <c r="F15" s="488"/>
      <c r="G15" s="135">
        <f>CDKT!H14</f>
        <v>6615973433</v>
      </c>
      <c r="H15" s="488"/>
      <c r="I15" s="135"/>
      <c r="J15" s="135"/>
      <c r="K15" s="235">
        <f>C15+E15</f>
        <v>1215338245</v>
      </c>
      <c r="L15" s="235"/>
      <c r="M15" s="235">
        <f>G15+I15</f>
        <v>6615973433</v>
      </c>
      <c r="N15" s="225"/>
      <c r="O15" s="64"/>
      <c r="P15" s="64"/>
      <c r="Q15" s="64"/>
      <c r="R15" s="64"/>
      <c r="S15" s="64"/>
    </row>
    <row r="16" spans="1:19" ht="14.25" customHeight="1">
      <c r="A16" s="452"/>
      <c r="B16" s="75" t="s">
        <v>670</v>
      </c>
      <c r="C16" s="491">
        <f>CDKT!F22</f>
        <v>66599819539</v>
      </c>
      <c r="D16" s="491"/>
      <c r="E16" s="491">
        <f>CDKT!F27</f>
        <v>-3685000000</v>
      </c>
      <c r="F16" s="491"/>
      <c r="G16" s="491">
        <f>CDKT!H22</f>
        <v>88121002555</v>
      </c>
      <c r="H16" s="491"/>
      <c r="I16" s="491">
        <f>CDKT!H27</f>
        <v>-3200000000</v>
      </c>
      <c r="J16" s="491"/>
      <c r="K16" s="235">
        <f>C16+E16</f>
        <v>62914819539</v>
      </c>
      <c r="L16" s="235"/>
      <c r="M16" s="235">
        <f>G16+I16</f>
        <v>84921002555</v>
      </c>
      <c r="N16" s="225"/>
      <c r="O16" s="221"/>
      <c r="P16" s="221"/>
      <c r="Q16" s="221"/>
      <c r="R16" s="64"/>
      <c r="S16" s="64"/>
    </row>
    <row r="17" spans="1:19" ht="14.25" customHeight="1">
      <c r="A17" s="452"/>
      <c r="B17" s="75" t="s">
        <v>671</v>
      </c>
      <c r="C17" s="135">
        <f>CDKT!F23</f>
        <v>5346749824</v>
      </c>
      <c r="D17" s="469"/>
      <c r="E17" s="469"/>
      <c r="F17" s="469"/>
      <c r="G17" s="135">
        <f>CDKT!H23</f>
        <v>4859981724</v>
      </c>
      <c r="H17" s="469"/>
      <c r="I17" s="135"/>
      <c r="J17" s="135"/>
      <c r="K17" s="235">
        <f>C17+E17</f>
        <v>5346749824</v>
      </c>
      <c r="L17" s="235"/>
      <c r="M17" s="235">
        <f>G17+I17</f>
        <v>4859981724</v>
      </c>
      <c r="N17" s="225"/>
      <c r="O17" s="64"/>
      <c r="P17" s="64"/>
      <c r="Q17" s="64"/>
      <c r="R17" s="64"/>
      <c r="S17" s="64"/>
    </row>
    <row r="18" spans="1:19" ht="14.25" customHeight="1">
      <c r="A18" s="218"/>
      <c r="B18" s="75" t="s">
        <v>672</v>
      </c>
      <c r="C18" s="135">
        <f>CDKT!F26</f>
        <v>96537361</v>
      </c>
      <c r="D18" s="135"/>
      <c r="E18" s="135"/>
      <c r="F18" s="135"/>
      <c r="G18" s="135">
        <f>CDKT!H26</f>
        <v>293127390</v>
      </c>
      <c r="H18" s="135"/>
      <c r="I18" s="135"/>
      <c r="J18" s="135"/>
      <c r="K18" s="235">
        <f>C18+E18</f>
        <v>96537361</v>
      </c>
      <c r="L18" s="235"/>
      <c r="M18" s="235">
        <f>G18+I18</f>
        <v>293127390</v>
      </c>
      <c r="N18" s="225"/>
      <c r="O18" s="64"/>
      <c r="P18" s="64"/>
      <c r="Q18" s="64"/>
      <c r="R18" s="64"/>
      <c r="S18" s="64"/>
    </row>
    <row r="19" spans="1:19" ht="14.25" customHeight="1">
      <c r="A19" s="452"/>
      <c r="B19" s="467" t="s">
        <v>344</v>
      </c>
      <c r="C19" s="198">
        <f>SUM(C15:C18)</f>
        <v>73258444969</v>
      </c>
      <c r="D19" s="476"/>
      <c r="E19" s="198">
        <f>SUM(E15:E18)</f>
        <v>-3685000000</v>
      </c>
      <c r="F19" s="476"/>
      <c r="G19" s="198">
        <f>SUM(G15:G18)</f>
        <v>99890085102</v>
      </c>
      <c r="H19" s="476"/>
      <c r="I19" s="198">
        <f>SUM(I15:I18)</f>
        <v>-3200000000</v>
      </c>
      <c r="J19" s="198"/>
      <c r="K19" s="198">
        <f>SUM(K15:K18)</f>
        <v>69573444969</v>
      </c>
      <c r="L19" s="235"/>
      <c r="M19" s="198">
        <f>SUM(M15:M18)</f>
        <v>96690085102</v>
      </c>
      <c r="N19" s="225"/>
      <c r="O19" s="64"/>
      <c r="P19" s="64"/>
      <c r="Q19" s="64"/>
      <c r="R19" s="64"/>
      <c r="S19" s="64"/>
    </row>
    <row r="20" spans="1:19" ht="14.25" customHeight="1">
      <c r="A20" s="452"/>
      <c r="B20" s="467"/>
      <c r="C20" s="198"/>
      <c r="D20" s="476"/>
      <c r="E20" s="198"/>
      <c r="F20" s="476"/>
      <c r="G20" s="198"/>
      <c r="H20" s="476"/>
      <c r="I20" s="198"/>
      <c r="J20" s="198"/>
      <c r="K20" s="198"/>
      <c r="L20" s="235"/>
      <c r="M20" s="198"/>
      <c r="N20" s="225"/>
      <c r="O20" s="64"/>
      <c r="P20" s="64"/>
      <c r="Q20" s="64"/>
      <c r="R20" s="64"/>
      <c r="S20" s="64"/>
    </row>
    <row r="21" spans="1:19" ht="14.25" customHeight="1">
      <c r="A21" s="452"/>
      <c r="B21" s="489"/>
      <c r="C21" s="667" t="s">
        <v>666</v>
      </c>
      <c r="D21" s="667"/>
      <c r="E21" s="667"/>
      <c r="F21" s="668"/>
      <c r="G21" s="667"/>
      <c r="H21" s="667"/>
      <c r="I21" s="667"/>
      <c r="J21" s="467"/>
      <c r="K21" s="669" t="s">
        <v>667</v>
      </c>
      <c r="L21" s="669"/>
      <c r="M21" s="669"/>
      <c r="N21" s="225"/>
      <c r="O21" s="64"/>
      <c r="P21" s="64"/>
      <c r="Q21" s="64"/>
      <c r="R21" s="64"/>
      <c r="S21" s="64"/>
    </row>
    <row r="22" spans="1:19" ht="14.25" customHeight="1">
      <c r="A22" s="452"/>
      <c r="B22" s="489"/>
      <c r="C22" s="670" t="s">
        <v>692</v>
      </c>
      <c r="D22" s="670"/>
      <c r="E22" s="670"/>
      <c r="F22" s="490"/>
      <c r="G22" s="670" t="s">
        <v>693</v>
      </c>
      <c r="H22" s="670"/>
      <c r="I22" s="670"/>
      <c r="J22" s="490"/>
      <c r="K22" s="498" t="s">
        <v>692</v>
      </c>
      <c r="L22" s="470"/>
      <c r="M22" s="498" t="s">
        <v>693</v>
      </c>
      <c r="N22" s="225"/>
      <c r="O22" s="64"/>
      <c r="P22" s="64"/>
      <c r="Q22" s="64"/>
      <c r="R22" s="64"/>
      <c r="S22" s="64"/>
    </row>
    <row r="23" spans="1:19" ht="14.25" customHeight="1">
      <c r="A23" s="452"/>
      <c r="B23" s="489"/>
      <c r="C23" s="566" t="s">
        <v>803</v>
      </c>
      <c r="D23" s="566"/>
      <c r="E23" s="566" t="s">
        <v>804</v>
      </c>
      <c r="F23" s="490"/>
      <c r="G23" s="566" t="s">
        <v>803</v>
      </c>
      <c r="H23" s="566"/>
      <c r="I23" s="566" t="s">
        <v>804</v>
      </c>
      <c r="J23" s="490"/>
      <c r="K23" s="490"/>
      <c r="L23" s="470"/>
      <c r="M23" s="490"/>
      <c r="N23" s="225"/>
      <c r="O23" s="64"/>
      <c r="P23" s="64"/>
      <c r="Q23" s="64"/>
      <c r="R23" s="64"/>
      <c r="S23" s="64"/>
    </row>
    <row r="24" spans="1:19" ht="14.25" customHeight="1">
      <c r="A24" s="452"/>
      <c r="B24" s="466" t="s">
        <v>673</v>
      </c>
      <c r="C24" s="135"/>
      <c r="D24" s="135"/>
      <c r="E24" s="135"/>
      <c r="F24" s="135"/>
      <c r="G24" s="135"/>
      <c r="H24" s="135"/>
      <c r="I24" s="135"/>
      <c r="J24" s="135"/>
      <c r="K24" s="235"/>
      <c r="L24" s="235"/>
      <c r="M24" s="235"/>
      <c r="N24" s="225"/>
      <c r="O24" s="64"/>
      <c r="P24" s="64"/>
      <c r="Q24" s="64"/>
      <c r="R24" s="64"/>
      <c r="S24" s="64"/>
    </row>
    <row r="25" spans="1:19" ht="14.25" customHeight="1">
      <c r="A25" s="452"/>
      <c r="B25" s="75" t="s">
        <v>674</v>
      </c>
      <c r="C25" s="135">
        <f>CDKT!F91</f>
        <v>7302551578</v>
      </c>
      <c r="D25" s="135"/>
      <c r="E25" s="135"/>
      <c r="F25" s="135"/>
      <c r="G25" s="135">
        <f>CDKT!H91</f>
        <v>2426431683</v>
      </c>
      <c r="H25" s="135"/>
      <c r="I25" s="135"/>
      <c r="J25" s="135"/>
      <c r="K25" s="235">
        <f aca="true" t="shared" si="0" ref="K25:K30">C25+E25</f>
        <v>7302551578</v>
      </c>
      <c r="L25" s="235"/>
      <c r="M25" s="235">
        <f aca="true" t="shared" si="1" ref="M25:M30">G25+I25</f>
        <v>2426431683</v>
      </c>
      <c r="N25" s="225"/>
      <c r="O25" s="64"/>
      <c r="P25" s="64"/>
      <c r="Q25" s="64"/>
      <c r="R25" s="64"/>
      <c r="S25" s="64"/>
    </row>
    <row r="26" spans="1:19" ht="14.25" customHeight="1">
      <c r="A26" s="452"/>
      <c r="B26" s="75" t="s">
        <v>675</v>
      </c>
      <c r="C26" s="135">
        <f>CDKT!F92</f>
        <v>807751084</v>
      </c>
      <c r="D26" s="135"/>
      <c r="E26" s="135"/>
      <c r="F26" s="135"/>
      <c r="G26" s="135">
        <f>CDKT!H92</f>
        <v>1403000000</v>
      </c>
      <c r="H26" s="135"/>
      <c r="I26" s="135"/>
      <c r="J26" s="135"/>
      <c r="K26" s="235">
        <f t="shared" si="0"/>
        <v>807751084</v>
      </c>
      <c r="L26" s="235"/>
      <c r="M26" s="235">
        <f t="shared" si="1"/>
        <v>1403000000</v>
      </c>
      <c r="N26" s="225"/>
      <c r="O26" s="64"/>
      <c r="P26" s="64"/>
      <c r="Q26" s="64"/>
      <c r="R26" s="64"/>
      <c r="S26" s="64"/>
    </row>
    <row r="27" spans="1:16" ht="14.25" customHeight="1">
      <c r="A27" s="452"/>
      <c r="B27" s="4" t="s">
        <v>676</v>
      </c>
      <c r="C27" s="135">
        <f>CDKT!F90</f>
        <v>36828145994</v>
      </c>
      <c r="D27" s="135"/>
      <c r="E27" s="135"/>
      <c r="F27" s="135"/>
      <c r="G27" s="135">
        <f>CDKT!H90</f>
        <v>57850614617</v>
      </c>
      <c r="H27" s="135"/>
      <c r="I27" s="135"/>
      <c r="J27" s="135"/>
      <c r="K27" s="235">
        <f t="shared" si="0"/>
        <v>36828145994</v>
      </c>
      <c r="L27" s="235"/>
      <c r="M27" s="235">
        <f t="shared" si="1"/>
        <v>57850614617</v>
      </c>
      <c r="N27" s="225"/>
      <c r="O27" s="64"/>
      <c r="P27" s="64"/>
    </row>
    <row r="28" spans="1:16" ht="14.25" customHeight="1">
      <c r="A28" s="452"/>
      <c r="B28" s="4" t="s">
        <v>677</v>
      </c>
      <c r="C28" s="135">
        <f>CDKT!F94</f>
        <v>572585810</v>
      </c>
      <c r="D28" s="135"/>
      <c r="E28" s="135"/>
      <c r="F28" s="135"/>
      <c r="G28" s="135">
        <f>CDKT!H94</f>
        <v>1067201882</v>
      </c>
      <c r="H28" s="135"/>
      <c r="I28" s="135"/>
      <c r="J28" s="135"/>
      <c r="K28" s="235">
        <f t="shared" si="0"/>
        <v>572585810</v>
      </c>
      <c r="L28" s="235"/>
      <c r="M28" s="235">
        <f t="shared" si="1"/>
        <v>1067201882</v>
      </c>
      <c r="N28" s="225"/>
      <c r="O28" s="64"/>
      <c r="P28" s="64"/>
    </row>
    <row r="29" spans="1:20" ht="14.25" customHeight="1">
      <c r="A29" s="452"/>
      <c r="B29" s="4" t="s">
        <v>694</v>
      </c>
      <c r="C29" s="135">
        <f>CDKT!F95</f>
        <v>496028886</v>
      </c>
      <c r="D29" s="135"/>
      <c r="E29" s="135"/>
      <c r="F29" s="135"/>
      <c r="G29" s="135">
        <f>CDKT!H95</f>
        <v>1302762518</v>
      </c>
      <c r="H29" s="135"/>
      <c r="I29" s="135"/>
      <c r="J29" s="135"/>
      <c r="K29" s="235">
        <f t="shared" si="0"/>
        <v>496028886</v>
      </c>
      <c r="L29" s="235"/>
      <c r="M29" s="235">
        <f t="shared" si="1"/>
        <v>1302762518</v>
      </c>
      <c r="N29" s="225"/>
      <c r="O29" s="64"/>
      <c r="P29" s="64"/>
      <c r="Q29" s="64"/>
      <c r="R29" s="64"/>
      <c r="S29" s="64"/>
      <c r="T29" s="64"/>
    </row>
    <row r="30" spans="1:20" ht="14.25" customHeight="1">
      <c r="A30" s="452"/>
      <c r="B30" s="4" t="s">
        <v>678</v>
      </c>
      <c r="C30" s="135">
        <f>CDKT!F98</f>
        <v>615350941</v>
      </c>
      <c r="D30" s="135"/>
      <c r="E30" s="135"/>
      <c r="F30" s="135"/>
      <c r="G30" s="135">
        <f>CDKT!H98</f>
        <v>333633735</v>
      </c>
      <c r="H30" s="135"/>
      <c r="I30" s="135"/>
      <c r="J30" s="135"/>
      <c r="K30" s="235">
        <f t="shared" si="0"/>
        <v>615350941</v>
      </c>
      <c r="L30" s="235"/>
      <c r="M30" s="235">
        <f t="shared" si="1"/>
        <v>333633735</v>
      </c>
      <c r="N30" s="225"/>
      <c r="O30" s="64"/>
      <c r="P30" s="64"/>
      <c r="Q30" s="64"/>
      <c r="R30" s="64"/>
      <c r="S30" s="64"/>
      <c r="T30" s="64"/>
    </row>
    <row r="31" spans="1:20" ht="14.25" customHeight="1">
      <c r="A31" s="452"/>
      <c r="B31" s="50" t="s">
        <v>344</v>
      </c>
      <c r="C31" s="492">
        <f>SUM(C25:C30)</f>
        <v>46622414293</v>
      </c>
      <c r="D31" s="478"/>
      <c r="E31" s="492">
        <f>SUM(E25:E30)</f>
        <v>0</v>
      </c>
      <c r="F31" s="478"/>
      <c r="G31" s="492">
        <f>SUM(G25:G30)</f>
        <v>64383644435</v>
      </c>
      <c r="H31" s="478"/>
      <c r="I31" s="492">
        <f>SUM(I25:I30)</f>
        <v>0</v>
      </c>
      <c r="J31" s="492"/>
      <c r="K31" s="492">
        <f>SUM(K25:K30)</f>
        <v>46622414293</v>
      </c>
      <c r="L31" s="235"/>
      <c r="M31" s="492">
        <f>SUM(M25:M30)</f>
        <v>64383644435</v>
      </c>
      <c r="N31" s="225"/>
      <c r="O31" s="64"/>
      <c r="P31" s="64"/>
      <c r="Q31" s="64"/>
      <c r="R31" s="64"/>
      <c r="S31" s="64"/>
      <c r="T31" s="64"/>
    </row>
    <row r="32" spans="1:20" ht="12.75" customHeight="1">
      <c r="A32" s="452"/>
      <c r="B32" s="477"/>
      <c r="C32" s="567">
        <f>C31-CDKT!F89+CDKT!F93+CDKT!F100</f>
        <v>0</v>
      </c>
      <c r="D32" s="477"/>
      <c r="E32" s="477"/>
      <c r="F32" s="477"/>
      <c r="G32" s="567">
        <f>G31-CDKT!H89+CDKT!H93+CDKT!H100</f>
        <v>0</v>
      </c>
      <c r="H32" s="477"/>
      <c r="I32" s="477"/>
      <c r="J32" s="477"/>
      <c r="K32" s="221"/>
      <c r="L32" s="221"/>
      <c r="M32" s="221"/>
      <c r="N32" s="225"/>
      <c r="O32" s="64"/>
      <c r="P32" s="64"/>
      <c r="Q32" s="64"/>
      <c r="R32" s="64"/>
      <c r="S32" s="64"/>
      <c r="T32" s="64"/>
    </row>
    <row r="33" spans="1:16" s="5" customFormat="1" ht="13.5" customHeight="1">
      <c r="A33" s="452"/>
      <c r="B33" s="474"/>
      <c r="C33" s="480"/>
      <c r="D33" s="480"/>
      <c r="E33" s="480"/>
      <c r="F33" s="480"/>
      <c r="G33" s="480"/>
      <c r="H33" s="480"/>
      <c r="I33" s="480"/>
      <c r="J33" s="480"/>
      <c r="K33" s="446"/>
      <c r="L33" s="221"/>
      <c r="M33" s="446"/>
      <c r="N33" s="225"/>
      <c r="O33" s="64"/>
      <c r="P33" s="64"/>
    </row>
    <row r="34" spans="1:16" ht="10.5" customHeight="1">
      <c r="A34" s="452"/>
      <c r="B34" s="238"/>
      <c r="C34" s="671"/>
      <c r="D34" s="671"/>
      <c r="E34" s="671"/>
      <c r="F34" s="671"/>
      <c r="G34" s="671"/>
      <c r="H34" s="671"/>
      <c r="I34" s="671"/>
      <c r="J34" s="238"/>
      <c r="K34" s="672"/>
      <c r="L34" s="672"/>
      <c r="M34" s="672"/>
      <c r="N34" s="225"/>
      <c r="O34" s="64"/>
      <c r="P34" s="64"/>
    </row>
    <row r="35" spans="1:16" ht="19.5" customHeight="1">
      <c r="A35" s="452"/>
      <c r="B35" s="225"/>
      <c r="C35" s="225"/>
      <c r="D35" s="225"/>
      <c r="E35" s="225"/>
      <c r="F35" s="225"/>
      <c r="G35" s="225"/>
      <c r="H35" s="225"/>
      <c r="I35" s="225"/>
      <c r="J35" s="225"/>
      <c r="K35" s="235"/>
      <c r="L35" s="235"/>
      <c r="M35" s="235"/>
      <c r="N35" s="225"/>
      <c r="O35" s="64"/>
      <c r="P35" s="64"/>
    </row>
    <row r="36" spans="1:16" ht="15.75" customHeight="1">
      <c r="A36" s="452"/>
      <c r="B36" s="225"/>
      <c r="C36" s="225"/>
      <c r="D36" s="225"/>
      <c r="E36" s="225"/>
      <c r="F36" s="225"/>
      <c r="G36" s="225"/>
      <c r="H36" s="225"/>
      <c r="I36" s="225"/>
      <c r="J36" s="225"/>
      <c r="K36" s="235"/>
      <c r="L36" s="235"/>
      <c r="M36" s="235"/>
      <c r="N36" s="225"/>
      <c r="O36" s="64"/>
      <c r="P36" s="64"/>
    </row>
    <row r="37" spans="1:16" ht="12.75">
      <c r="A37" s="452"/>
      <c r="B37" s="225"/>
      <c r="C37" s="225"/>
      <c r="D37" s="225"/>
      <c r="E37" s="225"/>
      <c r="F37" s="225"/>
      <c r="G37" s="225"/>
      <c r="H37" s="225"/>
      <c r="I37" s="225"/>
      <c r="J37" s="225"/>
      <c r="K37" s="235"/>
      <c r="L37" s="235"/>
      <c r="M37" s="235"/>
      <c r="N37" s="225"/>
      <c r="O37" s="64"/>
      <c r="P37" s="64"/>
    </row>
    <row r="38" spans="1:20" s="206" customFormat="1" ht="13.5" customHeight="1">
      <c r="A38" s="231"/>
      <c r="B38" s="481"/>
      <c r="C38" s="671"/>
      <c r="D38" s="671"/>
      <c r="E38" s="671"/>
      <c r="F38" s="671"/>
      <c r="G38" s="671"/>
      <c r="H38" s="671"/>
      <c r="I38" s="671"/>
      <c r="J38" s="238"/>
      <c r="K38" s="672"/>
      <c r="L38" s="672"/>
      <c r="M38" s="672"/>
      <c r="N38" s="227"/>
      <c r="O38" s="60"/>
      <c r="P38" s="60"/>
      <c r="Q38" s="54"/>
      <c r="R38" s="54"/>
      <c r="S38" s="54"/>
      <c r="T38" s="54"/>
    </row>
    <row r="39" spans="1:16" ht="10.5" customHeight="1">
      <c r="A39" s="452"/>
      <c r="B39" s="225"/>
      <c r="C39" s="225"/>
      <c r="D39" s="225"/>
      <c r="E39" s="225"/>
      <c r="F39" s="225"/>
      <c r="G39" s="225"/>
      <c r="H39" s="225"/>
      <c r="I39" s="225"/>
      <c r="J39" s="225"/>
      <c r="K39" s="235"/>
      <c r="L39" s="235"/>
      <c r="M39" s="235"/>
      <c r="N39" s="225"/>
      <c r="O39" s="64"/>
      <c r="P39" s="64"/>
    </row>
    <row r="40" spans="1:16" ht="10.5" customHeight="1">
      <c r="A40" s="452"/>
      <c r="B40" s="482"/>
      <c r="C40" s="482"/>
      <c r="D40" s="482"/>
      <c r="E40" s="482"/>
      <c r="F40" s="482"/>
      <c r="G40" s="482"/>
      <c r="H40" s="482"/>
      <c r="I40" s="225"/>
      <c r="J40" s="225"/>
      <c r="K40" s="235"/>
      <c r="L40" s="471"/>
      <c r="M40" s="235"/>
      <c r="N40" s="225"/>
      <c r="O40" s="64"/>
      <c r="P40" s="64"/>
    </row>
    <row r="41" spans="1:16" ht="12.75">
      <c r="A41" s="452"/>
      <c r="B41" s="238"/>
      <c r="C41" s="671"/>
      <c r="D41" s="671"/>
      <c r="E41" s="671"/>
      <c r="F41" s="671"/>
      <c r="G41" s="671"/>
      <c r="H41" s="671"/>
      <c r="I41" s="671"/>
      <c r="J41" s="238"/>
      <c r="K41" s="235"/>
      <c r="L41" s="306"/>
      <c r="M41" s="235"/>
      <c r="N41" s="225"/>
      <c r="O41" s="64"/>
      <c r="P41" s="64"/>
    </row>
    <row r="42" spans="1:16" ht="12.75">
      <c r="A42" s="452"/>
      <c r="B42" s="238"/>
      <c r="C42" s="238"/>
      <c r="D42" s="238"/>
      <c r="E42" s="238"/>
      <c r="F42" s="238"/>
      <c r="G42" s="238"/>
      <c r="H42" s="238"/>
      <c r="I42" s="238"/>
      <c r="J42" s="238"/>
      <c r="K42" s="235"/>
      <c r="L42" s="306"/>
      <c r="M42" s="235"/>
      <c r="N42" s="225"/>
      <c r="O42" s="64"/>
      <c r="P42" s="64"/>
    </row>
    <row r="43" spans="1:16" ht="12.75">
      <c r="A43" s="452"/>
      <c r="B43" s="238"/>
      <c r="C43" s="238"/>
      <c r="D43" s="238"/>
      <c r="E43" s="238"/>
      <c r="F43" s="238"/>
      <c r="G43" s="238"/>
      <c r="H43" s="238"/>
      <c r="I43" s="238"/>
      <c r="J43" s="238"/>
      <c r="K43" s="235"/>
      <c r="L43" s="306"/>
      <c r="M43" s="235"/>
      <c r="N43" s="225"/>
      <c r="O43" s="64"/>
      <c r="P43" s="64"/>
    </row>
    <row r="44" spans="1:16" ht="12.75">
      <c r="A44" s="452"/>
      <c r="B44" s="238"/>
      <c r="C44" s="238"/>
      <c r="D44" s="238"/>
      <c r="E44" s="238"/>
      <c r="F44" s="238"/>
      <c r="G44" s="238"/>
      <c r="H44" s="238"/>
      <c r="I44" s="238"/>
      <c r="J44" s="238"/>
      <c r="K44" s="235"/>
      <c r="L44" s="306"/>
      <c r="M44" s="235"/>
      <c r="N44" s="225"/>
      <c r="O44" s="64"/>
      <c r="P44" s="64"/>
    </row>
    <row r="45" spans="1:16" ht="12.75">
      <c r="A45" s="452"/>
      <c r="B45" s="238"/>
      <c r="C45" s="238"/>
      <c r="D45" s="238"/>
      <c r="E45" s="238"/>
      <c r="F45" s="238"/>
      <c r="G45" s="238"/>
      <c r="H45" s="238"/>
      <c r="I45" s="238"/>
      <c r="J45" s="238"/>
      <c r="K45" s="235"/>
      <c r="L45" s="306"/>
      <c r="M45" s="235"/>
      <c r="N45" s="225"/>
      <c r="O45" s="64"/>
      <c r="P45" s="64"/>
    </row>
    <row r="46" spans="1:16" ht="6.75" customHeight="1">
      <c r="A46" s="449"/>
      <c r="B46" s="225"/>
      <c r="C46" s="225"/>
      <c r="D46" s="225"/>
      <c r="E46" s="225"/>
      <c r="F46" s="225"/>
      <c r="G46" s="225"/>
      <c r="H46" s="225"/>
      <c r="I46" s="225"/>
      <c r="J46" s="225"/>
      <c r="K46" s="235"/>
      <c r="L46" s="235"/>
      <c r="M46" s="235"/>
      <c r="N46" s="225"/>
      <c r="O46" s="64"/>
      <c r="P46" s="64"/>
    </row>
    <row r="47" spans="1:16" ht="12.75">
      <c r="A47" s="452"/>
      <c r="B47" s="225"/>
      <c r="C47" s="225"/>
      <c r="D47" s="225"/>
      <c r="E47" s="225"/>
      <c r="F47" s="225"/>
      <c r="G47" s="225"/>
      <c r="H47" s="225"/>
      <c r="I47" s="225"/>
      <c r="J47" s="225"/>
      <c r="K47" s="235"/>
      <c r="L47" s="235"/>
      <c r="M47" s="235"/>
      <c r="N47" s="225"/>
      <c r="O47" s="64"/>
      <c r="P47" s="64"/>
    </row>
    <row r="48" spans="1:16" ht="12.75">
      <c r="A48" s="452"/>
      <c r="B48" s="225"/>
      <c r="C48" s="225"/>
      <c r="D48" s="225"/>
      <c r="E48" s="225"/>
      <c r="F48" s="225"/>
      <c r="G48" s="225"/>
      <c r="H48" s="225"/>
      <c r="I48" s="225"/>
      <c r="J48" s="225"/>
      <c r="K48" s="235"/>
      <c r="L48" s="235"/>
      <c r="M48" s="235"/>
      <c r="N48" s="225"/>
      <c r="O48" s="64"/>
      <c r="P48" s="64"/>
    </row>
    <row r="49" spans="2:16" ht="12.75">
      <c r="B49" s="225"/>
      <c r="C49" s="225"/>
      <c r="D49" s="225"/>
      <c r="E49" s="225"/>
      <c r="F49" s="225"/>
      <c r="G49" s="225"/>
      <c r="H49" s="225"/>
      <c r="I49" s="225"/>
      <c r="J49" s="225"/>
      <c r="K49" s="235"/>
      <c r="L49" s="235"/>
      <c r="M49" s="235"/>
      <c r="N49" s="225"/>
      <c r="O49" s="64"/>
      <c r="P49" s="64"/>
    </row>
    <row r="50" spans="2:16" ht="12.75">
      <c r="B50" s="225"/>
      <c r="C50" s="225"/>
      <c r="D50" s="225"/>
      <c r="E50" s="225"/>
      <c r="F50" s="225"/>
      <c r="G50" s="225"/>
      <c r="H50" s="225"/>
      <c r="I50" s="225"/>
      <c r="J50" s="225"/>
      <c r="K50" s="235"/>
      <c r="L50" s="235"/>
      <c r="M50" s="235"/>
      <c r="N50" s="225"/>
      <c r="O50" s="64"/>
      <c r="P50" s="64"/>
    </row>
    <row r="51" spans="2:16" ht="12.75">
      <c r="B51" s="225"/>
      <c r="C51" s="225"/>
      <c r="D51" s="225"/>
      <c r="E51" s="225"/>
      <c r="F51" s="225"/>
      <c r="G51" s="225"/>
      <c r="H51" s="225"/>
      <c r="I51" s="225"/>
      <c r="J51" s="225"/>
      <c r="K51" s="235"/>
      <c r="L51" s="235"/>
      <c r="M51" s="235"/>
      <c r="N51" s="225"/>
      <c r="O51" s="64"/>
      <c r="P51" s="64"/>
    </row>
    <row r="52" spans="2:16" ht="12.75">
      <c r="B52" s="225"/>
      <c r="C52" s="225"/>
      <c r="D52" s="225"/>
      <c r="E52" s="225"/>
      <c r="F52" s="225"/>
      <c r="G52" s="225"/>
      <c r="H52" s="225"/>
      <c r="I52" s="225"/>
      <c r="J52" s="225"/>
      <c r="K52" s="235"/>
      <c r="L52" s="235"/>
      <c r="M52" s="235"/>
      <c r="N52" s="225"/>
      <c r="O52" s="64"/>
      <c r="P52" s="64"/>
    </row>
    <row r="53" spans="2:16" ht="12.75">
      <c r="B53" s="225"/>
      <c r="C53" s="225"/>
      <c r="D53" s="225"/>
      <c r="E53" s="225"/>
      <c r="F53" s="225"/>
      <c r="G53" s="225"/>
      <c r="H53" s="225"/>
      <c r="I53" s="225"/>
      <c r="J53" s="225"/>
      <c r="K53" s="235"/>
      <c r="L53" s="235"/>
      <c r="M53" s="235"/>
      <c r="N53" s="225"/>
      <c r="O53" s="64"/>
      <c r="P53" s="64"/>
    </row>
    <row r="54" spans="2:16" ht="12.75">
      <c r="B54" s="225"/>
      <c r="C54" s="225"/>
      <c r="D54" s="225"/>
      <c r="E54" s="225"/>
      <c r="F54" s="225"/>
      <c r="G54" s="225"/>
      <c r="H54" s="225"/>
      <c r="I54" s="225"/>
      <c r="J54" s="225"/>
      <c r="K54" s="235"/>
      <c r="L54" s="235"/>
      <c r="M54" s="235"/>
      <c r="N54" s="225"/>
      <c r="O54" s="64"/>
      <c r="P54" s="64"/>
    </row>
  </sheetData>
  <sheetProtection/>
  <mergeCells count="13">
    <mergeCell ref="C41:I41"/>
    <mergeCell ref="C11:I11"/>
    <mergeCell ref="K11:M11"/>
    <mergeCell ref="C38:I38"/>
    <mergeCell ref="K38:M38"/>
    <mergeCell ref="C34:I34"/>
    <mergeCell ref="K34:M34"/>
    <mergeCell ref="C21:I21"/>
    <mergeCell ref="K21:M21"/>
    <mergeCell ref="C12:E12"/>
    <mergeCell ref="G12:I12"/>
    <mergeCell ref="C22:E22"/>
    <mergeCell ref="G22:I22"/>
  </mergeCells>
  <conditionalFormatting sqref="K10:M10 K11 K12:M20 K24:M65536 K1:M8 L9:M9">
    <cfRule type="cellIs" priority="52" dxfId="133" operator="equal" stopIfTrue="1">
      <formula>0</formula>
    </cfRule>
  </conditionalFormatting>
  <conditionalFormatting sqref="O16:Q16">
    <cfRule type="cellIs" priority="45" dxfId="133" operator="equal" stopIfTrue="1">
      <formula>0</formula>
    </cfRule>
  </conditionalFormatting>
  <conditionalFormatting sqref="A10 A11:B11 K11 N11:IV11 N21:IV23 A14:A31 A12:C12 A1:IV8 C9:IV10 A32:IV65536 A13:IV13 J12:IV12 F12:G12 C23:M23 C22 J22:M22 F22:G22 C14:IV20 C24:IV31">
    <cfRule type="cellIs" priority="44" dxfId="135" operator="equal" stopIfTrue="1">
      <formula>0</formula>
    </cfRule>
  </conditionalFormatting>
  <conditionalFormatting sqref="B10">
    <cfRule type="cellIs" priority="18" dxfId="133" operator="equal" stopIfTrue="1">
      <formula>0</formula>
    </cfRule>
    <cfRule type="cellIs" priority="19" dxfId="134" operator="notEqual" stopIfTrue="1">
      <formula>0</formula>
    </cfRule>
  </conditionalFormatting>
  <conditionalFormatting sqref="B9">
    <cfRule type="cellIs" priority="22" dxfId="133" operator="equal" stopIfTrue="1">
      <formula>0</formula>
    </cfRule>
    <cfRule type="cellIs" priority="23" dxfId="134" operator="notEqual" stopIfTrue="1">
      <formula>0</formula>
    </cfRule>
  </conditionalFormatting>
  <conditionalFormatting sqref="A9">
    <cfRule type="cellIs" priority="3" dxfId="133" operator="equal" stopIfTrue="1">
      <formula>0</formula>
    </cfRule>
  </conditionalFormatting>
  <conditionalFormatting sqref="K21 K22:M23">
    <cfRule type="cellIs" priority="2" dxfId="133" operator="equal" stopIfTrue="1">
      <formula>0</formula>
    </cfRule>
  </conditionalFormatting>
  <conditionalFormatting sqref="K21">
    <cfRule type="cellIs" priority="1" dxfId="135" operator="equal" stopIfTrue="1">
      <formula>0</formula>
    </cfRule>
  </conditionalFormatting>
  <printOptions/>
  <pageMargins left="0.5" right="0.5" top="0.5" bottom="0.5" header="0.25" footer="0.25"/>
  <pageSetup firstPageNumber="26" useFirstPageNumber="1" horizontalDpi="600" verticalDpi="600" orientation="landscape" paperSize="9" r:id="rId1"/>
  <headerFooter alignWithMargins="0">
    <oddFooter>&amp;C&amp;P</oddFooter>
  </headerFooter>
</worksheet>
</file>

<file path=xl/worksheets/sheet17.xml><?xml version="1.0" encoding="utf-8"?>
<worksheet xmlns="http://schemas.openxmlformats.org/spreadsheetml/2006/main" xmlns:r="http://schemas.openxmlformats.org/officeDocument/2006/relationships">
  <dimension ref="A1:C41"/>
  <sheetViews>
    <sheetView zoomScalePageLayoutView="0" workbookViewId="0" topLeftCell="A1">
      <selection activeCell="C1" sqref="C1"/>
    </sheetView>
  </sheetViews>
  <sheetFormatPr defaultColWidth="7.875" defaultRowHeight="12.75"/>
  <cols>
    <col min="1" max="1" width="25.625" style="6" customWidth="1"/>
    <col min="2" max="2" width="1.12109375" style="6" customWidth="1"/>
    <col min="3" max="3" width="27.625" style="6" customWidth="1"/>
    <col min="4" max="16384" width="7.875" style="6" customWidth="1"/>
  </cols>
  <sheetData>
    <row r="1" spans="1:3" ht="14.25">
      <c r="A1" s="7"/>
      <c r="C1" s="7"/>
    </row>
    <row r="2" ht="15" thickBot="1">
      <c r="A2" s="7"/>
    </row>
    <row r="3" spans="1:3" ht="15" thickBot="1">
      <c r="A3" s="7"/>
      <c r="C3" s="7"/>
    </row>
    <row r="4" spans="1:3" ht="14.25">
      <c r="A4" s="7"/>
      <c r="C4" s="7"/>
    </row>
    <row r="5" ht="14.25">
      <c r="C5" s="7"/>
    </row>
    <row r="6" ht="15" thickBot="1">
      <c r="C6" s="7"/>
    </row>
    <row r="7" spans="1:3" ht="14.25">
      <c r="A7" s="7"/>
      <c r="C7" s="7"/>
    </row>
    <row r="8" spans="1:3" ht="14.25">
      <c r="A8" s="7"/>
      <c r="C8" s="7"/>
    </row>
    <row r="9" spans="1:3" ht="14.25">
      <c r="A9" s="7"/>
      <c r="C9" s="7"/>
    </row>
    <row r="10" spans="1:3" ht="14.25">
      <c r="A10" s="7"/>
      <c r="C10" s="7"/>
    </row>
    <row r="11" spans="1:3" ht="15" thickBot="1">
      <c r="A11" s="7"/>
      <c r="C11" s="7"/>
    </row>
    <row r="12" ht="14.25">
      <c r="C12" s="7"/>
    </row>
    <row r="13" ht="15" thickBot="1">
      <c r="C13" s="7"/>
    </row>
    <row r="14" spans="1:3" ht="15" thickBot="1">
      <c r="A14" s="7"/>
      <c r="C14" s="7"/>
    </row>
    <row r="15" ht="14.25">
      <c r="A15" s="7"/>
    </row>
    <row r="16" ht="15" thickBot="1">
      <c r="A16" s="7"/>
    </row>
    <row r="17" spans="1:3" ht="15" thickBot="1">
      <c r="A17" s="7"/>
      <c r="C17" s="7"/>
    </row>
    <row r="18" ht="14.25">
      <c r="C18" s="7"/>
    </row>
    <row r="19" ht="14.25">
      <c r="C19" s="7"/>
    </row>
    <row r="20" spans="1:3" ht="14.25">
      <c r="A20" s="7"/>
      <c r="C20" s="7"/>
    </row>
    <row r="21" spans="1:3" ht="14.25">
      <c r="A21" s="7"/>
      <c r="C21" s="7"/>
    </row>
    <row r="22" spans="1:3" ht="14.25">
      <c r="A22" s="7"/>
      <c r="C22" s="7"/>
    </row>
    <row r="23" spans="1:3" ht="14.25">
      <c r="A23" s="7"/>
      <c r="C23" s="7"/>
    </row>
    <row r="24" ht="14.25">
      <c r="A24" s="7"/>
    </row>
    <row r="25" ht="14.25">
      <c r="A25" s="7"/>
    </row>
    <row r="26" spans="1:3" ht="15" thickBot="1">
      <c r="A26" s="7"/>
      <c r="C26" s="7"/>
    </row>
    <row r="27" spans="1:3" ht="14.25">
      <c r="A27" s="7"/>
      <c r="C27" s="7"/>
    </row>
    <row r="28" spans="1:3" ht="14.25">
      <c r="A28" s="7"/>
      <c r="C28" s="7"/>
    </row>
    <row r="29" spans="1:3" ht="14.25">
      <c r="A29" s="7"/>
      <c r="C29" s="7"/>
    </row>
    <row r="30" spans="1:3" ht="14.25">
      <c r="A30" s="7"/>
      <c r="C30" s="7"/>
    </row>
    <row r="31" spans="1:3" ht="14.25">
      <c r="A31" s="7"/>
      <c r="C31" s="7"/>
    </row>
    <row r="32" spans="1:3" ht="14.25">
      <c r="A32" s="7"/>
      <c r="C32" s="7"/>
    </row>
    <row r="33" spans="1:3" ht="14.25">
      <c r="A33" s="7"/>
      <c r="C33" s="7"/>
    </row>
    <row r="34" spans="1:3" ht="14.25">
      <c r="A34" s="7"/>
      <c r="C34" s="7"/>
    </row>
    <row r="35" spans="1:3" ht="14.25">
      <c r="A35" s="7"/>
      <c r="C35" s="7"/>
    </row>
    <row r="36" spans="1:3" ht="14.25">
      <c r="A36" s="7"/>
      <c r="C36" s="7"/>
    </row>
    <row r="37" ht="14.25">
      <c r="A37" s="7"/>
    </row>
    <row r="38" ht="14.25">
      <c r="A38" s="7"/>
    </row>
    <row r="39" spans="1:3" ht="14.25">
      <c r="A39" s="7"/>
      <c r="C39" s="7"/>
    </row>
    <row r="40" spans="1:3" ht="14.25">
      <c r="A40" s="7"/>
      <c r="C40" s="7"/>
    </row>
    <row r="41" spans="1:3" ht="14.25">
      <c r="A41" s="7"/>
      <c r="C41" s="7"/>
    </row>
  </sheetData>
  <sheetProtection password="8863" sheet="1" objects="1"/>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2:C35"/>
  <sheetViews>
    <sheetView zoomScalePageLayoutView="0" workbookViewId="0" topLeftCell="A1">
      <selection activeCell="C26" sqref="C26"/>
    </sheetView>
  </sheetViews>
  <sheetFormatPr defaultColWidth="8.00390625" defaultRowHeight="12.75"/>
  <cols>
    <col min="1" max="1" width="26.125" style="8" customWidth="1"/>
    <col min="2" max="2" width="1.12109375" style="8" customWidth="1"/>
    <col min="3" max="3" width="28.125" style="8" customWidth="1"/>
    <col min="4" max="16384" width="8.00390625" style="8" customWidth="1"/>
  </cols>
  <sheetData>
    <row r="1" ht="13.5" thickBot="1"/>
    <row r="2" spans="1:3" ht="15" thickBot="1">
      <c r="A2" s="7"/>
      <c r="C2" s="7"/>
    </row>
    <row r="3" spans="1:3" ht="14.25">
      <c r="A3" s="7"/>
      <c r="C3" s="9"/>
    </row>
    <row r="4" spans="1:3" ht="14.25">
      <c r="A4" s="9"/>
      <c r="C4" s="9"/>
    </row>
    <row r="5" spans="1:3" ht="14.25">
      <c r="A5" s="9"/>
      <c r="C5" s="9"/>
    </row>
    <row r="6" spans="1:3" ht="15" thickBot="1">
      <c r="A6" s="9"/>
      <c r="C6" s="9"/>
    </row>
    <row r="7" ht="14.25">
      <c r="C7" s="9"/>
    </row>
    <row r="8" ht="15" thickBot="1">
      <c r="C8" s="9"/>
    </row>
    <row r="9" ht="15" thickBot="1">
      <c r="A9" s="7"/>
    </row>
    <row r="10" spans="1:3" ht="15" thickBot="1">
      <c r="A10" s="9"/>
      <c r="C10" s="7"/>
    </row>
    <row r="11" spans="1:3" ht="14.25">
      <c r="A11" s="9"/>
      <c r="C11" s="9"/>
    </row>
    <row r="12" spans="1:3" ht="14.25">
      <c r="A12" s="9"/>
      <c r="C12" s="9"/>
    </row>
    <row r="13" spans="1:3" ht="14.25">
      <c r="A13" s="9"/>
      <c r="C13" s="9"/>
    </row>
    <row r="14" spans="1:3" ht="14.25">
      <c r="A14" s="9"/>
      <c r="C14" s="9"/>
    </row>
    <row r="15" spans="1:3" ht="14.25">
      <c r="A15" s="9"/>
      <c r="C15" s="9"/>
    </row>
    <row r="16" spans="1:3" ht="14.25">
      <c r="A16" s="9"/>
      <c r="C16" s="9"/>
    </row>
    <row r="17" spans="1:3" ht="14.25">
      <c r="A17" s="9"/>
      <c r="C17" s="9"/>
    </row>
    <row r="18" spans="1:3" ht="14.25">
      <c r="A18" s="9"/>
      <c r="C18" s="9"/>
    </row>
    <row r="19" spans="1:3" ht="14.25">
      <c r="A19" s="9"/>
      <c r="C19" s="9"/>
    </row>
    <row r="20" spans="1:3" ht="15" thickBot="1">
      <c r="A20" s="9"/>
      <c r="C20" s="9"/>
    </row>
    <row r="21" ht="15" thickBot="1">
      <c r="A21" s="9"/>
    </row>
    <row r="22" spans="1:3" ht="15" thickBot="1">
      <c r="A22" s="9"/>
      <c r="C22" s="7"/>
    </row>
    <row r="23" spans="1:3" ht="14.25">
      <c r="A23" s="9"/>
      <c r="C23" s="9"/>
    </row>
    <row r="24" spans="1:3" ht="14.25">
      <c r="A24" s="9"/>
      <c r="C24" s="9"/>
    </row>
    <row r="25" spans="1:3" ht="14.25">
      <c r="A25" s="9"/>
      <c r="C25" s="9"/>
    </row>
    <row r="26" spans="1:3" ht="14.25">
      <c r="A26" s="9"/>
      <c r="C26" s="9"/>
    </row>
    <row r="27" spans="1:3" ht="14.25">
      <c r="A27" s="9"/>
      <c r="C27" s="9"/>
    </row>
    <row r="28" spans="1:3" ht="14.25">
      <c r="A28" s="9"/>
      <c r="C28" s="9"/>
    </row>
    <row r="29" spans="1:3" ht="14.25">
      <c r="A29" s="9"/>
      <c r="C29" s="9"/>
    </row>
    <row r="30" spans="1:3" ht="15" thickBot="1">
      <c r="A30" s="9"/>
      <c r="C30" s="9"/>
    </row>
    <row r="31" ht="14.25">
      <c r="C31" s="9"/>
    </row>
    <row r="32" ht="15" thickBot="1">
      <c r="C32" s="9"/>
    </row>
    <row r="33" spans="1:3" ht="14.25">
      <c r="A33" s="9"/>
      <c r="C33" s="9"/>
    </row>
    <row r="34" spans="1:3" ht="14.25">
      <c r="A34" s="9"/>
      <c r="C34" s="9"/>
    </row>
    <row r="35" spans="1:3" ht="15" thickBot="1">
      <c r="A35" s="9"/>
      <c r="C35" s="9"/>
    </row>
  </sheetData>
  <sheetProtection password="CFB0" sheet="1" objects="1"/>
  <printOptions/>
  <pageMargins left="0.75" right="0.75" top="0.41" bottom="0.5" header="0.22" footer="0.27"/>
  <pageSetup horizontalDpi="600" verticalDpi="600" orientation="landscape" paperSize="9" r:id="rId1"/>
</worksheet>
</file>

<file path=xl/worksheets/sheet19.xml><?xml version="1.0" encoding="utf-8"?>
<worksheet xmlns="http://schemas.openxmlformats.org/spreadsheetml/2006/main" xmlns:r="http://schemas.openxmlformats.org/officeDocument/2006/relationships">
  <dimension ref="A2:C35"/>
  <sheetViews>
    <sheetView zoomScalePageLayoutView="0" workbookViewId="0" topLeftCell="A1">
      <selection activeCell="C26" sqref="C26"/>
    </sheetView>
  </sheetViews>
  <sheetFormatPr defaultColWidth="8.00390625" defaultRowHeight="12.75"/>
  <cols>
    <col min="1" max="1" width="26.125" style="8" customWidth="1"/>
    <col min="2" max="2" width="1.12109375" style="8" customWidth="1"/>
    <col min="3" max="3" width="28.125" style="8" customWidth="1"/>
    <col min="4" max="16384" width="8.00390625" style="8" customWidth="1"/>
  </cols>
  <sheetData>
    <row r="1" ht="13.5" thickBot="1"/>
    <row r="2" spans="1:3" ht="15" thickBot="1">
      <c r="A2" s="9"/>
      <c r="C2" s="9"/>
    </row>
    <row r="3" spans="1:3" ht="14.25">
      <c r="A3" s="9"/>
      <c r="C3" s="9"/>
    </row>
    <row r="4" spans="1:3" ht="14.25">
      <c r="A4" s="9"/>
      <c r="C4" s="9"/>
    </row>
    <row r="5" spans="1:3" ht="14.25">
      <c r="A5" s="9"/>
      <c r="C5" s="9"/>
    </row>
    <row r="6" spans="1:3" ht="15" thickBot="1">
      <c r="A6" s="9"/>
      <c r="C6" s="9"/>
    </row>
    <row r="7" ht="14.25">
      <c r="C7" s="9"/>
    </row>
    <row r="8" ht="15" thickBot="1">
      <c r="C8" s="9"/>
    </row>
    <row r="9" ht="15" thickBot="1">
      <c r="A9" s="9"/>
    </row>
    <row r="10" spans="1:3" ht="15" thickBot="1">
      <c r="A10" s="9"/>
      <c r="C10" s="9"/>
    </row>
    <row r="11" spans="1:3" ht="14.25">
      <c r="A11" s="9"/>
      <c r="C11" s="9"/>
    </row>
    <row r="12" spans="1:3" ht="14.25">
      <c r="A12" s="9"/>
      <c r="C12" s="9"/>
    </row>
    <row r="13" spans="1:3" ht="14.25">
      <c r="A13" s="9"/>
      <c r="C13" s="9"/>
    </row>
    <row r="14" spans="1:3" ht="14.25">
      <c r="A14" s="9"/>
      <c r="C14" s="9"/>
    </row>
    <row r="15" spans="1:3" ht="14.25">
      <c r="A15" s="9"/>
      <c r="C15" s="9"/>
    </row>
    <row r="16" spans="1:3" ht="14.25">
      <c r="A16" s="9"/>
      <c r="C16" s="9"/>
    </row>
    <row r="17" spans="1:3" ht="14.25">
      <c r="A17" s="9"/>
      <c r="C17" s="9"/>
    </row>
    <row r="18" spans="1:3" ht="14.25">
      <c r="A18" s="9"/>
      <c r="C18" s="9"/>
    </row>
    <row r="19" spans="1:3" ht="14.25">
      <c r="A19" s="9"/>
      <c r="C19" s="9"/>
    </row>
    <row r="20" spans="1:3" ht="15" thickBot="1">
      <c r="A20" s="9"/>
      <c r="C20" s="9"/>
    </row>
    <row r="21" ht="15" thickBot="1">
      <c r="A21" s="9"/>
    </row>
    <row r="22" spans="1:3" ht="15" thickBot="1">
      <c r="A22" s="9"/>
      <c r="C22" s="9"/>
    </row>
    <row r="23" spans="1:3" ht="14.25">
      <c r="A23" s="9"/>
      <c r="C23" s="9"/>
    </row>
    <row r="24" spans="1:3" ht="14.25">
      <c r="A24" s="9"/>
      <c r="C24" s="9"/>
    </row>
    <row r="25" spans="1:3" ht="14.25">
      <c r="A25" s="9"/>
      <c r="C25" s="9"/>
    </row>
    <row r="26" spans="1:3" ht="14.25">
      <c r="A26" s="9"/>
      <c r="C26" s="9"/>
    </row>
    <row r="27" spans="1:3" ht="14.25">
      <c r="A27" s="9"/>
      <c r="C27" s="9"/>
    </row>
    <row r="28" spans="1:3" ht="14.25">
      <c r="A28" s="9"/>
      <c r="C28" s="9"/>
    </row>
    <row r="29" spans="1:3" ht="14.25">
      <c r="A29" s="9"/>
      <c r="C29" s="9"/>
    </row>
    <row r="30" spans="1:3" ht="15" thickBot="1">
      <c r="A30" s="9"/>
      <c r="C30" s="9"/>
    </row>
    <row r="31" ht="14.25">
      <c r="C31" s="9"/>
    </row>
    <row r="32" ht="15" thickBot="1">
      <c r="C32" s="9"/>
    </row>
    <row r="33" spans="1:3" ht="14.25">
      <c r="A33" s="9"/>
      <c r="C33" s="9"/>
    </row>
    <row r="34" spans="1:3" ht="14.25">
      <c r="A34" s="9"/>
      <c r="C34" s="9"/>
    </row>
    <row r="35" spans="1:3" ht="15" thickBot="1">
      <c r="A35" s="9"/>
      <c r="C35" s="9"/>
    </row>
  </sheetData>
  <sheetProtection password="CFB0" sheet="1" objects="1"/>
  <printOptions/>
  <pageMargins left="0.75" right="0.75" top="0.41" bottom="0.5" header="0.22" footer="0.27"/>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K72"/>
  <sheetViews>
    <sheetView zoomScaleSheetLayoutView="85" zoomScalePageLayoutView="0" workbookViewId="0" topLeftCell="A1">
      <selection activeCell="I69" sqref="I69"/>
    </sheetView>
  </sheetViews>
  <sheetFormatPr defaultColWidth="9.00390625" defaultRowHeight="12.75"/>
  <cols>
    <col min="1" max="1" width="16.625" style="4" customWidth="1"/>
    <col min="2" max="2" width="10.875" style="4" customWidth="1"/>
    <col min="3" max="3" width="9.125" style="4" customWidth="1"/>
    <col min="4" max="4" width="9.00390625" style="4" customWidth="1"/>
    <col min="5" max="5" width="15.625" style="4" customWidth="1"/>
    <col min="6" max="9" width="9.125" style="4" customWidth="1"/>
    <col min="10" max="10" width="10.00390625" style="4" customWidth="1"/>
    <col min="11" max="16384" width="9.125" style="4" customWidth="1"/>
  </cols>
  <sheetData>
    <row r="1" ht="12.75">
      <c r="J1" s="28"/>
    </row>
    <row r="2" ht="12.75">
      <c r="I2" s="127"/>
    </row>
    <row r="3" ht="12.75">
      <c r="H3" s="2"/>
    </row>
    <row r="19" ht="5.25" customHeight="1"/>
    <row r="20" ht="12" customHeight="1"/>
    <row r="21" spans="1:10" ht="11.25" customHeight="1">
      <c r="A21" s="594" t="s">
        <v>505</v>
      </c>
      <c r="B21" s="594"/>
      <c r="C21" s="594"/>
      <c r="D21" s="594"/>
      <c r="E21" s="594"/>
      <c r="F21" s="594"/>
      <c r="G21" s="594"/>
      <c r="H21" s="594"/>
      <c r="I21" s="594"/>
      <c r="J21" s="158"/>
    </row>
    <row r="22" spans="1:10" ht="27" customHeight="1">
      <c r="A22" s="594"/>
      <c r="B22" s="594"/>
      <c r="C22" s="594"/>
      <c r="D22" s="594"/>
      <c r="E22" s="594"/>
      <c r="F22" s="594"/>
      <c r="G22" s="594"/>
      <c r="H22" s="594"/>
      <c r="I22" s="594"/>
      <c r="J22" s="158"/>
    </row>
    <row r="23" ht="9" customHeight="1"/>
    <row r="24" spans="1:10" ht="15.75" customHeight="1">
      <c r="A24" s="595" t="s">
        <v>372</v>
      </c>
      <c r="B24" s="595"/>
      <c r="C24" s="595"/>
      <c r="D24" s="595"/>
      <c r="E24" s="595"/>
      <c r="F24" s="595"/>
      <c r="G24" s="595"/>
      <c r="H24" s="595"/>
      <c r="I24" s="595"/>
      <c r="J24" s="30"/>
    </row>
    <row r="25" spans="1:10" ht="15.75" customHeight="1">
      <c r="A25" s="596" t="s">
        <v>506</v>
      </c>
      <c r="B25" s="596"/>
      <c r="C25" s="596"/>
      <c r="D25" s="596"/>
      <c r="E25" s="596"/>
      <c r="F25" s="596"/>
      <c r="G25" s="596"/>
      <c r="H25" s="596"/>
      <c r="I25" s="596"/>
      <c r="J25" s="30"/>
    </row>
    <row r="26" spans="1:10" ht="15.75" customHeight="1">
      <c r="A26" s="595" t="s">
        <v>353</v>
      </c>
      <c r="B26" s="595"/>
      <c r="C26" s="595"/>
      <c r="D26" s="595"/>
      <c r="E26" s="595"/>
      <c r="F26" s="595"/>
      <c r="G26" s="595"/>
      <c r="H26" s="595"/>
      <c r="I26" s="595"/>
      <c r="J26" s="30"/>
    </row>
    <row r="46" ht="12.75">
      <c r="J46" s="5"/>
    </row>
    <row r="51" spans="3:10" ht="22.5" customHeight="1">
      <c r="C51" s="30"/>
      <c r="D51" s="30"/>
      <c r="E51" s="30"/>
      <c r="F51" s="30"/>
      <c r="G51" s="30"/>
      <c r="H51" s="30"/>
      <c r="I51" s="30"/>
      <c r="J51" s="30"/>
    </row>
    <row r="52" spans="1:10" ht="22.5" customHeight="1">
      <c r="A52" s="31" t="s">
        <v>354</v>
      </c>
      <c r="C52" s="30"/>
      <c r="D52" s="30"/>
      <c r="E52" s="30"/>
      <c r="F52" s="30"/>
      <c r="G52" s="30"/>
      <c r="H52" s="30"/>
      <c r="I52" s="30"/>
      <c r="J52" s="30"/>
    </row>
    <row r="53" spans="1:10" ht="28.5" customHeight="1">
      <c r="A53" s="160" t="s">
        <v>358</v>
      </c>
      <c r="B53" s="30"/>
      <c r="C53" s="30"/>
      <c r="D53" s="30"/>
      <c r="E53" s="30"/>
      <c r="F53" s="30"/>
      <c r="G53" s="30"/>
      <c r="H53" s="30"/>
      <c r="I53" s="30"/>
      <c r="J53" s="30"/>
    </row>
    <row r="54" spans="1:10" ht="11.25" customHeight="1">
      <c r="A54" s="160"/>
      <c r="B54" s="30"/>
      <c r="C54" s="30"/>
      <c r="D54" s="30"/>
      <c r="E54" s="30"/>
      <c r="F54" s="30"/>
      <c r="G54" s="30"/>
      <c r="H54" s="30"/>
      <c r="I54" s="30"/>
      <c r="J54" s="30"/>
    </row>
    <row r="55" spans="1:10" ht="12.75">
      <c r="A55" s="2" t="str">
        <f>A21</f>
        <v>CÔNG TY CỔ PHẦN VẬT TƯ BẾN THÀNH</v>
      </c>
      <c r="J55" s="32"/>
    </row>
    <row r="56" spans="1:11" ht="12.75">
      <c r="A56" s="3" t="s">
        <v>791</v>
      </c>
      <c r="B56" s="3"/>
      <c r="C56" s="3"/>
      <c r="D56" s="3"/>
      <c r="E56" s="3"/>
      <c r="F56" s="3"/>
      <c r="G56" s="3"/>
      <c r="H56" s="3"/>
      <c r="I56" s="3"/>
      <c r="J56" s="146"/>
      <c r="K56" s="242"/>
    </row>
    <row r="57" ht="12.75">
      <c r="J57" s="42"/>
    </row>
    <row r="59" ht="12.75">
      <c r="A59" s="2" t="s">
        <v>355</v>
      </c>
    </row>
    <row r="64" spans="1:9" ht="12.75">
      <c r="A64" s="33" t="s">
        <v>356</v>
      </c>
      <c r="B64" s="3"/>
      <c r="C64" s="3"/>
      <c r="D64" s="3"/>
      <c r="E64" s="3"/>
      <c r="F64" s="3"/>
      <c r="G64" s="3"/>
      <c r="H64" s="3"/>
      <c r="I64" s="147" t="s">
        <v>357</v>
      </c>
    </row>
    <row r="66" spans="1:9" ht="24.75" customHeight="1">
      <c r="A66" s="4" t="s">
        <v>625</v>
      </c>
      <c r="I66" s="34" t="s">
        <v>760</v>
      </c>
    </row>
    <row r="67" spans="1:9" ht="24.75" customHeight="1">
      <c r="A67" s="4" t="s">
        <v>482</v>
      </c>
      <c r="I67" s="34" t="s">
        <v>761</v>
      </c>
    </row>
    <row r="68" spans="1:9" ht="24.75" customHeight="1">
      <c r="A68" s="4" t="s">
        <v>366</v>
      </c>
      <c r="I68" s="35"/>
    </row>
    <row r="69" spans="1:9" ht="19.5" customHeight="1">
      <c r="A69" s="36" t="s">
        <v>367</v>
      </c>
      <c r="I69" s="34" t="s">
        <v>762</v>
      </c>
    </row>
    <row r="70" spans="1:9" ht="19.5" customHeight="1">
      <c r="A70" s="36" t="s">
        <v>373</v>
      </c>
      <c r="I70" s="34" t="s">
        <v>321</v>
      </c>
    </row>
    <row r="71" spans="1:9" ht="19.5" customHeight="1">
      <c r="A71" s="36" t="s">
        <v>391</v>
      </c>
      <c r="I71" s="34" t="s">
        <v>763</v>
      </c>
    </row>
    <row r="72" spans="1:9" ht="19.5" customHeight="1">
      <c r="A72" s="36" t="s">
        <v>374</v>
      </c>
      <c r="I72" s="34" t="s">
        <v>764</v>
      </c>
    </row>
    <row r="98" ht="12.75" customHeight="1"/>
    <row r="100" ht="9" customHeight="1"/>
  </sheetData>
  <sheetProtection/>
  <mergeCells count="4">
    <mergeCell ref="A21:I22"/>
    <mergeCell ref="A24:I24"/>
    <mergeCell ref="A25:I25"/>
    <mergeCell ref="A26:I26"/>
  </mergeCells>
  <printOptions/>
  <pageMargins left="0.7874" right="0.4" top="0.5905" bottom="0.5905" header="0.5905" footer="0.1968"/>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2:C35"/>
  <sheetViews>
    <sheetView zoomScalePageLayoutView="0" workbookViewId="0" topLeftCell="A1">
      <selection activeCell="C26" sqref="C26"/>
    </sheetView>
  </sheetViews>
  <sheetFormatPr defaultColWidth="8.00390625" defaultRowHeight="12.75"/>
  <cols>
    <col min="1" max="1" width="26.125" style="8" customWidth="1"/>
    <col min="2" max="2" width="1.12109375" style="8" customWidth="1"/>
    <col min="3" max="3" width="28.125" style="8" customWidth="1"/>
    <col min="4" max="16384" width="8.00390625" style="8" customWidth="1"/>
  </cols>
  <sheetData>
    <row r="1" ht="13.5" thickBot="1"/>
    <row r="2" spans="1:3" ht="13.5" thickBot="1">
      <c r="A2" s="10" t="s">
        <v>337</v>
      </c>
      <c r="C2" s="10" t="s">
        <v>338</v>
      </c>
    </row>
    <row r="3" spans="1:3" ht="15">
      <c r="A3" s="11" t="s">
        <v>333</v>
      </c>
      <c r="C3" s="7"/>
    </row>
    <row r="4" spans="1:3" ht="15">
      <c r="A4" s="12" t="s">
        <v>339</v>
      </c>
      <c r="C4" s="7"/>
    </row>
    <row r="5" spans="1:3" ht="14.25">
      <c r="A5" s="13" t="s">
        <v>340</v>
      </c>
      <c r="C5" s="7"/>
    </row>
    <row r="6" spans="1:3" ht="15" thickBot="1">
      <c r="A6" s="14">
        <v>3</v>
      </c>
      <c r="C6" s="7"/>
    </row>
    <row r="7" ht="14.25">
      <c r="C7" s="7"/>
    </row>
    <row r="8" ht="15" thickBot="1">
      <c r="C8" s="7"/>
    </row>
    <row r="9" ht="13.5" thickBot="1">
      <c r="A9" s="10" t="s">
        <v>341</v>
      </c>
    </row>
    <row r="10" spans="1:3" ht="15" thickBot="1">
      <c r="A10" s="7"/>
      <c r="C10" s="10" t="s">
        <v>342</v>
      </c>
    </row>
    <row r="11" spans="1:3" ht="14.25">
      <c r="A11" s="7"/>
      <c r="C11" s="7"/>
    </row>
    <row r="12" spans="1:3" ht="14.25">
      <c r="A12" s="7"/>
      <c r="C12" s="7"/>
    </row>
    <row r="13" spans="1:3" ht="14.25">
      <c r="A13" s="7"/>
      <c r="C13" s="7"/>
    </row>
    <row r="14" spans="1:3" ht="14.25">
      <c r="A14" s="7"/>
      <c r="C14" s="7"/>
    </row>
    <row r="15" spans="1:3" ht="14.25">
      <c r="A15" s="7"/>
      <c r="C15" s="7"/>
    </row>
    <row r="16" spans="1:3" ht="14.25">
      <c r="A16" s="7"/>
      <c r="C16" s="7"/>
    </row>
    <row r="17" spans="1:3" ht="14.25">
      <c r="A17" s="7"/>
      <c r="C17" s="7"/>
    </row>
    <row r="18" spans="1:3" ht="14.25">
      <c r="A18" s="7"/>
      <c r="C18" s="7"/>
    </row>
    <row r="19" spans="1:3" ht="14.25">
      <c r="A19" s="7"/>
      <c r="C19" s="7"/>
    </row>
    <row r="20" spans="1:3" ht="15" thickBot="1">
      <c r="A20" s="7"/>
      <c r="C20" s="7"/>
    </row>
    <row r="21" ht="15" thickBot="1">
      <c r="A21" s="7"/>
    </row>
    <row r="22" spans="1:3" ht="15" thickBot="1">
      <c r="A22" s="7"/>
      <c r="C22" s="10" t="s">
        <v>343</v>
      </c>
    </row>
    <row r="23" spans="1:3" ht="14.25">
      <c r="A23" s="7"/>
      <c r="C23" s="7"/>
    </row>
    <row r="24" spans="1:3" ht="14.25">
      <c r="A24" s="7"/>
      <c r="C24" s="7"/>
    </row>
    <row r="25" spans="1:3" ht="14.25">
      <c r="A25" s="7"/>
      <c r="C25" s="7"/>
    </row>
    <row r="26" spans="1:3" ht="14.25">
      <c r="A26" s="7"/>
      <c r="C26" s="7"/>
    </row>
    <row r="27" spans="1:3" ht="14.25">
      <c r="A27" s="7"/>
      <c r="C27" s="7"/>
    </row>
    <row r="28" spans="1:3" ht="14.25">
      <c r="A28" s="7"/>
      <c r="C28" s="7"/>
    </row>
    <row r="29" spans="1:3" ht="14.25">
      <c r="A29" s="7"/>
      <c r="C29" s="7"/>
    </row>
    <row r="30" spans="1:3" ht="15" thickBot="1">
      <c r="A30" s="7"/>
      <c r="C30" s="7"/>
    </row>
    <row r="31" ht="14.25">
      <c r="C31" s="7"/>
    </row>
    <row r="32" ht="15" thickBot="1">
      <c r="C32" s="7"/>
    </row>
    <row r="33" spans="1:3" ht="14.25">
      <c r="A33" s="7"/>
      <c r="C33" s="7"/>
    </row>
    <row r="34" spans="1:3" ht="14.25">
      <c r="A34" s="7"/>
      <c r="C34" s="7"/>
    </row>
    <row r="35" spans="1:3" ht="15" thickBot="1">
      <c r="A35" s="7"/>
      <c r="C35" s="7"/>
    </row>
  </sheetData>
  <sheetProtection password="CFB0" sheet="1" objects="1"/>
  <printOptions/>
  <pageMargins left="0.75" right="0.75" top="0.41" bottom="0.5" header="0.22" footer="0.27"/>
  <pageSetup horizontalDpi="600" verticalDpi="600" orientation="landscape" paperSize="9" r:id="rId1"/>
</worksheet>
</file>

<file path=xl/worksheets/sheet21.xml><?xml version="1.0" encoding="utf-8"?>
<worksheet xmlns="http://schemas.openxmlformats.org/spreadsheetml/2006/main" xmlns:r="http://schemas.openxmlformats.org/officeDocument/2006/relationships">
  <dimension ref="A2:C35"/>
  <sheetViews>
    <sheetView zoomScalePageLayoutView="0" workbookViewId="0" topLeftCell="A1">
      <selection activeCell="C26" sqref="C26"/>
    </sheetView>
  </sheetViews>
  <sheetFormatPr defaultColWidth="8.00390625" defaultRowHeight="12.75"/>
  <cols>
    <col min="1" max="1" width="26.125" style="8" customWidth="1"/>
    <col min="2" max="2" width="1.12109375" style="8" customWidth="1"/>
    <col min="3" max="3" width="28.125" style="8" customWidth="1"/>
    <col min="4" max="16384" width="8.00390625" style="8" customWidth="1"/>
  </cols>
  <sheetData>
    <row r="1" ht="13.5" thickBot="1"/>
    <row r="2" spans="1:3" ht="15" thickBot="1">
      <c r="A2" s="7"/>
      <c r="C2" s="7"/>
    </row>
    <row r="3" spans="1:3" ht="14.25">
      <c r="A3" s="7"/>
      <c r="C3" s="9"/>
    </row>
    <row r="4" spans="1:3" ht="14.25">
      <c r="A4" s="7"/>
      <c r="C4" s="9"/>
    </row>
    <row r="5" spans="1:3" ht="14.25">
      <c r="A5" s="7"/>
      <c r="C5" s="9"/>
    </row>
    <row r="6" spans="1:3" ht="15" thickBot="1">
      <c r="A6" s="7"/>
      <c r="C6" s="9"/>
    </row>
    <row r="7" ht="14.25">
      <c r="C7" s="9"/>
    </row>
    <row r="8" ht="15" thickBot="1">
      <c r="C8"/>
    </row>
    <row r="9" ht="15" thickBot="1">
      <c r="A9" s="7"/>
    </row>
    <row r="10" spans="1:3" ht="15" thickBot="1">
      <c r="A10" s="9"/>
      <c r="C10" s="7"/>
    </row>
    <row r="11" spans="1:3" ht="14.25">
      <c r="A11" s="9"/>
      <c r="C11" s="9"/>
    </row>
    <row r="12" spans="1:3" ht="14.25">
      <c r="A12" s="9"/>
      <c r="C12" s="9"/>
    </row>
    <row r="13" spans="1:3" ht="14.25">
      <c r="A13" s="9"/>
      <c r="C13" s="9"/>
    </row>
    <row r="14" spans="1:3" ht="14.25">
      <c r="A14" s="9"/>
      <c r="C14" s="9"/>
    </row>
    <row r="15" spans="1:3" ht="14.25">
      <c r="A15" s="9"/>
      <c r="C15" s="9"/>
    </row>
    <row r="16" spans="1:3" ht="14.25">
      <c r="A16" s="9"/>
      <c r="C16" s="9"/>
    </row>
    <row r="17" spans="1:3" ht="14.25">
      <c r="A17" s="9"/>
      <c r="C17" s="9"/>
    </row>
    <row r="18" spans="1:3" ht="14.25">
      <c r="A18" s="9"/>
      <c r="C18" s="9"/>
    </row>
    <row r="19" spans="1:3" ht="14.25">
      <c r="A19" s="9"/>
      <c r="C19" s="9"/>
    </row>
    <row r="20" spans="1:3" ht="15" thickBot="1">
      <c r="A20" s="9"/>
      <c r="C20"/>
    </row>
    <row r="21" ht="15" thickBot="1">
      <c r="A21" s="9"/>
    </row>
    <row r="22" spans="1:3" ht="15" thickBot="1">
      <c r="A22" s="9"/>
      <c r="C22" s="7"/>
    </row>
    <row r="23" spans="1:3" ht="14.25">
      <c r="A23" s="9"/>
      <c r="C23" s="9"/>
    </row>
    <row r="24" spans="1:3" ht="14.25">
      <c r="A24" s="9"/>
      <c r="C24" s="7"/>
    </row>
    <row r="25" spans="1:3" ht="14.25">
      <c r="A25" s="9"/>
      <c r="C25" s="9"/>
    </row>
    <row r="26" spans="1:3" ht="14.25">
      <c r="A26" s="9"/>
      <c r="C26" s="7"/>
    </row>
    <row r="27" spans="1:3" ht="14.25">
      <c r="A27" s="9"/>
      <c r="C27" s="9"/>
    </row>
    <row r="28" spans="1:3" ht="14.25">
      <c r="A28" s="9"/>
      <c r="C28" s="9"/>
    </row>
    <row r="29" spans="1:3" ht="14.25">
      <c r="A29" s="9"/>
      <c r="C29" s="9"/>
    </row>
    <row r="30" spans="1:3" ht="15" thickBot="1">
      <c r="A30"/>
      <c r="C30" s="9"/>
    </row>
    <row r="31" ht="14.25">
      <c r="C31" s="9"/>
    </row>
    <row r="32" ht="15" thickBot="1">
      <c r="C32" s="9"/>
    </row>
    <row r="33" spans="1:3" ht="14.25">
      <c r="A33" s="9"/>
      <c r="C33" s="7"/>
    </row>
    <row r="34" spans="1:3" ht="14.25">
      <c r="A34" s="9"/>
      <c r="C34" s="9"/>
    </row>
    <row r="35" spans="1:3" ht="15" thickBot="1">
      <c r="A35"/>
      <c r="C35"/>
    </row>
  </sheetData>
  <sheetProtection password="CFB0" sheet="1" objects="1"/>
  <printOptions/>
  <pageMargins left="0.75" right="0.75" top="0.41" bottom="0.5" header="0.22" footer="0.27"/>
  <pageSetup horizontalDpi="600" verticalDpi="600" orientation="landscape" paperSize="9" r:id="rId1"/>
</worksheet>
</file>

<file path=xl/worksheets/sheet22.xml><?xml version="1.0" encoding="utf-8"?>
<worksheet xmlns="http://schemas.openxmlformats.org/spreadsheetml/2006/main" xmlns:r="http://schemas.openxmlformats.org/officeDocument/2006/relationships">
  <dimension ref="A1:C41"/>
  <sheetViews>
    <sheetView zoomScalePageLayoutView="0" workbookViewId="0" topLeftCell="A1">
      <selection activeCell="C1" sqref="C1"/>
    </sheetView>
  </sheetViews>
  <sheetFormatPr defaultColWidth="9.00390625" defaultRowHeight="12.75"/>
  <cols>
    <col min="1" max="1" width="29.875" style="15" customWidth="1"/>
    <col min="2" max="2" width="1.25" style="15" customWidth="1"/>
    <col min="3" max="3" width="32.125" style="15" customWidth="1"/>
    <col min="4" max="16384" width="9.125" style="15" customWidth="1"/>
  </cols>
  <sheetData>
    <row r="1" spans="1:3" ht="14.25">
      <c r="A1"/>
      <c r="C1"/>
    </row>
    <row r="2" ht="15" thickBot="1">
      <c r="A2"/>
    </row>
    <row r="3" spans="1:3" ht="15" thickBot="1">
      <c r="A3"/>
      <c r="C3"/>
    </row>
    <row r="4" spans="1:3" ht="14.25">
      <c r="A4"/>
      <c r="C4"/>
    </row>
    <row r="5" ht="14.25">
      <c r="C5"/>
    </row>
    <row r="6" ht="15" thickBot="1">
      <c r="C6"/>
    </row>
    <row r="7" spans="1:3" ht="14.25">
      <c r="A7"/>
      <c r="C7"/>
    </row>
    <row r="8" spans="1:3" ht="14.25">
      <c r="A8"/>
      <c r="C8"/>
    </row>
    <row r="9" spans="1:3" ht="14.25">
      <c r="A9"/>
      <c r="C9"/>
    </row>
    <row r="10" spans="1:3" ht="14.25">
      <c r="A10"/>
      <c r="C10"/>
    </row>
    <row r="11" spans="1:3" ht="15" thickBot="1">
      <c r="A11"/>
      <c r="C11"/>
    </row>
    <row r="12" ht="14.25">
      <c r="C12"/>
    </row>
    <row r="13" ht="15" thickBot="1">
      <c r="C13"/>
    </row>
    <row r="14" spans="1:3" ht="15" thickBot="1">
      <c r="A14"/>
      <c r="C14"/>
    </row>
    <row r="15" ht="14.25">
      <c r="A15"/>
    </row>
    <row r="16" ht="15" thickBot="1">
      <c r="A16"/>
    </row>
    <row r="17" spans="1:3" ht="15" thickBot="1">
      <c r="A17"/>
      <c r="C17"/>
    </row>
    <row r="18" ht="14.25">
      <c r="C18"/>
    </row>
    <row r="19" ht="14.25">
      <c r="C19"/>
    </row>
    <row r="20" spans="1:3" ht="14.25">
      <c r="A20"/>
      <c r="C20"/>
    </row>
    <row r="21" spans="1:3" ht="14.25">
      <c r="A21"/>
      <c r="C21"/>
    </row>
    <row r="22" spans="1:3" ht="14.25">
      <c r="A22"/>
      <c r="C22"/>
    </row>
    <row r="23" spans="1:3" ht="14.25">
      <c r="A23"/>
      <c r="C23"/>
    </row>
    <row r="24" ht="14.25">
      <c r="A24"/>
    </row>
    <row r="25" ht="14.25">
      <c r="A25"/>
    </row>
    <row r="26" spans="1:3" ht="15" thickBot="1">
      <c r="A26"/>
      <c r="C26"/>
    </row>
    <row r="27" spans="1:3" ht="14.25">
      <c r="A27"/>
      <c r="C27"/>
    </row>
    <row r="28" spans="1:3" ht="14.25">
      <c r="A28"/>
      <c r="C28"/>
    </row>
    <row r="29" spans="1:3" ht="14.25">
      <c r="A29"/>
      <c r="C29"/>
    </row>
    <row r="30" spans="1:3" ht="14.25">
      <c r="A30"/>
      <c r="C30"/>
    </row>
    <row r="31" spans="1:3" ht="14.25">
      <c r="A31"/>
      <c r="C31"/>
    </row>
    <row r="32" spans="1:3" ht="14.25">
      <c r="A32"/>
      <c r="C32"/>
    </row>
    <row r="33" spans="1:3" ht="14.25">
      <c r="A33"/>
      <c r="C33"/>
    </row>
    <row r="34" spans="1:3" ht="14.25">
      <c r="A34"/>
      <c r="C34"/>
    </row>
    <row r="35" spans="1:3" ht="14.25">
      <c r="A35"/>
      <c r="C35"/>
    </row>
    <row r="36" spans="1:3" ht="14.25">
      <c r="A36"/>
      <c r="C36"/>
    </row>
    <row r="37" ht="14.25">
      <c r="A37"/>
    </row>
    <row r="38" ht="14.25">
      <c r="A38"/>
    </row>
    <row r="39" spans="1:3" ht="14.25">
      <c r="A39"/>
      <c r="C39"/>
    </row>
    <row r="40" spans="1:3" ht="14.25">
      <c r="A40"/>
      <c r="C40"/>
    </row>
    <row r="41" spans="1:3" ht="14.25">
      <c r="A41"/>
      <c r="C41"/>
    </row>
  </sheetData>
  <sheetProtection password="8863" sheet="1" objects="1"/>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2:C35"/>
  <sheetViews>
    <sheetView zoomScalePageLayoutView="0" workbookViewId="0" topLeftCell="A1">
      <selection activeCell="C26" sqref="C26"/>
    </sheetView>
  </sheetViews>
  <sheetFormatPr defaultColWidth="8.00390625" defaultRowHeight="12.75"/>
  <cols>
    <col min="1" max="1" width="26.125" style="8" customWidth="1"/>
    <col min="2" max="2" width="1.12109375" style="8" customWidth="1"/>
    <col min="3" max="3" width="28.125" style="8" customWidth="1"/>
    <col min="4" max="16384" width="8.00390625" style="8" customWidth="1"/>
  </cols>
  <sheetData>
    <row r="1" ht="13.5" thickBot="1"/>
    <row r="2" spans="1:3" ht="13.5" thickBot="1">
      <c r="A2" s="10" t="s">
        <v>337</v>
      </c>
      <c r="C2" s="10" t="s">
        <v>338</v>
      </c>
    </row>
    <row r="3" spans="1:3" ht="15">
      <c r="A3" s="11" t="s">
        <v>70</v>
      </c>
      <c r="C3" s="9"/>
    </row>
    <row r="4" spans="1:3" ht="15">
      <c r="A4" s="12" t="s">
        <v>339</v>
      </c>
      <c r="C4" s="9"/>
    </row>
    <row r="5" spans="1:3" ht="14.25">
      <c r="A5" s="13" t="s">
        <v>69</v>
      </c>
      <c r="C5" s="9"/>
    </row>
    <row r="6" spans="1:3" ht="15" thickBot="1">
      <c r="A6" s="14">
        <v>3</v>
      </c>
      <c r="C6" s="9"/>
    </row>
    <row r="7" ht="14.25">
      <c r="C7" s="9"/>
    </row>
    <row r="8" ht="15" thickBot="1">
      <c r="C8" s="9"/>
    </row>
    <row r="9" ht="13.5" thickBot="1">
      <c r="A9" s="10" t="s">
        <v>341</v>
      </c>
    </row>
    <row r="10" spans="1:3" ht="15" thickBot="1">
      <c r="A10" s="9"/>
      <c r="C10" s="10" t="s">
        <v>342</v>
      </c>
    </row>
    <row r="11" spans="1:3" ht="14.25">
      <c r="A11" s="9"/>
      <c r="C11" s="9"/>
    </row>
    <row r="12" spans="1:3" ht="14.25">
      <c r="A12" s="9"/>
      <c r="C12" s="9"/>
    </row>
    <row r="13" spans="1:3" ht="14.25">
      <c r="A13" s="9"/>
      <c r="C13" s="9"/>
    </row>
    <row r="14" spans="1:3" ht="14.25">
      <c r="A14" s="9"/>
      <c r="C14" s="9"/>
    </row>
    <row r="15" spans="1:3" ht="14.25">
      <c r="A15" s="9"/>
      <c r="C15" s="9"/>
    </row>
    <row r="16" spans="1:3" ht="14.25">
      <c r="A16" s="9"/>
      <c r="C16" s="9"/>
    </row>
    <row r="17" spans="1:3" ht="14.25">
      <c r="A17" s="9"/>
      <c r="C17" s="9"/>
    </row>
    <row r="18" spans="1:3" ht="14.25">
      <c r="A18" s="9"/>
      <c r="C18" s="9"/>
    </row>
    <row r="19" spans="1:3" ht="14.25">
      <c r="A19" s="9"/>
      <c r="C19" s="9"/>
    </row>
    <row r="20" spans="1:3" ht="15" thickBot="1">
      <c r="A20" s="9"/>
      <c r="C20" s="9"/>
    </row>
    <row r="21" ht="15" thickBot="1">
      <c r="A21" s="9"/>
    </row>
    <row r="22" spans="1:3" ht="15" thickBot="1">
      <c r="A22" s="9"/>
      <c r="C22" s="10" t="s">
        <v>343</v>
      </c>
    </row>
    <row r="23" spans="1:3" ht="14.25">
      <c r="A23" s="9"/>
      <c r="C23" s="9"/>
    </row>
    <row r="24" spans="1:3" ht="14.25">
      <c r="A24" s="9"/>
      <c r="C24" s="7"/>
    </row>
    <row r="25" spans="1:3" ht="14.25">
      <c r="A25" s="9"/>
      <c r="C25" s="9"/>
    </row>
    <row r="26" spans="1:3" ht="14.25">
      <c r="A26" s="9"/>
      <c r="C26" s="7"/>
    </row>
    <row r="27" spans="1:3" ht="14.25">
      <c r="A27" s="9"/>
      <c r="C27" s="9"/>
    </row>
    <row r="28" spans="1:3" ht="14.25">
      <c r="A28" s="9"/>
      <c r="C28" s="9"/>
    </row>
    <row r="29" spans="1:3" ht="14.25">
      <c r="A29" s="9"/>
      <c r="C29" s="9"/>
    </row>
    <row r="30" spans="1:3" ht="15" thickBot="1">
      <c r="A30" s="9"/>
      <c r="C30" s="9"/>
    </row>
    <row r="31" ht="14.25">
      <c r="C31" s="9"/>
    </row>
    <row r="32" ht="15" thickBot="1">
      <c r="C32" s="9"/>
    </row>
    <row r="33" spans="1:3" ht="14.25">
      <c r="A33" s="9"/>
      <c r="C33" s="7"/>
    </row>
    <row r="34" spans="1:3" ht="14.25">
      <c r="A34" s="9"/>
      <c r="C34" s="9"/>
    </row>
    <row r="35" spans="1:3" ht="15" thickBot="1">
      <c r="A35" s="9"/>
      <c r="C35" s="9"/>
    </row>
  </sheetData>
  <sheetProtection password="CFB0" sheet="1" objects="1"/>
  <printOptions/>
  <pageMargins left="0.75" right="0.75" top="0.41" bottom="0.5" header="0.22" footer="0.27"/>
  <pageSetup horizontalDpi="600" verticalDpi="600" orientation="landscape" paperSize="9" r:id="rId1"/>
</worksheet>
</file>

<file path=xl/worksheets/sheet24.xml><?xml version="1.0" encoding="utf-8"?>
<worksheet xmlns="http://schemas.openxmlformats.org/spreadsheetml/2006/main" xmlns:r="http://schemas.openxmlformats.org/officeDocument/2006/relationships">
  <dimension ref="A1:C41"/>
  <sheetViews>
    <sheetView zoomScalePageLayoutView="0" workbookViewId="0" topLeftCell="A1">
      <selection activeCell="C1" sqref="C1"/>
    </sheetView>
  </sheetViews>
  <sheetFormatPr defaultColWidth="9.00390625" defaultRowHeight="12.75"/>
  <cols>
    <col min="1" max="1" width="29.875" style="15" customWidth="1"/>
    <col min="2" max="2" width="1.25" style="15" customWidth="1"/>
    <col min="3" max="3" width="32.125" style="15" customWidth="1"/>
    <col min="4" max="16384" width="9.125" style="15" customWidth="1"/>
  </cols>
  <sheetData>
    <row r="1" spans="1:3" ht="14.25">
      <c r="A1"/>
      <c r="C1" s="9"/>
    </row>
    <row r="2" ht="15" thickBot="1">
      <c r="A2"/>
    </row>
    <row r="3" spans="1:3" ht="15" thickBot="1">
      <c r="A3"/>
      <c r="C3"/>
    </row>
    <row r="4" spans="1:3" ht="14.25">
      <c r="A4"/>
      <c r="C4"/>
    </row>
    <row r="5" ht="14.25">
      <c r="C5"/>
    </row>
    <row r="6" ht="15" thickBot="1">
      <c r="C6"/>
    </row>
    <row r="7" spans="1:3" ht="14.25">
      <c r="A7"/>
      <c r="C7"/>
    </row>
    <row r="8" spans="1:3" ht="14.25">
      <c r="A8"/>
      <c r="C8"/>
    </row>
    <row r="9" spans="1:3" ht="14.25">
      <c r="A9"/>
      <c r="C9"/>
    </row>
    <row r="10" spans="1:3" ht="14.25">
      <c r="A10"/>
      <c r="C10"/>
    </row>
    <row r="11" spans="1:3" ht="15" thickBot="1">
      <c r="A11"/>
      <c r="C11"/>
    </row>
    <row r="12" ht="14.25">
      <c r="C12"/>
    </row>
    <row r="13" ht="15" thickBot="1">
      <c r="C13"/>
    </row>
    <row r="14" spans="1:3" ht="15" thickBot="1">
      <c r="A14"/>
      <c r="C14"/>
    </row>
    <row r="15" ht="14.25">
      <c r="A15"/>
    </row>
    <row r="16" ht="15" thickBot="1">
      <c r="A16"/>
    </row>
    <row r="17" spans="1:3" ht="15" thickBot="1">
      <c r="A17"/>
      <c r="C17"/>
    </row>
    <row r="18" ht="14.25">
      <c r="C18"/>
    </row>
    <row r="19" ht="14.25">
      <c r="C19"/>
    </row>
    <row r="20" spans="1:3" ht="14.25">
      <c r="A20"/>
      <c r="C20"/>
    </row>
    <row r="21" spans="1:3" ht="14.25">
      <c r="A21"/>
      <c r="C21"/>
    </row>
    <row r="22" spans="1:3" ht="14.25">
      <c r="A22"/>
      <c r="C22"/>
    </row>
    <row r="23" spans="1:3" ht="14.25">
      <c r="A23"/>
      <c r="C23"/>
    </row>
    <row r="24" ht="14.25">
      <c r="A24"/>
    </row>
    <row r="25" ht="14.25">
      <c r="A25"/>
    </row>
    <row r="26" spans="1:3" ht="15" thickBot="1">
      <c r="A26"/>
      <c r="C26"/>
    </row>
    <row r="27" spans="1:3" ht="14.25">
      <c r="A27"/>
      <c r="C27"/>
    </row>
    <row r="28" spans="1:3" ht="14.25">
      <c r="A28"/>
      <c r="C28"/>
    </row>
    <row r="29" spans="1:3" ht="14.25">
      <c r="A29"/>
      <c r="C29"/>
    </row>
    <row r="30" spans="1:3" ht="14.25">
      <c r="A30"/>
      <c r="C30"/>
    </row>
    <row r="31" spans="1:3" ht="14.25">
      <c r="A31"/>
      <c r="C31"/>
    </row>
    <row r="32" spans="1:3" ht="14.25">
      <c r="A32"/>
      <c r="C32"/>
    </row>
    <row r="33" spans="1:3" ht="14.25">
      <c r="A33"/>
      <c r="C33"/>
    </row>
    <row r="34" spans="1:3" ht="14.25">
      <c r="A34"/>
      <c r="C34"/>
    </row>
    <row r="35" spans="1:3" ht="14.25">
      <c r="A35"/>
      <c r="C35"/>
    </row>
    <row r="36" spans="1:3" ht="14.25">
      <c r="A36"/>
      <c r="C36"/>
    </row>
    <row r="37" ht="14.25">
      <c r="A37"/>
    </row>
    <row r="38" ht="14.25">
      <c r="A38"/>
    </row>
    <row r="39" spans="1:3" ht="14.25">
      <c r="A39"/>
      <c r="C39"/>
    </row>
    <row r="40" spans="1:3" ht="14.25">
      <c r="A40"/>
      <c r="C40"/>
    </row>
    <row r="41" spans="1:3" ht="14.25">
      <c r="A41"/>
      <c r="C41"/>
    </row>
  </sheetData>
  <sheetProtection password="8863" sheet="1" objects="1"/>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C41"/>
  <sheetViews>
    <sheetView zoomScalePageLayoutView="0" workbookViewId="0" topLeftCell="A1">
      <selection activeCell="C1" sqref="C1"/>
    </sheetView>
  </sheetViews>
  <sheetFormatPr defaultColWidth="9.00390625" defaultRowHeight="12.75"/>
  <cols>
    <col min="1" max="1" width="29.875" style="15" customWidth="1"/>
    <col min="2" max="2" width="1.25" style="15" customWidth="1"/>
    <col min="3" max="3" width="32.125" style="15" customWidth="1"/>
    <col min="4" max="16384" width="9.125" style="15" customWidth="1"/>
  </cols>
  <sheetData>
    <row r="1" spans="1:3" ht="14.25">
      <c r="A1" s="9"/>
      <c r="C1" s="9"/>
    </row>
    <row r="2" ht="15" thickBot="1">
      <c r="A2" s="9"/>
    </row>
    <row r="3" spans="1:3" ht="15" thickBot="1">
      <c r="A3" s="9"/>
      <c r="C3"/>
    </row>
    <row r="4" spans="1:3" ht="14.25">
      <c r="A4" s="9"/>
      <c r="C4"/>
    </row>
    <row r="5" ht="14.25">
      <c r="C5"/>
    </row>
    <row r="6" ht="15" thickBot="1">
      <c r="C6"/>
    </row>
    <row r="7" spans="1:3" ht="14.25">
      <c r="A7"/>
      <c r="C7"/>
    </row>
    <row r="8" spans="1:3" ht="14.25">
      <c r="A8"/>
      <c r="C8"/>
    </row>
    <row r="9" spans="1:3" ht="14.25">
      <c r="A9"/>
      <c r="C9"/>
    </row>
    <row r="10" spans="1:3" ht="14.25">
      <c r="A10"/>
      <c r="C10"/>
    </row>
    <row r="11" spans="1:3" ht="15" thickBot="1">
      <c r="A11"/>
      <c r="C11"/>
    </row>
    <row r="12" ht="14.25">
      <c r="C12"/>
    </row>
    <row r="13" ht="15" thickBot="1">
      <c r="C13"/>
    </row>
    <row r="14" spans="1:3" ht="15" thickBot="1">
      <c r="A14"/>
      <c r="C14"/>
    </row>
    <row r="15" ht="14.25">
      <c r="A15"/>
    </row>
    <row r="16" ht="15" thickBot="1">
      <c r="A16"/>
    </row>
    <row r="17" spans="1:3" ht="15" thickBot="1">
      <c r="A17"/>
      <c r="C17"/>
    </row>
    <row r="18" ht="14.25">
      <c r="C18"/>
    </row>
    <row r="19" ht="14.25">
      <c r="C19"/>
    </row>
    <row r="20" spans="1:3" ht="14.25">
      <c r="A20"/>
      <c r="C20"/>
    </row>
    <row r="21" spans="1:3" ht="14.25">
      <c r="A21"/>
      <c r="C21"/>
    </row>
    <row r="22" spans="1:3" ht="14.25">
      <c r="A22"/>
      <c r="C22"/>
    </row>
    <row r="23" spans="1:3" ht="14.25">
      <c r="A23"/>
      <c r="C23"/>
    </row>
    <row r="24" ht="14.25">
      <c r="A24"/>
    </row>
    <row r="25" ht="14.25">
      <c r="A25"/>
    </row>
    <row r="26" spans="1:3" ht="15" thickBot="1">
      <c r="A26"/>
      <c r="C26"/>
    </row>
    <row r="27" spans="1:3" ht="14.25">
      <c r="A27"/>
      <c r="C27"/>
    </row>
    <row r="28" spans="1:3" ht="14.25">
      <c r="A28"/>
      <c r="C28"/>
    </row>
    <row r="29" spans="1:3" ht="14.25">
      <c r="A29"/>
      <c r="C29"/>
    </row>
    <row r="30" spans="1:3" ht="14.25">
      <c r="A30"/>
      <c r="C30"/>
    </row>
    <row r="31" spans="1:3" ht="14.25">
      <c r="A31"/>
      <c r="C31"/>
    </row>
    <row r="32" spans="1:3" ht="14.25">
      <c r="A32"/>
      <c r="C32"/>
    </row>
    <row r="33" spans="1:3" ht="14.25">
      <c r="A33"/>
      <c r="C33"/>
    </row>
    <row r="34" spans="1:3" ht="14.25">
      <c r="A34"/>
      <c r="C34"/>
    </row>
    <row r="35" spans="1:3" ht="14.25">
      <c r="A35"/>
      <c r="C35"/>
    </row>
    <row r="36" spans="1:3" ht="14.25">
      <c r="A36"/>
      <c r="C36"/>
    </row>
    <row r="37" ht="14.25">
      <c r="A37"/>
    </row>
    <row r="38" ht="14.25">
      <c r="A38"/>
    </row>
    <row r="39" spans="1:3" ht="14.25">
      <c r="A39"/>
      <c r="C39"/>
    </row>
    <row r="40" spans="1:3" ht="14.25">
      <c r="A40"/>
      <c r="C40"/>
    </row>
    <row r="41" spans="1:3" ht="14.25">
      <c r="A41"/>
      <c r="C41"/>
    </row>
  </sheetData>
  <sheetProtection password="8863" sheet="1" objects="1"/>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C41"/>
  <sheetViews>
    <sheetView zoomScalePageLayoutView="0" workbookViewId="0" topLeftCell="A1">
      <selection activeCell="C1" sqref="C1"/>
    </sheetView>
  </sheetViews>
  <sheetFormatPr defaultColWidth="9.00390625" defaultRowHeight="12.75"/>
  <cols>
    <col min="1" max="1" width="29.875" style="15" customWidth="1"/>
    <col min="2" max="2" width="1.25" style="15" customWidth="1"/>
    <col min="3" max="3" width="32.125" style="15" customWidth="1"/>
    <col min="4" max="16384" width="9.125" style="15" customWidth="1"/>
  </cols>
  <sheetData>
    <row r="1" spans="1:3" ht="14.25">
      <c r="A1" s="9"/>
      <c r="C1" s="9"/>
    </row>
    <row r="2" ht="15" thickBot="1">
      <c r="A2" s="9"/>
    </row>
    <row r="3" spans="1:3" ht="15" thickBot="1">
      <c r="A3" s="9"/>
      <c r="C3" s="9"/>
    </row>
    <row r="4" spans="1:3" ht="14.25">
      <c r="A4" s="9"/>
      <c r="C4" s="9"/>
    </row>
    <row r="5" ht="14.25">
      <c r="C5" s="9"/>
    </row>
    <row r="6" ht="15" thickBot="1">
      <c r="C6" s="9"/>
    </row>
    <row r="7" spans="1:3" ht="14.25">
      <c r="A7" s="9"/>
      <c r="C7" s="9"/>
    </row>
    <row r="8" spans="1:3" ht="14.25">
      <c r="A8"/>
      <c r="C8" s="9"/>
    </row>
    <row r="9" spans="1:3" ht="14.25">
      <c r="A9"/>
      <c r="C9" s="9"/>
    </row>
    <row r="10" spans="1:3" ht="14.25">
      <c r="A10"/>
      <c r="C10" s="9"/>
    </row>
    <row r="11" spans="1:3" ht="15" thickBot="1">
      <c r="A11"/>
      <c r="C11" s="9"/>
    </row>
    <row r="12" ht="14.25">
      <c r="C12" s="9"/>
    </row>
    <row r="13" ht="15" thickBot="1">
      <c r="C13" s="9"/>
    </row>
    <row r="14" spans="1:3" ht="15" thickBot="1">
      <c r="A14" s="9"/>
      <c r="C14"/>
    </row>
    <row r="15" ht="14.25">
      <c r="A15" s="9"/>
    </row>
    <row r="16" ht="15" thickBot="1">
      <c r="A16" s="9"/>
    </row>
    <row r="17" spans="1:3" ht="15" thickBot="1">
      <c r="A17"/>
      <c r="C17" s="9"/>
    </row>
    <row r="18" ht="14.25">
      <c r="C18" s="9"/>
    </row>
    <row r="19" ht="14.25">
      <c r="C19" s="9"/>
    </row>
    <row r="20" spans="1:3" ht="14.25">
      <c r="A20"/>
      <c r="C20" s="9"/>
    </row>
    <row r="21" spans="1:3" ht="14.25">
      <c r="A21"/>
      <c r="C21" s="9"/>
    </row>
    <row r="22" spans="1:3" ht="14.25">
      <c r="A22" s="9"/>
      <c r="C22" s="9"/>
    </row>
    <row r="23" spans="1:3" ht="14.25">
      <c r="A23" s="9"/>
      <c r="C23"/>
    </row>
    <row r="24" ht="14.25">
      <c r="A24" s="9"/>
    </row>
    <row r="25" ht="14.25">
      <c r="A25" s="9"/>
    </row>
    <row r="26" spans="1:3" ht="15" thickBot="1">
      <c r="A26" s="9"/>
      <c r="C26"/>
    </row>
    <row r="27" spans="1:3" ht="14.25">
      <c r="A27" s="9"/>
      <c r="C27" s="9"/>
    </row>
    <row r="28" spans="1:3" ht="14.25">
      <c r="A28" s="9"/>
      <c r="C28" s="9"/>
    </row>
    <row r="29" spans="1:3" ht="14.25">
      <c r="A29" s="9"/>
      <c r="C29" s="9"/>
    </row>
    <row r="30" spans="1:3" ht="14.25">
      <c r="A30" s="9"/>
      <c r="C30" s="9"/>
    </row>
    <row r="31" spans="1:3" ht="14.25">
      <c r="A31" s="9"/>
      <c r="C31" s="9"/>
    </row>
    <row r="32" spans="1:3" ht="14.25">
      <c r="A32" s="9"/>
      <c r="C32" s="9"/>
    </row>
    <row r="33" spans="1:3" ht="14.25">
      <c r="A33" s="9"/>
      <c r="C33" s="9"/>
    </row>
    <row r="34" spans="1:3" ht="14.25">
      <c r="A34" s="9"/>
      <c r="C34" s="9"/>
    </row>
    <row r="35" spans="1:3" ht="14.25">
      <c r="A35" s="9"/>
      <c r="C35" s="9"/>
    </row>
    <row r="36" spans="1:3" ht="14.25">
      <c r="A36" s="9"/>
      <c r="C36"/>
    </row>
    <row r="37" ht="14.25">
      <c r="A37" s="9"/>
    </row>
    <row r="38" ht="14.25">
      <c r="A38" s="9"/>
    </row>
    <row r="39" spans="1:3" ht="14.25">
      <c r="A39" s="9"/>
      <c r="C39"/>
    </row>
    <row r="40" spans="1:3" ht="14.25">
      <c r="A40" s="9"/>
      <c r="C40" s="9"/>
    </row>
    <row r="41" spans="1:3" ht="14.25">
      <c r="A41"/>
      <c r="C41"/>
    </row>
  </sheetData>
  <sheetProtection password="8863" sheet="1" objects="1"/>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1:C41"/>
  <sheetViews>
    <sheetView zoomScalePageLayoutView="0" workbookViewId="0" topLeftCell="A1">
      <selection activeCell="C1" sqref="C1"/>
    </sheetView>
  </sheetViews>
  <sheetFormatPr defaultColWidth="9.00390625" defaultRowHeight="12.75"/>
  <cols>
    <col min="1" max="1" width="29.875" style="15" customWidth="1"/>
    <col min="2" max="2" width="1.25" style="15" customWidth="1"/>
    <col min="3" max="3" width="32.125" style="15" customWidth="1"/>
    <col min="4" max="16384" width="9.125" style="15" customWidth="1"/>
  </cols>
  <sheetData>
    <row r="1" spans="1:3" ht="14.25">
      <c r="A1" s="9"/>
      <c r="C1" s="9"/>
    </row>
    <row r="2" ht="15" thickBot="1">
      <c r="A2" s="9"/>
    </row>
    <row r="3" spans="1:3" ht="15" thickBot="1">
      <c r="A3" s="9"/>
      <c r="C3" s="9"/>
    </row>
    <row r="4" spans="1:3" ht="14.25">
      <c r="A4" s="9"/>
      <c r="C4" s="9"/>
    </row>
    <row r="5" ht="14.25">
      <c r="C5" s="9"/>
    </row>
    <row r="6" ht="15" thickBot="1">
      <c r="C6" s="9"/>
    </row>
    <row r="7" spans="1:3" ht="14.25">
      <c r="A7" s="9"/>
      <c r="C7" s="9"/>
    </row>
    <row r="8" spans="1:3" ht="14.25">
      <c r="A8"/>
      <c r="C8" s="9"/>
    </row>
    <row r="9" spans="1:3" ht="14.25">
      <c r="A9"/>
      <c r="C9" s="9"/>
    </row>
    <row r="10" spans="1:3" ht="14.25">
      <c r="A10"/>
      <c r="C10" s="9"/>
    </row>
    <row r="11" spans="1:3" ht="15" thickBot="1">
      <c r="A11"/>
      <c r="C11" s="9"/>
    </row>
    <row r="12" ht="14.25">
      <c r="C12" s="9"/>
    </row>
    <row r="13" ht="15" thickBot="1">
      <c r="C13" s="9"/>
    </row>
    <row r="14" spans="1:3" ht="15" thickBot="1">
      <c r="A14" s="9"/>
      <c r="C14"/>
    </row>
    <row r="15" ht="14.25">
      <c r="A15" s="9"/>
    </row>
    <row r="16" ht="15" thickBot="1">
      <c r="A16" s="9"/>
    </row>
    <row r="17" spans="1:3" ht="15" thickBot="1">
      <c r="A17"/>
      <c r="C17" s="9"/>
    </row>
    <row r="18" ht="14.25">
      <c r="C18" s="9"/>
    </row>
    <row r="19" ht="14.25">
      <c r="C19" s="9"/>
    </row>
    <row r="20" spans="1:3" ht="14.25">
      <c r="A20"/>
      <c r="C20" s="9"/>
    </row>
    <row r="21" spans="1:3" ht="14.25">
      <c r="A21"/>
      <c r="C21" s="9"/>
    </row>
    <row r="22" spans="1:3" ht="14.25">
      <c r="A22" s="9"/>
      <c r="C22" s="9"/>
    </row>
    <row r="23" spans="1:3" ht="14.25">
      <c r="A23" s="9"/>
      <c r="C23"/>
    </row>
    <row r="24" ht="14.25">
      <c r="A24" s="9"/>
    </row>
    <row r="25" ht="14.25">
      <c r="A25" s="9"/>
    </row>
    <row r="26" spans="1:3" ht="15" thickBot="1">
      <c r="A26" s="9"/>
      <c r="C26"/>
    </row>
    <row r="27" spans="1:3" ht="14.25">
      <c r="A27" s="9"/>
      <c r="C27" s="9"/>
    </row>
    <row r="28" spans="1:3" ht="14.25">
      <c r="A28" s="9"/>
      <c r="C28" s="9"/>
    </row>
    <row r="29" spans="1:3" ht="14.25">
      <c r="A29" s="9"/>
      <c r="C29" s="9"/>
    </row>
    <row r="30" spans="1:3" ht="14.25">
      <c r="A30" s="9"/>
      <c r="C30" s="9"/>
    </row>
    <row r="31" spans="1:3" ht="14.25">
      <c r="A31" s="9"/>
      <c r="C31" s="9"/>
    </row>
    <row r="32" spans="1:3" ht="14.25">
      <c r="A32" s="9"/>
      <c r="C32" s="9"/>
    </row>
    <row r="33" spans="1:3" ht="14.25">
      <c r="A33" s="9"/>
      <c r="C33" s="9"/>
    </row>
    <row r="34" spans="1:3" ht="14.25">
      <c r="A34" s="9"/>
      <c r="C34" s="9"/>
    </row>
    <row r="35" spans="1:3" ht="14.25">
      <c r="A35" s="9"/>
      <c r="C35" s="9"/>
    </row>
    <row r="36" spans="1:3" ht="14.25">
      <c r="A36" s="9"/>
      <c r="C36"/>
    </row>
    <row r="37" ht="14.25">
      <c r="A37" s="9"/>
    </row>
    <row r="38" ht="14.25">
      <c r="A38" s="9"/>
    </row>
    <row r="39" spans="1:3" ht="14.25">
      <c r="A39" s="9"/>
      <c r="C39"/>
    </row>
    <row r="40" spans="1:3" ht="14.25">
      <c r="A40" s="9"/>
      <c r="C40" s="9"/>
    </row>
    <row r="41" spans="1:3" ht="14.25">
      <c r="A41"/>
      <c r="C41"/>
    </row>
  </sheetData>
  <sheetProtection password="8863" sheet="1" objects="1"/>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dimension ref="A1:C41"/>
  <sheetViews>
    <sheetView zoomScalePageLayoutView="0" workbookViewId="0" topLeftCell="A1">
      <selection activeCell="C1" sqref="C1"/>
    </sheetView>
  </sheetViews>
  <sheetFormatPr defaultColWidth="9.00390625" defaultRowHeight="12.75"/>
  <cols>
    <col min="1" max="1" width="29.875" style="15" customWidth="1"/>
    <col min="2" max="2" width="1.25" style="15" customWidth="1"/>
    <col min="3" max="3" width="32.125" style="15" customWidth="1"/>
    <col min="4" max="16384" width="9.125" style="15" customWidth="1"/>
  </cols>
  <sheetData>
    <row r="1" spans="1:3" ht="14.25">
      <c r="A1" s="9"/>
      <c r="C1" s="9"/>
    </row>
    <row r="2" ht="15" thickBot="1">
      <c r="A2" s="9"/>
    </row>
    <row r="3" spans="1:3" ht="15" thickBot="1">
      <c r="A3" s="9"/>
      <c r="C3" s="9"/>
    </row>
    <row r="4" spans="1:3" ht="14.25">
      <c r="A4" s="9"/>
      <c r="C4" s="9"/>
    </row>
    <row r="5" ht="14.25">
      <c r="C5" s="9"/>
    </row>
    <row r="6" ht="15" thickBot="1">
      <c r="C6" s="9"/>
    </row>
    <row r="7" spans="1:3" ht="14.25">
      <c r="A7" s="9"/>
      <c r="C7" s="9"/>
    </row>
    <row r="8" spans="1:3" ht="14.25">
      <c r="A8"/>
      <c r="C8" s="9"/>
    </row>
    <row r="9" spans="1:3" ht="14.25">
      <c r="A9"/>
      <c r="C9" s="9"/>
    </row>
    <row r="10" spans="1:3" ht="14.25">
      <c r="A10"/>
      <c r="C10" s="9"/>
    </row>
    <row r="11" spans="1:3" ht="15" thickBot="1">
      <c r="A11"/>
      <c r="C11" s="9"/>
    </row>
    <row r="12" ht="14.25">
      <c r="C12" s="9"/>
    </row>
    <row r="13" ht="15" thickBot="1">
      <c r="C13" s="9"/>
    </row>
    <row r="14" spans="1:3" ht="15" thickBot="1">
      <c r="A14" s="9"/>
      <c r="C14"/>
    </row>
    <row r="15" ht="14.25">
      <c r="A15" s="9"/>
    </row>
    <row r="16" ht="15" thickBot="1">
      <c r="A16" s="9"/>
    </row>
    <row r="17" spans="1:3" ht="15" thickBot="1">
      <c r="A17"/>
      <c r="C17" s="9"/>
    </row>
    <row r="18" ht="14.25">
      <c r="C18" s="9"/>
    </row>
    <row r="19" ht="14.25">
      <c r="C19" s="9"/>
    </row>
    <row r="20" spans="1:3" ht="14.25">
      <c r="A20"/>
      <c r="C20" s="9"/>
    </row>
    <row r="21" spans="1:3" ht="14.25">
      <c r="A21"/>
      <c r="C21" s="9"/>
    </row>
    <row r="22" spans="1:3" ht="14.25">
      <c r="A22" s="9"/>
      <c r="C22" s="9"/>
    </row>
    <row r="23" spans="1:3" ht="14.25">
      <c r="A23" s="9"/>
      <c r="C23"/>
    </row>
    <row r="24" ht="14.25">
      <c r="A24" s="9"/>
    </row>
    <row r="25" ht="14.25">
      <c r="A25" s="9"/>
    </row>
    <row r="26" spans="1:3" ht="15" thickBot="1">
      <c r="A26" s="9"/>
      <c r="C26"/>
    </row>
    <row r="27" spans="1:3" ht="14.25">
      <c r="A27" s="9"/>
      <c r="C27" s="9"/>
    </row>
    <row r="28" spans="1:3" ht="14.25">
      <c r="A28" s="9"/>
      <c r="C28" s="9"/>
    </row>
    <row r="29" spans="1:3" ht="14.25">
      <c r="A29" s="9"/>
      <c r="C29" s="9"/>
    </row>
    <row r="30" spans="1:3" ht="14.25">
      <c r="A30" s="9"/>
      <c r="C30" s="9"/>
    </row>
    <row r="31" spans="1:3" ht="14.25">
      <c r="A31" s="9"/>
      <c r="C31" s="9"/>
    </row>
    <row r="32" spans="1:3" ht="14.25">
      <c r="A32" s="9"/>
      <c r="C32" s="9"/>
    </row>
    <row r="33" spans="1:3" ht="14.25">
      <c r="A33" s="9"/>
      <c r="C33" s="9"/>
    </row>
    <row r="34" spans="1:3" ht="14.25">
      <c r="A34" s="9"/>
      <c r="C34" s="9"/>
    </row>
    <row r="35" spans="1:3" ht="14.25">
      <c r="A35" s="9"/>
      <c r="C35" s="9"/>
    </row>
    <row r="36" spans="1:3" ht="14.25">
      <c r="A36" s="9"/>
      <c r="C36"/>
    </row>
    <row r="37" ht="14.25">
      <c r="A37" s="9"/>
    </row>
    <row r="38" ht="14.25">
      <c r="A38" s="9"/>
    </row>
    <row r="39" spans="1:3" ht="14.25">
      <c r="A39" s="9"/>
      <c r="C39"/>
    </row>
    <row r="40" spans="1:3" ht="14.25">
      <c r="A40" s="9"/>
      <c r="C40" s="9"/>
    </row>
    <row r="41" spans="1:3" ht="14.25">
      <c r="A41"/>
      <c r="C41"/>
    </row>
  </sheetData>
  <sheetProtection password="8863" sheet="1" objects="1"/>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A1:C41"/>
  <sheetViews>
    <sheetView zoomScalePageLayoutView="0" workbookViewId="0" topLeftCell="A1">
      <selection activeCell="C1" sqref="C1"/>
    </sheetView>
  </sheetViews>
  <sheetFormatPr defaultColWidth="9.00390625" defaultRowHeight="12.75"/>
  <cols>
    <col min="1" max="1" width="29.875" style="15" customWidth="1"/>
    <col min="2" max="2" width="1.25" style="15" customWidth="1"/>
    <col min="3" max="3" width="32.125" style="15" customWidth="1"/>
    <col min="4" max="16384" width="9.125" style="15" customWidth="1"/>
  </cols>
  <sheetData>
    <row r="1" spans="1:3" ht="14.25">
      <c r="A1" s="9"/>
      <c r="C1" s="9"/>
    </row>
    <row r="2" ht="15" thickBot="1">
      <c r="A2" s="9"/>
    </row>
    <row r="3" spans="1:3" ht="15" thickBot="1">
      <c r="A3" s="9"/>
      <c r="C3" s="9"/>
    </row>
    <row r="4" spans="1:3" ht="14.25">
      <c r="A4" s="9"/>
      <c r="C4" s="9"/>
    </row>
    <row r="5" ht="14.25">
      <c r="C5" s="9"/>
    </row>
    <row r="6" ht="15" thickBot="1">
      <c r="C6" s="9"/>
    </row>
    <row r="7" spans="1:3" ht="14.25">
      <c r="A7" s="9"/>
      <c r="C7" s="9"/>
    </row>
    <row r="8" spans="1:3" ht="14.25">
      <c r="A8"/>
      <c r="C8" s="9"/>
    </row>
    <row r="9" spans="1:3" ht="14.25">
      <c r="A9"/>
      <c r="C9" s="9"/>
    </row>
    <row r="10" spans="1:3" ht="14.25">
      <c r="A10"/>
      <c r="C10" s="9"/>
    </row>
    <row r="11" spans="1:3" ht="15" thickBot="1">
      <c r="A11"/>
      <c r="C11" s="9"/>
    </row>
    <row r="12" ht="14.25">
      <c r="C12" s="9"/>
    </row>
    <row r="13" ht="15" thickBot="1">
      <c r="C13" s="9"/>
    </row>
    <row r="14" spans="1:3" ht="15" thickBot="1">
      <c r="A14" s="9"/>
      <c r="C14"/>
    </row>
    <row r="15" ht="14.25">
      <c r="A15" s="9"/>
    </row>
    <row r="16" ht="15" thickBot="1">
      <c r="A16" s="9"/>
    </row>
    <row r="17" spans="1:3" ht="15" thickBot="1">
      <c r="A17"/>
      <c r="C17" s="9"/>
    </row>
    <row r="18" ht="14.25">
      <c r="C18" s="9"/>
    </row>
    <row r="19" ht="14.25">
      <c r="C19" s="9"/>
    </row>
    <row r="20" spans="1:3" ht="14.25">
      <c r="A20"/>
      <c r="C20" s="9"/>
    </row>
    <row r="21" spans="1:3" ht="14.25">
      <c r="A21"/>
      <c r="C21" s="9"/>
    </row>
    <row r="22" spans="1:3" ht="14.25">
      <c r="A22" s="9"/>
      <c r="C22" s="9"/>
    </row>
    <row r="23" spans="1:3" ht="14.25">
      <c r="A23" s="9"/>
      <c r="C23"/>
    </row>
    <row r="24" ht="14.25">
      <c r="A24" s="9"/>
    </row>
    <row r="25" ht="14.25">
      <c r="A25" s="9"/>
    </row>
    <row r="26" spans="1:3" ht="15" thickBot="1">
      <c r="A26" s="9"/>
      <c r="C26"/>
    </row>
    <row r="27" spans="1:3" ht="14.25">
      <c r="A27" s="9"/>
      <c r="C27" s="9"/>
    </row>
    <row r="28" spans="1:3" ht="14.25">
      <c r="A28" s="9"/>
      <c r="C28" s="9"/>
    </row>
    <row r="29" spans="1:3" ht="14.25">
      <c r="A29" s="9"/>
      <c r="C29" s="9"/>
    </row>
    <row r="30" spans="1:3" ht="14.25">
      <c r="A30" s="9"/>
      <c r="C30" s="9"/>
    </row>
    <row r="31" spans="1:3" ht="14.25">
      <c r="A31" s="9"/>
      <c r="C31" s="9"/>
    </row>
    <row r="32" spans="1:3" ht="14.25">
      <c r="A32" s="9"/>
      <c r="C32" s="9"/>
    </row>
    <row r="33" spans="1:3" ht="14.25">
      <c r="A33" s="9"/>
      <c r="C33" s="9"/>
    </row>
    <row r="34" spans="1:3" ht="14.25">
      <c r="A34" s="9"/>
      <c r="C34" s="9"/>
    </row>
    <row r="35" spans="1:3" ht="14.25">
      <c r="A35" s="9"/>
      <c r="C35" s="9"/>
    </row>
    <row r="36" spans="1:3" ht="14.25">
      <c r="A36" s="9"/>
      <c r="C36"/>
    </row>
    <row r="37" ht="14.25">
      <c r="A37" s="9"/>
    </row>
    <row r="38" ht="14.25">
      <c r="A38" s="9"/>
    </row>
    <row r="39" spans="1:3" ht="14.25">
      <c r="A39" s="9"/>
      <c r="C39"/>
    </row>
    <row r="40" spans="1:3" ht="14.25">
      <c r="A40" s="9"/>
      <c r="C40" s="9"/>
    </row>
    <row r="41" spans="1:3" ht="14.25">
      <c r="A41"/>
      <c r="C41"/>
    </row>
  </sheetData>
  <sheetProtection password="8863" sheet="1" objects="1"/>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tabColor rgb="FFFF0000"/>
  </sheetPr>
  <dimension ref="A1:O104"/>
  <sheetViews>
    <sheetView zoomScalePageLayoutView="0" workbookViewId="0" topLeftCell="A67">
      <selection activeCell="N15" sqref="N15"/>
    </sheetView>
  </sheetViews>
  <sheetFormatPr defaultColWidth="9.00390625" defaultRowHeight="12.75"/>
  <cols>
    <col min="1" max="1" width="10.375" style="4" customWidth="1"/>
    <col min="2" max="2" width="11.125" style="4" customWidth="1"/>
    <col min="3" max="3" width="17.125" style="4" customWidth="1"/>
    <col min="4" max="4" width="16.375" style="4" customWidth="1"/>
    <col min="5" max="5" width="11.00390625" style="4" customWidth="1"/>
    <col min="6" max="6" width="10.75390625" style="4" customWidth="1"/>
    <col min="7" max="7" width="9.125" style="4" customWidth="1"/>
    <col min="8" max="8" width="12.125" style="4" customWidth="1"/>
    <col min="9" max="9" width="15.375" style="4" customWidth="1"/>
    <col min="10" max="16384" width="9.125" style="4" customWidth="1"/>
  </cols>
  <sheetData>
    <row r="1" spans="1:9" s="2" customFormat="1" ht="14.25" customHeight="1">
      <c r="A1" s="2" t="str">
        <f>Bia!A55</f>
        <v>CÔNG TY CỔ PHẦN VẬT TƯ BẾN THÀNH</v>
      </c>
      <c r="I1" s="32"/>
    </row>
    <row r="2" spans="1:9" ht="14.25" customHeight="1">
      <c r="A2" s="3" t="str">
        <f>Bia!A56</f>
        <v>Địa chỉ: 200 - 202 - 204 Lý Tự Trọng, P.Bến Thành, Q.1, Tp. HCM</v>
      </c>
      <c r="B2" s="3"/>
      <c r="C2" s="3"/>
      <c r="D2" s="3"/>
      <c r="E2" s="3"/>
      <c r="F2" s="3"/>
      <c r="G2" s="3"/>
      <c r="H2" s="3"/>
      <c r="I2" s="182"/>
    </row>
    <row r="3" ht="11.25" customHeight="1"/>
    <row r="4" spans="1:9" ht="27" customHeight="1">
      <c r="A4" s="605" t="s">
        <v>625</v>
      </c>
      <c r="B4" s="605"/>
      <c r="C4" s="605"/>
      <c r="D4" s="605"/>
      <c r="E4" s="605"/>
      <c r="F4" s="605"/>
      <c r="G4" s="605"/>
      <c r="H4" s="605"/>
      <c r="I4" s="112"/>
    </row>
    <row r="5" ht="3.75" customHeight="1"/>
    <row r="6" spans="1:9" ht="33.75" customHeight="1">
      <c r="A6" s="598" t="s">
        <v>630</v>
      </c>
      <c r="B6" s="598"/>
      <c r="C6" s="598"/>
      <c r="D6" s="598"/>
      <c r="E6" s="598"/>
      <c r="F6" s="598"/>
      <c r="G6" s="598"/>
      <c r="H6" s="598"/>
      <c r="I6" s="132"/>
    </row>
    <row r="7" ht="5.25" customHeight="1"/>
    <row r="8" ht="14.25" customHeight="1">
      <c r="A8" s="2" t="s">
        <v>206</v>
      </c>
    </row>
    <row r="9" spans="1:9" ht="72" customHeight="1">
      <c r="A9" s="606" t="s">
        <v>792</v>
      </c>
      <c r="B9" s="606"/>
      <c r="C9" s="606"/>
      <c r="D9" s="606"/>
      <c r="E9" s="606"/>
      <c r="F9" s="606"/>
      <c r="G9" s="606"/>
      <c r="H9" s="606"/>
      <c r="I9" s="125"/>
    </row>
    <row r="10" spans="1:9" ht="5.25" customHeight="1">
      <c r="A10" s="199"/>
      <c r="B10" s="199"/>
      <c r="C10" s="199"/>
      <c r="D10" s="199"/>
      <c r="E10" s="199"/>
      <c r="F10" s="199"/>
      <c r="G10" s="199"/>
      <c r="H10" s="199"/>
      <c r="I10" s="125"/>
    </row>
    <row r="11" spans="1:9" ht="14.25" customHeight="1">
      <c r="A11" s="2" t="s">
        <v>119</v>
      </c>
      <c r="B11" s="40"/>
      <c r="C11" s="40"/>
      <c r="D11" s="40"/>
      <c r="E11" s="40"/>
      <c r="F11" s="40"/>
      <c r="G11" s="40"/>
      <c r="H11" s="40"/>
      <c r="I11" s="40"/>
    </row>
    <row r="12" spans="1:9" ht="5.25" customHeight="1">
      <c r="A12" s="2"/>
      <c r="B12" s="40"/>
      <c r="C12" s="40"/>
      <c r="D12" s="40"/>
      <c r="E12" s="40"/>
      <c r="F12" s="40"/>
      <c r="G12" s="40"/>
      <c r="H12" s="40"/>
      <c r="I12" s="40"/>
    </row>
    <row r="13" spans="1:9" ht="42" customHeight="1">
      <c r="A13" s="607" t="s">
        <v>782</v>
      </c>
      <c r="B13" s="606"/>
      <c r="C13" s="606"/>
      <c r="D13" s="606"/>
      <c r="E13" s="606"/>
      <c r="F13" s="606"/>
      <c r="G13" s="606"/>
      <c r="H13" s="606"/>
      <c r="I13" s="132"/>
    </row>
    <row r="14" spans="1:9" ht="32.25" customHeight="1">
      <c r="A14" s="607" t="s">
        <v>507</v>
      </c>
      <c r="B14" s="607"/>
      <c r="C14" s="607"/>
      <c r="D14" s="607"/>
      <c r="E14" s="607"/>
      <c r="F14" s="607"/>
      <c r="G14" s="607"/>
      <c r="H14" s="607"/>
      <c r="I14" s="132"/>
    </row>
    <row r="15" spans="1:9" ht="14.25" customHeight="1">
      <c r="A15" s="608" t="s">
        <v>508</v>
      </c>
      <c r="B15" s="608"/>
      <c r="C15" s="608"/>
      <c r="D15" s="608"/>
      <c r="E15" s="608"/>
      <c r="F15" s="608"/>
      <c r="G15" s="608"/>
      <c r="H15" s="608"/>
      <c r="I15" s="132"/>
    </row>
    <row r="16" spans="1:9" ht="14.25" customHeight="1">
      <c r="A16" s="609" t="s">
        <v>509</v>
      </c>
      <c r="B16" s="609"/>
      <c r="C16" s="609"/>
      <c r="D16" s="609"/>
      <c r="E16" s="609"/>
      <c r="F16" s="609"/>
      <c r="G16" s="609"/>
      <c r="H16" s="609"/>
      <c r="I16" s="132"/>
    </row>
    <row r="17" spans="1:9" ht="33.75" customHeight="1">
      <c r="A17" s="607" t="s">
        <v>510</v>
      </c>
      <c r="B17" s="607"/>
      <c r="C17" s="607"/>
      <c r="D17" s="607"/>
      <c r="E17" s="607"/>
      <c r="F17" s="607"/>
      <c r="G17" s="607"/>
      <c r="H17" s="607"/>
      <c r="I17" s="132"/>
    </row>
    <row r="18" spans="1:9" ht="3" customHeight="1">
      <c r="A18" s="132"/>
      <c r="B18" s="154"/>
      <c r="C18" s="154"/>
      <c r="D18" s="154"/>
      <c r="E18" s="154"/>
      <c r="F18" s="154"/>
      <c r="G18" s="154"/>
      <c r="H18" s="154"/>
      <c r="I18" s="154"/>
    </row>
    <row r="19" spans="1:7" ht="17.25" customHeight="1">
      <c r="A19" s="2" t="s">
        <v>511</v>
      </c>
      <c r="C19" s="2"/>
      <c r="G19" s="2"/>
    </row>
    <row r="20" spans="2:8" ht="4.5" customHeight="1">
      <c r="B20" s="58"/>
      <c r="H20" s="2"/>
    </row>
    <row r="21" spans="1:8" s="127" customFormat="1" ht="17.25" customHeight="1">
      <c r="A21" s="117" t="s">
        <v>512</v>
      </c>
      <c r="B21" s="128"/>
      <c r="H21" s="117"/>
    </row>
    <row r="22" spans="1:8" s="127" customFormat="1" ht="17.25" customHeight="1">
      <c r="A22" s="117" t="s">
        <v>632</v>
      </c>
      <c r="B22" s="128"/>
      <c r="H22" s="117"/>
    </row>
    <row r="23" spans="1:8" s="127" customFormat="1" ht="17.25" customHeight="1">
      <c r="A23" s="612" t="s">
        <v>633</v>
      </c>
      <c r="B23" s="612"/>
      <c r="C23" s="610" t="s">
        <v>634</v>
      </c>
      <c r="D23" s="610"/>
      <c r="E23" s="610" t="s">
        <v>750</v>
      </c>
      <c r="F23" s="610"/>
      <c r="G23" s="610"/>
      <c r="H23" s="610"/>
    </row>
    <row r="24" spans="1:7" s="127" customFormat="1" ht="17.25" customHeight="1">
      <c r="A24" s="128" t="s">
        <v>635</v>
      </c>
      <c r="C24" s="127" t="s">
        <v>644</v>
      </c>
      <c r="E24" s="127" t="s">
        <v>751</v>
      </c>
      <c r="G24" s="117"/>
    </row>
    <row r="25" spans="1:7" s="127" customFormat="1" ht="17.25" customHeight="1">
      <c r="A25" s="128" t="s">
        <v>638</v>
      </c>
      <c r="C25" s="127" t="s">
        <v>645</v>
      </c>
      <c r="E25" s="127" t="s">
        <v>752</v>
      </c>
      <c r="G25" s="117"/>
    </row>
    <row r="26" spans="1:7" s="127" customFormat="1" ht="17.25" customHeight="1">
      <c r="A26" s="128" t="s">
        <v>639</v>
      </c>
      <c r="C26" s="127" t="s">
        <v>646</v>
      </c>
      <c r="E26" s="127" t="s">
        <v>753</v>
      </c>
      <c r="G26" s="117"/>
    </row>
    <row r="27" spans="1:7" s="127" customFormat="1" ht="17.25" customHeight="1">
      <c r="A27" s="128" t="s">
        <v>640</v>
      </c>
      <c r="C27" s="127" t="s">
        <v>646</v>
      </c>
      <c r="E27" s="127" t="s">
        <v>754</v>
      </c>
      <c r="G27" s="117"/>
    </row>
    <row r="28" spans="1:8" s="127" customFormat="1" ht="17.25" customHeight="1">
      <c r="A28" s="128" t="s">
        <v>641</v>
      </c>
      <c r="C28" s="127" t="s">
        <v>646</v>
      </c>
      <c r="D28" s="459"/>
      <c r="E28" s="603" t="s">
        <v>755</v>
      </c>
      <c r="F28" s="603"/>
      <c r="G28" s="603"/>
      <c r="H28" s="603"/>
    </row>
    <row r="29" spans="1:8" s="127" customFormat="1" ht="17.25" customHeight="1">
      <c r="A29" s="128"/>
      <c r="D29" s="459"/>
      <c r="E29" s="603"/>
      <c r="F29" s="603"/>
      <c r="G29" s="603"/>
      <c r="H29" s="603"/>
    </row>
    <row r="30" spans="1:7" s="127" customFormat="1" ht="17.25" customHeight="1">
      <c r="A30" s="128" t="s">
        <v>642</v>
      </c>
      <c r="C30" s="127" t="s">
        <v>646</v>
      </c>
      <c r="E30" s="127" t="s">
        <v>756</v>
      </c>
      <c r="G30" s="117"/>
    </row>
    <row r="31" spans="1:8" s="127" customFormat="1" ht="19.5" customHeight="1">
      <c r="A31" s="128" t="s">
        <v>643</v>
      </c>
      <c r="C31" s="127" t="s">
        <v>646</v>
      </c>
      <c r="D31" s="460"/>
      <c r="E31" s="603" t="s">
        <v>757</v>
      </c>
      <c r="F31" s="603"/>
      <c r="G31" s="603"/>
      <c r="H31" s="603"/>
    </row>
    <row r="32" spans="1:8" s="127" customFormat="1" ht="17.25" customHeight="1">
      <c r="A32" s="128"/>
      <c r="D32" s="460"/>
      <c r="E32" s="603"/>
      <c r="F32" s="603"/>
      <c r="G32" s="603"/>
      <c r="H32" s="603"/>
    </row>
    <row r="33" spans="1:7" s="127" customFormat="1" ht="17.25" customHeight="1">
      <c r="A33" s="128" t="s">
        <v>636</v>
      </c>
      <c r="C33" s="127" t="s">
        <v>647</v>
      </c>
      <c r="E33" s="127" t="s">
        <v>758</v>
      </c>
      <c r="G33" s="117"/>
    </row>
    <row r="34" spans="1:7" s="127" customFormat="1" ht="17.25" customHeight="1">
      <c r="A34" s="128" t="s">
        <v>637</v>
      </c>
      <c r="C34" s="127" t="s">
        <v>648</v>
      </c>
      <c r="E34" s="127" t="s">
        <v>759</v>
      </c>
      <c r="G34" s="117"/>
    </row>
    <row r="35" spans="1:7" s="127" customFormat="1" ht="12.75" customHeight="1">
      <c r="A35" s="128"/>
      <c r="G35" s="117"/>
    </row>
    <row r="36" spans="1:15" ht="14.25" customHeight="1">
      <c r="A36" s="117" t="s">
        <v>359</v>
      </c>
      <c r="B36" s="128"/>
      <c r="C36" s="127"/>
      <c r="D36" s="127"/>
      <c r="E36" s="127"/>
      <c r="F36" s="127"/>
      <c r="G36" s="127"/>
      <c r="H36" s="117"/>
      <c r="I36" s="601"/>
      <c r="J36" s="602"/>
      <c r="K36" s="602"/>
      <c r="L36" s="602"/>
      <c r="M36" s="602"/>
      <c r="N36" s="602"/>
      <c r="O36" s="602"/>
    </row>
    <row r="37" spans="1:15" ht="5.25" customHeight="1">
      <c r="A37" s="127"/>
      <c r="B37" s="128"/>
      <c r="C37" s="127"/>
      <c r="D37" s="127"/>
      <c r="E37" s="127"/>
      <c r="F37" s="127"/>
      <c r="G37" s="127"/>
      <c r="H37" s="117"/>
      <c r="I37" s="601"/>
      <c r="J37" s="602"/>
      <c r="K37" s="602"/>
      <c r="L37" s="602"/>
      <c r="M37" s="602"/>
      <c r="N37" s="602"/>
      <c r="O37" s="602"/>
    </row>
    <row r="38" spans="1:9" ht="30.75" customHeight="1">
      <c r="A38" s="603" t="s">
        <v>779</v>
      </c>
      <c r="B38" s="603"/>
      <c r="C38" s="603"/>
      <c r="D38" s="603"/>
      <c r="E38" s="603"/>
      <c r="F38" s="603"/>
      <c r="G38" s="603"/>
      <c r="H38" s="603"/>
      <c r="I38" s="173"/>
    </row>
    <row r="39" spans="1:9" ht="15" customHeight="1">
      <c r="A39" s="199"/>
      <c r="B39" s="199"/>
      <c r="C39" s="199"/>
      <c r="D39" s="199"/>
      <c r="E39" s="199"/>
      <c r="F39" s="199"/>
      <c r="G39" s="199"/>
      <c r="H39" s="199"/>
      <c r="I39" s="109"/>
    </row>
    <row r="40" spans="1:9" ht="28.5" customHeight="1">
      <c r="A40" s="603" t="s">
        <v>783</v>
      </c>
      <c r="B40" s="603"/>
      <c r="C40" s="603"/>
      <c r="D40" s="603"/>
      <c r="E40" s="603"/>
      <c r="F40" s="603"/>
      <c r="G40" s="603"/>
      <c r="H40" s="603"/>
      <c r="I40" s="5"/>
    </row>
    <row r="41" spans="1:9" ht="14.25" customHeight="1">
      <c r="A41" s="109"/>
      <c r="B41" s="109"/>
      <c r="C41" s="109"/>
      <c r="D41" s="109"/>
      <c r="E41" s="109"/>
      <c r="F41" s="109"/>
      <c r="G41" s="109"/>
      <c r="H41" s="109"/>
      <c r="I41" s="137"/>
    </row>
    <row r="42" ht="16.5" customHeight="1">
      <c r="A42" s="2" t="s">
        <v>360</v>
      </c>
    </row>
    <row r="43" ht="5.25" customHeight="1"/>
    <row r="44" spans="1:9" ht="29.25" customHeight="1">
      <c r="A44" s="598" t="s">
        <v>368</v>
      </c>
      <c r="B44" s="598"/>
      <c r="C44" s="598"/>
      <c r="D44" s="598"/>
      <c r="E44" s="598"/>
      <c r="F44" s="598"/>
      <c r="G44" s="598"/>
      <c r="H44" s="598"/>
      <c r="I44" s="39"/>
    </row>
    <row r="45" ht="13.5" customHeight="1">
      <c r="A45" s="2"/>
    </row>
    <row r="46" spans="1:8" ht="15" customHeight="1">
      <c r="A46" s="117" t="s">
        <v>658</v>
      </c>
      <c r="B46" s="127"/>
      <c r="C46" s="127"/>
      <c r="D46" s="127"/>
      <c r="E46" s="127"/>
      <c r="F46" s="127"/>
      <c r="G46" s="127"/>
      <c r="H46" s="127"/>
    </row>
    <row r="47" spans="1:8" ht="15" customHeight="1">
      <c r="A47" s="117"/>
      <c r="B47" s="127"/>
      <c r="C47" s="127"/>
      <c r="D47" s="127"/>
      <c r="E47" s="127"/>
      <c r="F47" s="127"/>
      <c r="G47" s="127"/>
      <c r="H47" s="127"/>
    </row>
    <row r="48" spans="1:8" ht="15" customHeight="1">
      <c r="A48" s="117" t="s">
        <v>784</v>
      </c>
      <c r="B48" s="127"/>
      <c r="C48" s="127"/>
      <c r="D48" s="127"/>
      <c r="E48" s="127"/>
      <c r="F48" s="127"/>
      <c r="G48" s="127"/>
      <c r="H48" s="127"/>
    </row>
    <row r="49" spans="1:8" ht="13.5" customHeight="1">
      <c r="A49" s="127"/>
      <c r="B49" s="127"/>
      <c r="C49" s="127" t="s">
        <v>655</v>
      </c>
      <c r="D49" s="127"/>
      <c r="E49" s="127" t="s">
        <v>503</v>
      </c>
      <c r="F49" s="127"/>
      <c r="G49" s="127"/>
      <c r="H49" s="127"/>
    </row>
    <row r="50" spans="1:9" ht="13.5" customHeight="1">
      <c r="A50" s="127"/>
      <c r="B50" s="127"/>
      <c r="C50" s="127" t="s">
        <v>649</v>
      </c>
      <c r="D50" s="127"/>
      <c r="E50" s="127" t="s">
        <v>112</v>
      </c>
      <c r="F50" s="127"/>
      <c r="G50" s="127"/>
      <c r="H50" s="127"/>
      <c r="I50" s="127"/>
    </row>
    <row r="51" spans="1:8" ht="13.5" customHeight="1">
      <c r="A51" s="127"/>
      <c r="B51" s="127"/>
      <c r="C51" s="127" t="s">
        <v>656</v>
      </c>
      <c r="D51" s="127"/>
      <c r="E51" s="127" t="s">
        <v>497</v>
      </c>
      <c r="F51" s="127"/>
      <c r="G51" s="127"/>
      <c r="H51" s="127"/>
    </row>
    <row r="52" spans="1:8" ht="13.5" customHeight="1">
      <c r="A52" s="127"/>
      <c r="B52" s="127"/>
      <c r="C52" s="127" t="s">
        <v>650</v>
      </c>
      <c r="D52" s="127"/>
      <c r="E52" s="127" t="s">
        <v>497</v>
      </c>
      <c r="F52" s="127"/>
      <c r="G52" s="127"/>
      <c r="H52" s="127"/>
    </row>
    <row r="53" spans="1:8" ht="13.5" customHeight="1">
      <c r="A53" s="127"/>
      <c r="B53" s="127"/>
      <c r="C53" s="4" t="s">
        <v>657</v>
      </c>
      <c r="D53" s="127"/>
      <c r="E53" s="127" t="s">
        <v>497</v>
      </c>
      <c r="F53" s="127"/>
      <c r="G53" s="127"/>
      <c r="H53" s="127"/>
    </row>
    <row r="54" spans="1:8" ht="13.5" customHeight="1">
      <c r="A54" s="127"/>
      <c r="B54" s="127"/>
      <c r="D54" s="127"/>
      <c r="E54" s="127"/>
      <c r="F54" s="127"/>
      <c r="G54" s="127"/>
      <c r="H54" s="127"/>
    </row>
    <row r="55" spans="1:8" ht="15" customHeight="1">
      <c r="A55" s="117" t="s">
        <v>785</v>
      </c>
      <c r="B55" s="127"/>
      <c r="D55" s="127"/>
      <c r="E55" s="127"/>
      <c r="F55" s="127"/>
      <c r="G55" s="127"/>
      <c r="H55" s="127"/>
    </row>
    <row r="56" spans="1:8" ht="15" customHeight="1">
      <c r="A56" s="127"/>
      <c r="B56" s="127"/>
      <c r="C56" s="4" t="s">
        <v>653</v>
      </c>
      <c r="D56" s="127"/>
      <c r="E56" s="127" t="s">
        <v>501</v>
      </c>
      <c r="F56" s="127"/>
      <c r="G56" s="127"/>
      <c r="H56" s="127"/>
    </row>
    <row r="57" spans="1:8" ht="15" customHeight="1">
      <c r="A57" s="127"/>
      <c r="B57" s="127"/>
      <c r="C57" s="4" t="s">
        <v>654</v>
      </c>
      <c r="D57" s="127"/>
      <c r="E57" s="127" t="s">
        <v>502</v>
      </c>
      <c r="F57" s="127"/>
      <c r="G57" s="127"/>
      <c r="H57" s="127"/>
    </row>
    <row r="58" spans="1:8" ht="15" customHeight="1">
      <c r="A58" s="127"/>
      <c r="B58" s="127"/>
      <c r="C58" s="4" t="s">
        <v>814</v>
      </c>
      <c r="D58" s="127"/>
      <c r="E58" s="127" t="s">
        <v>502</v>
      </c>
      <c r="F58" s="127"/>
      <c r="G58" s="127"/>
      <c r="H58" s="127"/>
    </row>
    <row r="59" spans="1:8" ht="15" customHeight="1">
      <c r="A59" s="127"/>
      <c r="B59" s="127"/>
      <c r="D59" s="127"/>
      <c r="E59" s="127"/>
      <c r="F59" s="127"/>
      <c r="G59" s="127"/>
      <c r="H59" s="127"/>
    </row>
    <row r="60" spans="1:8" ht="15" customHeight="1">
      <c r="A60" s="117" t="s">
        <v>786</v>
      </c>
      <c r="B60" s="127"/>
      <c r="D60" s="127"/>
      <c r="E60" s="127"/>
      <c r="F60" s="127"/>
      <c r="G60" s="127"/>
      <c r="H60" s="127"/>
    </row>
    <row r="61" spans="1:8" ht="15" customHeight="1">
      <c r="A61" s="127"/>
      <c r="B61" s="127"/>
      <c r="C61" s="4" t="s">
        <v>649</v>
      </c>
      <c r="D61" s="127"/>
      <c r="E61" s="127" t="s">
        <v>72</v>
      </c>
      <c r="F61" s="127"/>
      <c r="G61" s="127"/>
      <c r="H61" s="127"/>
    </row>
    <row r="62" spans="1:8" ht="15" customHeight="1">
      <c r="A62" s="127"/>
      <c r="B62" s="127"/>
      <c r="C62" s="4" t="s">
        <v>650</v>
      </c>
      <c r="D62" s="127"/>
      <c r="E62" s="127" t="s">
        <v>652</v>
      </c>
      <c r="F62" s="127"/>
      <c r="G62" s="127"/>
      <c r="H62" s="127"/>
    </row>
    <row r="63" spans="1:8" ht="15" customHeight="1">
      <c r="A63" s="127"/>
      <c r="B63" s="127"/>
      <c r="C63" s="4" t="s">
        <v>651</v>
      </c>
      <c r="D63" s="127"/>
      <c r="E63" s="127" t="s">
        <v>652</v>
      </c>
      <c r="F63" s="127"/>
      <c r="G63" s="127"/>
      <c r="H63" s="127"/>
    </row>
    <row r="64" spans="1:8" ht="13.5" customHeight="1">
      <c r="A64" s="127"/>
      <c r="B64" s="127"/>
      <c r="D64" s="127"/>
      <c r="E64" s="127"/>
      <c r="F64" s="127"/>
      <c r="G64" s="127"/>
      <c r="H64" s="127"/>
    </row>
    <row r="65" ht="13.5" customHeight="1">
      <c r="A65" s="117" t="s">
        <v>787</v>
      </c>
    </row>
    <row r="66" spans="1:6" ht="14.25" customHeight="1">
      <c r="A66" s="39"/>
      <c r="B66" s="39"/>
      <c r="C66" s="183" t="s">
        <v>513</v>
      </c>
      <c r="D66" s="127"/>
      <c r="E66" s="127" t="s">
        <v>361</v>
      </c>
      <c r="F66" s="127"/>
    </row>
    <row r="67" spans="1:6" ht="13.5" customHeight="1">
      <c r="A67" s="39"/>
      <c r="B67" s="39"/>
      <c r="C67" s="183"/>
      <c r="D67" s="127"/>
      <c r="E67" s="127"/>
      <c r="F67" s="127"/>
    </row>
    <row r="68" ht="15" customHeight="1">
      <c r="A68" s="2" t="s">
        <v>369</v>
      </c>
    </row>
    <row r="69" ht="12.75" customHeight="1"/>
    <row r="70" spans="1:9" ht="28.5" customHeight="1">
      <c r="A70" s="598" t="s">
        <v>362</v>
      </c>
      <c r="B70" s="598"/>
      <c r="C70" s="598"/>
      <c r="D70" s="598"/>
      <c r="E70" s="598"/>
      <c r="F70" s="598"/>
      <c r="G70" s="598"/>
      <c r="H70" s="598"/>
      <c r="I70" s="125"/>
    </row>
    <row r="71" ht="13.5" customHeight="1"/>
    <row r="72" ht="15" customHeight="1">
      <c r="A72" s="2" t="s">
        <v>626</v>
      </c>
    </row>
    <row r="73" ht="11.25" customHeight="1"/>
    <row r="74" spans="1:9" ht="42.75" customHeight="1">
      <c r="A74" s="598" t="s">
        <v>627</v>
      </c>
      <c r="B74" s="598"/>
      <c r="C74" s="598"/>
      <c r="D74" s="598"/>
      <c r="E74" s="598"/>
      <c r="F74" s="598"/>
      <c r="G74" s="598"/>
      <c r="H74" s="598"/>
      <c r="I74" s="125"/>
    </row>
    <row r="75" ht="12.75" customHeight="1"/>
    <row r="76" spans="1:9" ht="14.25" customHeight="1">
      <c r="A76" s="139" t="s">
        <v>207</v>
      </c>
      <c r="B76" s="125" t="s">
        <v>370</v>
      </c>
      <c r="C76" s="125"/>
      <c r="D76" s="125"/>
      <c r="E76" s="125"/>
      <c r="F76" s="125"/>
      <c r="G76" s="125"/>
      <c r="H76" s="125"/>
      <c r="I76" s="125"/>
    </row>
    <row r="77" spans="1:9" ht="14.25" customHeight="1">
      <c r="A77" s="139" t="s">
        <v>207</v>
      </c>
      <c r="B77" s="39" t="s">
        <v>371</v>
      </c>
      <c r="C77" s="125"/>
      <c r="D77" s="39"/>
      <c r="E77" s="39"/>
      <c r="F77" s="39"/>
      <c r="G77" s="39"/>
      <c r="H77" s="39"/>
      <c r="I77" s="39"/>
    </row>
    <row r="78" spans="1:10" ht="28.5" customHeight="1">
      <c r="A78" s="139" t="s">
        <v>207</v>
      </c>
      <c r="B78" s="598" t="s">
        <v>788</v>
      </c>
      <c r="C78" s="598"/>
      <c r="D78" s="598"/>
      <c r="E78" s="598"/>
      <c r="F78" s="598"/>
      <c r="G78" s="598"/>
      <c r="H78" s="598"/>
      <c r="I78" s="133"/>
      <c r="J78" s="139"/>
    </row>
    <row r="79" spans="1:9" ht="28.5" customHeight="1">
      <c r="A79" s="139" t="s">
        <v>207</v>
      </c>
      <c r="B79" s="598" t="s">
        <v>376</v>
      </c>
      <c r="C79" s="598"/>
      <c r="D79" s="598"/>
      <c r="E79" s="598"/>
      <c r="F79" s="598"/>
      <c r="G79" s="598"/>
      <c r="H79" s="598"/>
      <c r="I79" s="133"/>
    </row>
    <row r="80" spans="1:9" ht="28.5" customHeight="1">
      <c r="A80" s="139" t="s">
        <v>207</v>
      </c>
      <c r="B80" s="598" t="s">
        <v>375</v>
      </c>
      <c r="C80" s="598"/>
      <c r="D80" s="598"/>
      <c r="E80" s="598"/>
      <c r="F80" s="598"/>
      <c r="G80" s="598"/>
      <c r="H80" s="598"/>
      <c r="I80" s="133"/>
    </row>
    <row r="81" ht="13.5" customHeight="1"/>
    <row r="82" spans="1:9" ht="62.25" customHeight="1">
      <c r="A82" s="599" t="s">
        <v>628</v>
      </c>
      <c r="B82" s="599"/>
      <c r="C82" s="599"/>
      <c r="D82" s="599"/>
      <c r="E82" s="599"/>
      <c r="F82" s="599"/>
      <c r="G82" s="599"/>
      <c r="H82" s="599"/>
      <c r="I82" s="125"/>
    </row>
    <row r="83" ht="3" customHeight="1"/>
    <row r="84" spans="1:9" ht="54.75" customHeight="1">
      <c r="A84" s="598" t="s">
        <v>629</v>
      </c>
      <c r="B84" s="598"/>
      <c r="C84" s="598"/>
      <c r="D84" s="598"/>
      <c r="E84" s="598"/>
      <c r="F84" s="598"/>
      <c r="G84" s="598"/>
      <c r="H84" s="598"/>
      <c r="I84" s="125"/>
    </row>
    <row r="85" spans="1:9" ht="6.75" customHeight="1">
      <c r="A85" s="604"/>
      <c r="B85" s="604"/>
      <c r="C85" s="604"/>
      <c r="D85" s="604"/>
      <c r="E85" s="109"/>
      <c r="F85" s="109"/>
      <c r="G85" s="109"/>
      <c r="H85" s="109"/>
      <c r="I85" s="109"/>
    </row>
    <row r="86" spans="1:9" ht="13.5" customHeight="1">
      <c r="A86" s="109"/>
      <c r="B86" s="69"/>
      <c r="C86" s="109"/>
      <c r="D86" s="109"/>
      <c r="E86" s="611" t="s">
        <v>514</v>
      </c>
      <c r="F86" s="611"/>
      <c r="G86" s="611"/>
      <c r="H86" s="611"/>
      <c r="I86" s="109"/>
    </row>
    <row r="87" spans="1:9" ht="13.5" customHeight="1">
      <c r="A87" s="109"/>
      <c r="B87" s="597"/>
      <c r="C87" s="597"/>
      <c r="D87" s="109"/>
      <c r="E87" s="600" t="s">
        <v>515</v>
      </c>
      <c r="F87" s="600"/>
      <c r="G87" s="600"/>
      <c r="H87" s="600"/>
      <c r="I87" s="109"/>
    </row>
    <row r="88" spans="1:9" ht="13.5" customHeight="1">
      <c r="A88" s="109"/>
      <c r="B88" s="109"/>
      <c r="C88" s="109"/>
      <c r="D88" s="109"/>
      <c r="E88" s="109"/>
      <c r="F88" s="109"/>
      <c r="G88" s="109"/>
      <c r="H88" s="109"/>
      <c r="I88" s="109"/>
    </row>
    <row r="89" spans="1:9" ht="13.5" customHeight="1">
      <c r="A89" s="109"/>
      <c r="B89" s="109"/>
      <c r="C89" s="109"/>
      <c r="D89" s="109"/>
      <c r="E89" s="109"/>
      <c r="F89" s="109"/>
      <c r="G89" s="109"/>
      <c r="H89" s="109"/>
      <c r="I89" s="109"/>
    </row>
    <row r="90" spans="1:9" ht="13.5" customHeight="1">
      <c r="A90" s="109"/>
      <c r="B90" s="109"/>
      <c r="C90" s="109"/>
      <c r="D90" s="109"/>
      <c r="E90" s="109"/>
      <c r="F90" s="109"/>
      <c r="G90" s="109"/>
      <c r="H90" s="109"/>
      <c r="I90" s="109"/>
    </row>
    <row r="91" spans="1:9" ht="13.5" customHeight="1">
      <c r="A91" s="109"/>
      <c r="B91" s="109"/>
      <c r="C91" s="109"/>
      <c r="D91" s="109"/>
      <c r="E91" s="109"/>
      <c r="F91" s="109"/>
      <c r="G91" s="109"/>
      <c r="H91" s="109"/>
      <c r="I91" s="109"/>
    </row>
    <row r="92" spans="1:9" ht="13.5" customHeight="1">
      <c r="A92" s="109"/>
      <c r="B92" s="109"/>
      <c r="C92" s="109"/>
      <c r="D92" s="109"/>
      <c r="E92" s="109"/>
      <c r="F92" s="109"/>
      <c r="G92" s="109"/>
      <c r="H92" s="109"/>
      <c r="I92" s="109"/>
    </row>
    <row r="93" spans="1:9" ht="13.5" customHeight="1">
      <c r="A93" s="109"/>
      <c r="B93" s="109"/>
      <c r="C93" s="109"/>
      <c r="D93" s="109"/>
      <c r="E93" s="109"/>
      <c r="F93" s="109"/>
      <c r="G93" s="109"/>
      <c r="H93" s="109"/>
      <c r="I93" s="109"/>
    </row>
    <row r="94" spans="1:9" ht="14.25" customHeight="1">
      <c r="A94" s="138"/>
      <c r="B94" s="597"/>
      <c r="C94" s="597"/>
      <c r="E94" s="597" t="s">
        <v>516</v>
      </c>
      <c r="F94" s="597"/>
      <c r="G94" s="597"/>
      <c r="H94" s="597"/>
      <c r="I94" s="138"/>
    </row>
    <row r="95" spans="2:9" ht="14.25" customHeight="1">
      <c r="B95" s="50"/>
      <c r="I95" s="24"/>
    </row>
    <row r="96" spans="2:9" ht="15" customHeight="1">
      <c r="B96" s="2"/>
      <c r="E96" s="597"/>
      <c r="F96" s="597"/>
      <c r="G96" s="597"/>
      <c r="H96" s="597"/>
      <c r="I96" s="39"/>
    </row>
    <row r="97" ht="11.25" customHeight="1"/>
    <row r="98" ht="12" customHeight="1"/>
    <row r="99" ht="5.25" customHeight="1"/>
    <row r="100" ht="15" customHeight="1"/>
    <row r="101" spans="2:9" ht="12" customHeight="1">
      <c r="B101" s="50"/>
      <c r="G101" s="597"/>
      <c r="H101" s="597"/>
      <c r="I101" s="24"/>
    </row>
    <row r="102" spans="5:8" ht="16.5" customHeight="1">
      <c r="E102" s="597"/>
      <c r="F102" s="597"/>
      <c r="G102" s="597"/>
      <c r="H102" s="597"/>
    </row>
    <row r="103" ht="16.5" customHeight="1"/>
    <row r="104" spans="1:9" ht="9.75" customHeight="1">
      <c r="A104" s="42"/>
      <c r="B104" s="42"/>
      <c r="C104" s="42"/>
      <c r="D104" s="42"/>
      <c r="E104" s="42"/>
      <c r="F104" s="42"/>
      <c r="G104" s="42"/>
      <c r="H104" s="42"/>
      <c r="I104" s="42"/>
    </row>
  </sheetData>
  <sheetProtection/>
  <mergeCells count="34">
    <mergeCell ref="B79:H79"/>
    <mergeCell ref="E86:H86"/>
    <mergeCell ref="B87:C87"/>
    <mergeCell ref="A13:H13"/>
    <mergeCell ref="A74:H74"/>
    <mergeCell ref="E28:H29"/>
    <mergeCell ref="E31:H32"/>
    <mergeCell ref="C23:D23"/>
    <mergeCell ref="A23:B23"/>
    <mergeCell ref="A4:H4"/>
    <mergeCell ref="A6:H6"/>
    <mergeCell ref="A9:H9"/>
    <mergeCell ref="A40:H40"/>
    <mergeCell ref="A14:H14"/>
    <mergeCell ref="A15:H15"/>
    <mergeCell ref="A16:H16"/>
    <mergeCell ref="A17:H17"/>
    <mergeCell ref="E23:H23"/>
    <mergeCell ref="I36:O36"/>
    <mergeCell ref="I37:O37"/>
    <mergeCell ref="A38:H38"/>
    <mergeCell ref="A44:H44"/>
    <mergeCell ref="B78:H78"/>
    <mergeCell ref="B94:C94"/>
    <mergeCell ref="E94:H94"/>
    <mergeCell ref="A70:H70"/>
    <mergeCell ref="A84:H84"/>
    <mergeCell ref="A85:D85"/>
    <mergeCell ref="E102:H102"/>
    <mergeCell ref="G101:H101"/>
    <mergeCell ref="E96:H96"/>
    <mergeCell ref="B80:H80"/>
    <mergeCell ref="A82:H82"/>
    <mergeCell ref="E87:H87"/>
  </mergeCells>
  <printOptions/>
  <pageMargins left="0.75" right="0.5" top="0.5" bottom="0.5" header="0.25" footer="0.25"/>
  <pageSetup firstPageNumber="1" useFirstPageNumber="1" horizontalDpi="600" verticalDpi="600" orientation="portrait" paperSize="9" r:id="rId3"/>
  <headerFooter alignWithMargins="0">
    <oddFooter>&amp;C&amp;P</oddFooter>
  </headerFooter>
  <legacyDrawing r:id="rId2"/>
</worksheet>
</file>

<file path=xl/worksheets/sheet30.xml><?xml version="1.0" encoding="utf-8"?>
<worksheet xmlns="http://schemas.openxmlformats.org/spreadsheetml/2006/main" xmlns:r="http://schemas.openxmlformats.org/officeDocument/2006/relationships">
  <dimension ref="A1:C41"/>
  <sheetViews>
    <sheetView zoomScalePageLayoutView="0" workbookViewId="0" topLeftCell="A1">
      <selection activeCell="C1" sqref="C1"/>
    </sheetView>
  </sheetViews>
  <sheetFormatPr defaultColWidth="9.00390625" defaultRowHeight="12.75"/>
  <cols>
    <col min="1" max="1" width="29.875" style="15" customWidth="1"/>
    <col min="2" max="2" width="1.25" style="15" customWidth="1"/>
    <col min="3" max="3" width="32.125" style="15" customWidth="1"/>
    <col min="4" max="16384" width="9.125" style="15" customWidth="1"/>
  </cols>
  <sheetData>
    <row r="1" spans="1:3" ht="14.25">
      <c r="A1" s="16"/>
      <c r="C1" s="9"/>
    </row>
    <row r="2" ht="15" thickBot="1">
      <c r="A2" s="16"/>
    </row>
    <row r="3" spans="1:3" ht="15" thickBot="1">
      <c r="A3" s="16"/>
      <c r="C3" s="16"/>
    </row>
    <row r="4" spans="1:3" ht="14.25">
      <c r="A4" s="16"/>
      <c r="C4" s="16"/>
    </row>
    <row r="5" ht="14.25">
      <c r="C5" s="16"/>
    </row>
    <row r="6" ht="15" thickBot="1">
      <c r="C6" s="16"/>
    </row>
    <row r="7" spans="1:3" ht="14.25">
      <c r="A7" s="16"/>
      <c r="C7" s="16"/>
    </row>
    <row r="8" spans="1:3" ht="14.25">
      <c r="A8" s="16"/>
      <c r="C8" s="16"/>
    </row>
    <row r="9" spans="1:3" ht="14.25">
      <c r="A9" s="16"/>
      <c r="C9" s="16"/>
    </row>
    <row r="10" spans="1:3" ht="14.25">
      <c r="A10" s="16"/>
      <c r="C10" s="16"/>
    </row>
    <row r="11" spans="1:3" ht="15" thickBot="1">
      <c r="A11" s="16"/>
      <c r="C11" s="16"/>
    </row>
    <row r="12" ht="14.25">
      <c r="C12" s="16"/>
    </row>
    <row r="13" ht="15" thickBot="1">
      <c r="C13" s="16"/>
    </row>
    <row r="14" spans="1:3" ht="15" thickBot="1">
      <c r="A14" s="16"/>
      <c r="C14" s="16"/>
    </row>
    <row r="15" ht="14.25">
      <c r="A15" s="16"/>
    </row>
    <row r="16" ht="15" thickBot="1">
      <c r="A16" s="16"/>
    </row>
    <row r="17" spans="1:3" ht="15" thickBot="1">
      <c r="A17" s="16"/>
      <c r="C17" s="16"/>
    </row>
    <row r="18" ht="14.25">
      <c r="C18" s="16"/>
    </row>
    <row r="19" ht="14.25">
      <c r="C19" s="16"/>
    </row>
    <row r="20" spans="1:3" ht="14.25">
      <c r="A20" s="16"/>
      <c r="C20" s="16"/>
    </row>
    <row r="21" spans="1:3" ht="14.25">
      <c r="A21" s="16"/>
      <c r="C21" s="16"/>
    </row>
    <row r="22" spans="1:3" ht="14.25">
      <c r="A22" s="16"/>
      <c r="C22" s="16"/>
    </row>
    <row r="23" spans="1:3" ht="14.25">
      <c r="A23" s="16"/>
      <c r="C23" s="16"/>
    </row>
    <row r="24" ht="14.25">
      <c r="A24" s="16"/>
    </row>
    <row r="25" ht="14.25">
      <c r="A25" s="16"/>
    </row>
    <row r="26" spans="1:3" ht="15" thickBot="1">
      <c r="A26" s="16"/>
      <c r="C26" s="16"/>
    </row>
    <row r="27" spans="1:3" ht="14.25">
      <c r="A27" s="16"/>
      <c r="C27" s="16"/>
    </row>
    <row r="28" spans="1:3" ht="14.25">
      <c r="A28" s="16"/>
      <c r="C28" s="16"/>
    </row>
    <row r="29" spans="1:3" ht="14.25">
      <c r="A29" s="16"/>
      <c r="C29" s="16"/>
    </row>
    <row r="30" spans="1:3" ht="14.25">
      <c r="A30" s="16"/>
      <c r="C30" s="16"/>
    </row>
    <row r="31" spans="1:3" ht="14.25">
      <c r="A31" s="16"/>
      <c r="C31" s="16"/>
    </row>
    <row r="32" spans="1:3" ht="14.25">
      <c r="A32" s="16"/>
      <c r="C32" s="16"/>
    </row>
    <row r="33" spans="1:3" ht="14.25">
      <c r="A33" s="16"/>
      <c r="C33" s="16"/>
    </row>
    <row r="34" spans="1:3" ht="14.25">
      <c r="A34" s="16"/>
      <c r="C34" s="16"/>
    </row>
    <row r="35" spans="1:3" ht="14.25">
      <c r="A35" s="16"/>
      <c r="C35" s="16"/>
    </row>
    <row r="36" spans="1:3" ht="14.25">
      <c r="A36" s="16"/>
      <c r="C36" s="16"/>
    </row>
    <row r="37" ht="14.25">
      <c r="A37" s="16"/>
    </row>
    <row r="38" ht="14.25">
      <c r="A38" s="16"/>
    </row>
    <row r="39" spans="1:3" ht="14.25">
      <c r="A39" s="16"/>
      <c r="C39" s="16"/>
    </row>
    <row r="40" spans="1:3" ht="14.25">
      <c r="A40" s="16"/>
      <c r="C40" s="16"/>
    </row>
    <row r="41" spans="1:3" ht="14.25">
      <c r="A41" s="16"/>
      <c r="C41" s="16"/>
    </row>
  </sheetData>
  <sheetProtection password="8863" sheet="1" objects="1"/>
  <printOptions/>
  <pageMargins left="0.75" right="0.75" top="1" bottom="1" header="0.5" footer="0.5"/>
  <pageSetup orientation="portrait" paperSize="9"/>
</worksheet>
</file>

<file path=xl/worksheets/sheet31.xml><?xml version="1.0" encoding="utf-8"?>
<worksheet xmlns="http://schemas.openxmlformats.org/spreadsheetml/2006/main" xmlns:r="http://schemas.openxmlformats.org/officeDocument/2006/relationships">
  <dimension ref="A1:C41"/>
  <sheetViews>
    <sheetView zoomScalePageLayoutView="0" workbookViewId="0" topLeftCell="A1">
      <selection activeCell="C1" sqref="C1"/>
    </sheetView>
  </sheetViews>
  <sheetFormatPr defaultColWidth="9.00390625" defaultRowHeight="12.75"/>
  <cols>
    <col min="1" max="1" width="29.875" style="15" customWidth="1"/>
    <col min="2" max="2" width="1.25" style="15" customWidth="1"/>
    <col min="3" max="3" width="32.125" style="15" customWidth="1"/>
    <col min="4" max="16384" width="9.125" style="15" customWidth="1"/>
  </cols>
  <sheetData>
    <row r="1" spans="1:3" ht="14.25">
      <c r="A1" s="16"/>
      <c r="C1" s="9"/>
    </row>
    <row r="2" ht="15" thickBot="1">
      <c r="A2" s="16"/>
    </row>
    <row r="3" spans="1:3" ht="15" thickBot="1">
      <c r="A3" s="16"/>
      <c r="C3" s="16"/>
    </row>
    <row r="4" spans="1:3" ht="14.25">
      <c r="A4" s="16"/>
      <c r="C4" s="16"/>
    </row>
    <row r="5" ht="14.25">
      <c r="C5" s="16"/>
    </row>
    <row r="6" ht="15" thickBot="1">
      <c r="C6" s="16"/>
    </row>
    <row r="7" spans="1:3" ht="14.25">
      <c r="A7" s="16"/>
      <c r="C7" s="16"/>
    </row>
    <row r="8" spans="1:3" ht="14.25">
      <c r="A8" s="16"/>
      <c r="C8" s="16"/>
    </row>
    <row r="9" spans="1:3" ht="14.25">
      <c r="A9" s="16"/>
      <c r="C9" s="16"/>
    </row>
    <row r="10" spans="1:3" ht="14.25">
      <c r="A10" s="16"/>
      <c r="C10" s="16"/>
    </row>
    <row r="11" spans="1:3" ht="15" thickBot="1">
      <c r="A11" s="16"/>
      <c r="C11" s="16"/>
    </row>
    <row r="12" ht="14.25">
      <c r="C12" s="16"/>
    </row>
    <row r="13" ht="15" thickBot="1">
      <c r="C13" s="16"/>
    </row>
    <row r="14" spans="1:3" ht="15" thickBot="1">
      <c r="A14" s="16"/>
      <c r="C14" s="16"/>
    </row>
    <row r="15" ht="14.25">
      <c r="A15" s="16"/>
    </row>
    <row r="16" ht="15" thickBot="1">
      <c r="A16" s="16"/>
    </row>
    <row r="17" spans="1:3" ht="15" thickBot="1">
      <c r="A17" s="16"/>
      <c r="C17" s="16"/>
    </row>
    <row r="18" ht="14.25">
      <c r="C18" s="16"/>
    </row>
    <row r="19" ht="14.25">
      <c r="C19" s="16"/>
    </row>
    <row r="20" spans="1:3" ht="14.25">
      <c r="A20" s="16"/>
      <c r="C20" s="16"/>
    </row>
    <row r="21" spans="1:3" ht="14.25">
      <c r="A21" s="16"/>
      <c r="C21" s="16"/>
    </row>
    <row r="22" spans="1:3" ht="14.25">
      <c r="A22" s="16"/>
      <c r="C22" s="16"/>
    </row>
    <row r="23" spans="1:3" ht="14.25">
      <c r="A23" s="16"/>
      <c r="C23" s="16"/>
    </row>
    <row r="24" ht="14.25">
      <c r="A24" s="16"/>
    </row>
    <row r="25" ht="14.25">
      <c r="A25" s="16"/>
    </row>
    <row r="26" spans="1:3" ht="15" thickBot="1">
      <c r="A26" s="16"/>
      <c r="C26" s="16"/>
    </row>
    <row r="27" spans="1:3" ht="14.25">
      <c r="A27" s="16"/>
      <c r="C27" s="16"/>
    </row>
    <row r="28" spans="1:3" ht="14.25">
      <c r="A28" s="16"/>
      <c r="C28" s="16"/>
    </row>
    <row r="29" spans="1:3" ht="14.25">
      <c r="A29" s="16"/>
      <c r="C29" s="16"/>
    </row>
    <row r="30" spans="1:3" ht="14.25">
      <c r="A30" s="16"/>
      <c r="C30" s="16"/>
    </row>
    <row r="31" spans="1:3" ht="14.25">
      <c r="A31" s="16"/>
      <c r="C31" s="16"/>
    </row>
    <row r="32" spans="1:3" ht="14.25">
      <c r="A32" s="16"/>
      <c r="C32" s="16"/>
    </row>
    <row r="33" spans="1:3" ht="14.25">
      <c r="A33" s="16"/>
      <c r="C33" s="16"/>
    </row>
    <row r="34" spans="1:3" ht="14.25">
      <c r="A34" s="16"/>
      <c r="C34" s="16"/>
    </row>
    <row r="35" spans="1:3" ht="14.25">
      <c r="A35" s="16"/>
      <c r="C35" s="16"/>
    </row>
    <row r="36" spans="1:3" ht="14.25">
      <c r="A36" s="16"/>
      <c r="C36" s="16"/>
    </row>
    <row r="37" ht="14.25">
      <c r="A37" s="16"/>
    </row>
    <row r="38" ht="14.25">
      <c r="A38" s="16"/>
    </row>
    <row r="39" spans="1:3" ht="14.25">
      <c r="A39" s="16"/>
      <c r="C39" s="16"/>
    </row>
    <row r="40" spans="1:3" ht="14.25">
      <c r="A40" s="16"/>
      <c r="C40" s="16"/>
    </row>
    <row r="41" spans="1:3" ht="14.25">
      <c r="A41" s="16"/>
      <c r="C41" s="16"/>
    </row>
  </sheetData>
  <sheetProtection password="8863" sheet="1" objects="1"/>
  <printOptions/>
  <pageMargins left="0.75" right="0.75" top="1" bottom="1" header="0.5" footer="0.5"/>
  <pageSetup orientation="portrait" paperSize="9"/>
</worksheet>
</file>

<file path=xl/worksheets/sheet32.xml><?xml version="1.0" encoding="utf-8"?>
<worksheet xmlns="http://schemas.openxmlformats.org/spreadsheetml/2006/main" xmlns:r="http://schemas.openxmlformats.org/officeDocument/2006/relationships">
  <dimension ref="A1:O136"/>
  <sheetViews>
    <sheetView zoomScalePageLayoutView="0" workbookViewId="0" topLeftCell="A7">
      <selection activeCell="I17" sqref="I17"/>
    </sheetView>
  </sheetViews>
  <sheetFormatPr defaultColWidth="10.375" defaultRowHeight="12.75"/>
  <cols>
    <col min="1" max="1" width="6.125" style="5" customWidth="1"/>
    <col min="2" max="2" width="28.00390625" style="5" customWidth="1"/>
    <col min="3" max="3" width="17.00390625" style="5" customWidth="1"/>
    <col min="4" max="4" width="0.37109375" style="5" customWidth="1"/>
    <col min="5" max="5" width="17.625" style="5" customWidth="1"/>
    <col min="6" max="6" width="15.75390625" style="68" customWidth="1"/>
    <col min="7" max="7" width="0.37109375" style="68" customWidth="1"/>
    <col min="8" max="8" width="16.875" style="68" customWidth="1"/>
    <col min="9" max="9" width="12.25390625" style="5" bestFit="1" customWidth="1"/>
    <col min="10" max="12" width="16.625" style="5" bestFit="1" customWidth="1"/>
    <col min="13" max="13" width="14.00390625" style="5" bestFit="1" customWidth="1"/>
    <col min="14" max="14" width="18.625" style="5" customWidth="1"/>
    <col min="15" max="16384" width="10.375" style="5" customWidth="1"/>
  </cols>
  <sheetData>
    <row r="1" spans="1:8" ht="12.75">
      <c r="A1" s="54" t="str">
        <f>NB!A1</f>
        <v>CÔNG TY CỔ PHẦN VẬT TƯ BẾN THÀNH</v>
      </c>
      <c r="H1" s="494" t="str">
        <f>TM6!G1</f>
        <v>Báo cáo tài chính</v>
      </c>
    </row>
    <row r="2" spans="1:8" ht="12.75">
      <c r="A2" s="116" t="str">
        <f>NB!A2</f>
        <v>Địa chỉ: 200 - 202 - 204 Lý Tự Trọng, P.Bến Thành, Q.1, Tp. HCM</v>
      </c>
      <c r="B2" s="116"/>
      <c r="C2" s="116"/>
      <c r="D2" s="116"/>
      <c r="E2" s="116"/>
      <c r="F2" s="130"/>
      <c r="G2" s="130"/>
      <c r="H2" s="202" t="str">
        <f>TM6!G2</f>
        <v>cho năm tài chính kết thúc ngày 31/12/2013</v>
      </c>
    </row>
    <row r="3" ht="10.5" customHeight="1"/>
    <row r="4" spans="1:8" ht="20.25">
      <c r="A4" s="495" t="s">
        <v>485</v>
      </c>
      <c r="B4" s="144"/>
      <c r="C4" s="144"/>
      <c r="D4" s="144"/>
      <c r="E4" s="144"/>
      <c r="F4" s="442"/>
      <c r="G4" s="442"/>
      <c r="H4" s="442"/>
    </row>
    <row r="5" spans="1:8" ht="12.75">
      <c r="A5" s="441" t="str">
        <f>TM6!A5</f>
        <v>cho năm tài chính kết thúc ngày 31 tháng 12 năm 2013</v>
      </c>
      <c r="B5" s="144"/>
      <c r="C5" s="144"/>
      <c r="D5" s="144"/>
      <c r="E5" s="144"/>
      <c r="F5" s="442"/>
      <c r="G5" s="442"/>
      <c r="H5" s="442"/>
    </row>
    <row r="6" spans="1:8" ht="9.75" customHeight="1">
      <c r="A6" s="441"/>
      <c r="B6" s="144"/>
      <c r="C6" s="144"/>
      <c r="D6" s="144"/>
      <c r="E6" s="144"/>
      <c r="F6" s="442"/>
      <c r="G6" s="442"/>
      <c r="H6" s="442"/>
    </row>
    <row r="7" spans="1:8" ht="12.75" customHeight="1">
      <c r="A7" s="440"/>
      <c r="B7" s="57"/>
      <c r="C7" s="68"/>
      <c r="D7" s="68"/>
      <c r="E7" s="442"/>
      <c r="F7" s="442"/>
      <c r="G7" s="442"/>
      <c r="H7" s="96" t="str">
        <f>TM6!G7</f>
        <v>Đơn vị tính: VND</v>
      </c>
    </row>
    <row r="8" spans="1:11" ht="12.75" customHeight="1">
      <c r="A8" s="23"/>
      <c r="B8" s="503"/>
      <c r="C8" s="503"/>
      <c r="D8" s="503"/>
      <c r="E8" s="504"/>
      <c r="F8" s="505"/>
      <c r="G8" s="504"/>
      <c r="H8" s="505"/>
      <c r="I8" s="64"/>
      <c r="J8" s="64"/>
      <c r="K8" s="64"/>
    </row>
    <row r="9" spans="1:15" ht="41.25" customHeight="1">
      <c r="A9" s="23"/>
      <c r="B9" s="673" t="s">
        <v>695</v>
      </c>
      <c r="C9" s="673"/>
      <c r="D9" s="673"/>
      <c r="E9" s="673"/>
      <c r="F9" s="673"/>
      <c r="G9" s="673"/>
      <c r="H9" s="673"/>
      <c r="I9" s="64"/>
      <c r="J9" s="64"/>
      <c r="K9" s="64"/>
      <c r="L9" s="64"/>
      <c r="M9" s="64"/>
      <c r="N9" s="64"/>
      <c r="O9" s="64"/>
    </row>
    <row r="10" spans="1:15" ht="54" customHeight="1">
      <c r="A10" s="185"/>
      <c r="B10" s="673" t="s">
        <v>696</v>
      </c>
      <c r="C10" s="673"/>
      <c r="D10" s="673"/>
      <c r="E10" s="673"/>
      <c r="F10" s="673"/>
      <c r="G10" s="673"/>
      <c r="H10" s="673"/>
      <c r="I10" s="64"/>
      <c r="J10" s="64"/>
      <c r="K10" s="64"/>
      <c r="L10" s="64"/>
      <c r="M10" s="64"/>
      <c r="N10" s="64"/>
      <c r="O10" s="64"/>
    </row>
    <row r="11" spans="1:15" ht="14.25" customHeight="1">
      <c r="A11" s="185"/>
      <c r="B11" s="504"/>
      <c r="C11" s="506"/>
      <c r="D11" s="506"/>
      <c r="E11" s="506"/>
      <c r="F11" s="504"/>
      <c r="G11" s="504"/>
      <c r="H11" s="504"/>
      <c r="I11" s="64"/>
      <c r="J11" s="64"/>
      <c r="K11" s="64"/>
      <c r="L11" s="64"/>
      <c r="M11" s="64"/>
      <c r="N11" s="64"/>
      <c r="O11" s="64"/>
    </row>
    <row r="12" spans="1:15" ht="12.75">
      <c r="A12" s="509" t="s">
        <v>741</v>
      </c>
      <c r="B12" s="507" t="s">
        <v>739</v>
      </c>
      <c r="C12" s="506"/>
      <c r="D12" s="506"/>
      <c r="E12" s="506"/>
      <c r="F12" s="504"/>
      <c r="G12" s="504"/>
      <c r="H12" s="504"/>
      <c r="I12" s="64"/>
      <c r="J12" s="64"/>
      <c r="K12" s="64"/>
      <c r="L12" s="64"/>
      <c r="M12" s="64"/>
      <c r="N12" s="64"/>
      <c r="O12" s="64"/>
    </row>
    <row r="13" spans="1:15" ht="14.25" customHeight="1">
      <c r="A13" s="509"/>
      <c r="B13" s="507"/>
      <c r="C13" s="506"/>
      <c r="D13" s="506"/>
      <c r="E13" s="506"/>
      <c r="F13" s="504"/>
      <c r="G13" s="504"/>
      <c r="H13" s="504"/>
      <c r="I13" s="64"/>
      <c r="J13" s="64"/>
      <c r="K13" s="64"/>
      <c r="L13" s="64"/>
      <c r="M13" s="64"/>
      <c r="N13" s="64"/>
      <c r="O13" s="64"/>
    </row>
    <row r="14" spans="1:15" ht="12.75">
      <c r="A14" s="592" t="s">
        <v>491</v>
      </c>
      <c r="B14" s="508" t="s">
        <v>697</v>
      </c>
      <c r="C14" s="506"/>
      <c r="D14" s="506"/>
      <c r="E14" s="506"/>
      <c r="F14" s="504"/>
      <c r="G14" s="504"/>
      <c r="H14" s="504"/>
      <c r="I14" s="64"/>
      <c r="J14" s="64"/>
      <c r="K14" s="64"/>
      <c r="L14" s="64"/>
      <c r="M14" s="64"/>
      <c r="N14" s="64"/>
      <c r="O14" s="64"/>
    </row>
    <row r="15" spans="1:15" ht="31.5" customHeight="1">
      <c r="A15" s="539"/>
      <c r="B15" s="673" t="s">
        <v>698</v>
      </c>
      <c r="C15" s="673"/>
      <c r="D15" s="673"/>
      <c r="E15" s="673"/>
      <c r="F15" s="673"/>
      <c r="G15" s="673"/>
      <c r="H15" s="673"/>
      <c r="I15" s="64"/>
      <c r="J15" s="64"/>
      <c r="K15" s="64"/>
      <c r="L15" s="64"/>
      <c r="M15" s="64"/>
      <c r="N15" s="64"/>
      <c r="O15" s="64"/>
    </row>
    <row r="16" spans="1:15" ht="32.25" customHeight="1">
      <c r="A16" s="539"/>
      <c r="B16" s="673" t="s">
        <v>699</v>
      </c>
      <c r="C16" s="673"/>
      <c r="D16" s="673"/>
      <c r="E16" s="673"/>
      <c r="F16" s="673"/>
      <c r="G16" s="673"/>
      <c r="H16" s="673"/>
      <c r="I16" s="64"/>
      <c r="J16" s="64"/>
      <c r="K16" s="64"/>
      <c r="L16" s="64"/>
      <c r="M16" s="64"/>
      <c r="N16" s="64"/>
      <c r="O16" s="64"/>
    </row>
    <row r="17" spans="1:15" ht="14.25" customHeight="1">
      <c r="A17" s="539"/>
      <c r="B17" s="504"/>
      <c r="C17" s="506"/>
      <c r="D17" s="506"/>
      <c r="E17" s="506"/>
      <c r="F17" s="504"/>
      <c r="G17" s="504"/>
      <c r="H17" s="504"/>
      <c r="I17" s="64"/>
      <c r="J17" s="64"/>
      <c r="K17" s="64"/>
      <c r="L17" s="64"/>
      <c r="M17" s="64"/>
      <c r="N17" s="64"/>
      <c r="O17" s="64"/>
    </row>
    <row r="18" spans="1:15" ht="12.75" customHeight="1">
      <c r="A18" s="592" t="s">
        <v>500</v>
      </c>
      <c r="B18" s="508" t="s">
        <v>670</v>
      </c>
      <c r="C18" s="506"/>
      <c r="D18" s="506"/>
      <c r="E18" s="506"/>
      <c r="F18" s="504"/>
      <c r="G18" s="504"/>
      <c r="H18" s="504"/>
      <c r="I18" s="64"/>
      <c r="J18" s="64"/>
      <c r="K18" s="64"/>
      <c r="L18" s="64"/>
      <c r="M18" s="64"/>
      <c r="N18" s="64"/>
      <c r="O18" s="64"/>
    </row>
    <row r="19" spans="1:15" ht="50.25" customHeight="1">
      <c r="A19" s="539"/>
      <c r="B19" s="673" t="s">
        <v>700</v>
      </c>
      <c r="C19" s="673"/>
      <c r="D19" s="673"/>
      <c r="E19" s="673"/>
      <c r="F19" s="673"/>
      <c r="G19" s="673"/>
      <c r="H19" s="673"/>
      <c r="I19" s="64"/>
      <c r="J19" s="64"/>
      <c r="K19" s="64"/>
      <c r="L19" s="64"/>
      <c r="M19" s="64"/>
      <c r="N19" s="64"/>
      <c r="O19" s="64"/>
    </row>
    <row r="20" spans="1:15" ht="14.25" customHeight="1">
      <c r="A20" s="539"/>
      <c r="B20" s="502"/>
      <c r="C20" s="506"/>
      <c r="D20" s="506"/>
      <c r="E20" s="506"/>
      <c r="F20" s="504"/>
      <c r="G20" s="504"/>
      <c r="H20" s="508"/>
      <c r="I20" s="64"/>
      <c r="J20" s="64"/>
      <c r="K20" s="64"/>
      <c r="L20" s="64"/>
      <c r="M20" s="64"/>
      <c r="N20" s="64"/>
      <c r="O20" s="64"/>
    </row>
    <row r="21" spans="1:15" ht="12.75">
      <c r="A21" s="509" t="s">
        <v>726</v>
      </c>
      <c r="B21" s="507" t="s">
        <v>701</v>
      </c>
      <c r="C21" s="507"/>
      <c r="D21" s="507"/>
      <c r="E21" s="507"/>
      <c r="F21" s="508"/>
      <c r="G21" s="508"/>
      <c r="H21" s="508"/>
      <c r="I21" s="64"/>
      <c r="J21" s="198"/>
      <c r="K21" s="198"/>
      <c r="L21" s="198"/>
      <c r="M21" s="198"/>
      <c r="N21" s="64"/>
      <c r="O21" s="64"/>
    </row>
    <row r="22" spans="1:15" ht="33.75" customHeight="1">
      <c r="A22" s="539"/>
      <c r="B22" s="673" t="s">
        <v>702</v>
      </c>
      <c r="C22" s="673"/>
      <c r="D22" s="673"/>
      <c r="E22" s="673"/>
      <c r="F22" s="673"/>
      <c r="G22" s="673"/>
      <c r="H22" s="673"/>
      <c r="I22" s="64"/>
      <c r="J22" s="64"/>
      <c r="K22" s="64"/>
      <c r="L22" s="64"/>
      <c r="M22" s="64"/>
      <c r="N22" s="64"/>
      <c r="O22" s="64"/>
    </row>
    <row r="23" spans="1:15" ht="14.25" customHeight="1">
      <c r="A23" s="509"/>
      <c r="B23" s="507"/>
      <c r="C23" s="506"/>
      <c r="D23" s="506"/>
      <c r="E23" s="506"/>
      <c r="F23" s="505"/>
      <c r="G23" s="505"/>
      <c r="H23" s="505"/>
      <c r="I23" s="64"/>
      <c r="J23" s="64"/>
      <c r="K23" s="64"/>
      <c r="L23" s="64"/>
      <c r="M23" s="64"/>
      <c r="N23" s="64"/>
      <c r="O23" s="64"/>
    </row>
    <row r="24" spans="1:15" ht="13.5" customHeight="1">
      <c r="A24" s="509" t="s">
        <v>727</v>
      </c>
      <c r="B24" s="507" t="s">
        <v>703</v>
      </c>
      <c r="C24" s="506"/>
      <c r="D24" s="506"/>
      <c r="E24" s="506"/>
      <c r="F24" s="504"/>
      <c r="G24" s="508"/>
      <c r="H24" s="504"/>
      <c r="I24" s="64"/>
      <c r="J24" s="64"/>
      <c r="K24" s="64"/>
      <c r="L24" s="64"/>
      <c r="M24" s="64"/>
      <c r="N24" s="64"/>
      <c r="O24" s="64"/>
    </row>
    <row r="25" spans="1:15" ht="15.75" customHeight="1">
      <c r="A25" s="539"/>
      <c r="B25" s="529" t="s">
        <v>704</v>
      </c>
      <c r="C25" s="506"/>
      <c r="D25" s="506"/>
      <c r="E25" s="506"/>
      <c r="F25" s="504"/>
      <c r="G25" s="508"/>
      <c r="H25" s="504"/>
      <c r="I25" s="501"/>
      <c r="J25" s="64"/>
      <c r="K25" s="64"/>
      <c r="L25" s="64"/>
      <c r="M25" s="64"/>
      <c r="N25" s="64"/>
      <c r="O25" s="64"/>
    </row>
    <row r="26" spans="1:15" ht="15.75" customHeight="1" hidden="1">
      <c r="A26" s="185"/>
      <c r="B26" s="680" t="s">
        <v>705</v>
      </c>
      <c r="C26" s="680"/>
      <c r="D26" s="680"/>
      <c r="E26" s="680"/>
      <c r="F26" s="680"/>
      <c r="G26" s="680"/>
      <c r="H26" s="680"/>
      <c r="I26" s="64"/>
      <c r="J26" s="64"/>
      <c r="K26" s="64"/>
      <c r="L26" s="64"/>
      <c r="M26" s="64"/>
      <c r="N26" s="64"/>
      <c r="O26" s="64"/>
    </row>
    <row r="27" spans="1:15" ht="45.75" customHeight="1">
      <c r="A27" s="185"/>
      <c r="B27" s="673" t="s">
        <v>706</v>
      </c>
      <c r="C27" s="673"/>
      <c r="D27" s="673"/>
      <c r="E27" s="673"/>
      <c r="F27" s="673"/>
      <c r="G27" s="673"/>
      <c r="H27" s="673"/>
      <c r="I27" s="64"/>
      <c r="J27" s="64"/>
      <c r="K27" s="64"/>
      <c r="L27" s="64"/>
      <c r="M27" s="64"/>
      <c r="N27" s="64"/>
      <c r="O27" s="64"/>
    </row>
    <row r="28" spans="1:15" ht="13.5" customHeight="1">
      <c r="A28" s="185"/>
      <c r="B28" s="502"/>
      <c r="C28" s="506"/>
      <c r="D28" s="506"/>
      <c r="E28" s="506"/>
      <c r="F28" s="504"/>
      <c r="G28" s="508"/>
      <c r="H28" s="504"/>
      <c r="I28" s="64"/>
      <c r="J28" s="64"/>
      <c r="K28" s="64"/>
      <c r="L28" s="64"/>
      <c r="M28" s="64"/>
      <c r="N28" s="64"/>
      <c r="O28" s="64"/>
    </row>
    <row r="29" spans="1:15" ht="27.75" customHeight="1">
      <c r="A29" s="587" t="s">
        <v>728</v>
      </c>
      <c r="B29" s="681" t="s">
        <v>707</v>
      </c>
      <c r="C29" s="681"/>
      <c r="D29" s="681"/>
      <c r="E29" s="681"/>
      <c r="F29" s="681"/>
      <c r="G29" s="681"/>
      <c r="H29" s="681"/>
      <c r="I29" s="64"/>
      <c r="J29" s="64"/>
      <c r="K29" s="64"/>
      <c r="L29" s="64"/>
      <c r="M29" s="64"/>
      <c r="N29" s="64"/>
      <c r="O29" s="64"/>
    </row>
    <row r="30" spans="1:15" ht="13.5" customHeight="1">
      <c r="A30" s="185"/>
      <c r="B30" s="674"/>
      <c r="C30" s="674"/>
      <c r="D30" s="674"/>
      <c r="E30" s="674"/>
      <c r="F30" s="198"/>
      <c r="G30" s="198"/>
      <c r="H30" s="198"/>
      <c r="I30" s="64"/>
      <c r="J30" s="64"/>
      <c r="K30" s="64"/>
      <c r="L30" s="64"/>
      <c r="M30" s="64"/>
      <c r="N30" s="64"/>
      <c r="O30" s="64"/>
    </row>
    <row r="31" spans="1:15" ht="27" customHeight="1">
      <c r="A31" s="185"/>
      <c r="B31" s="497" t="s">
        <v>710</v>
      </c>
      <c r="C31" s="320" t="s">
        <v>88</v>
      </c>
      <c r="D31" s="527"/>
      <c r="E31" s="320" t="s">
        <v>708</v>
      </c>
      <c r="F31" s="320" t="s">
        <v>90</v>
      </c>
      <c r="G31" s="528"/>
      <c r="H31" s="497" t="s">
        <v>344</v>
      </c>
      <c r="I31" s="64"/>
      <c r="J31" s="64"/>
      <c r="K31" s="64"/>
      <c r="L31" s="64"/>
      <c r="M31" s="64"/>
      <c r="N31" s="64"/>
      <c r="O31" s="64"/>
    </row>
    <row r="32" spans="1:15" ht="13.5" customHeight="1">
      <c r="A32" s="23"/>
      <c r="B32" s="5" t="s">
        <v>674</v>
      </c>
      <c r="C32" s="493">
        <f>CDKT!H91</f>
        <v>2426431683</v>
      </c>
      <c r="D32" s="493"/>
      <c r="E32" s="493"/>
      <c r="F32" s="204"/>
      <c r="G32" s="204"/>
      <c r="H32" s="198">
        <f aca="true" t="shared" si="0" ref="H32:H37">SUM(C32:F32)</f>
        <v>2426431683</v>
      </c>
      <c r="I32" s="64"/>
      <c r="J32" s="64"/>
      <c r="K32" s="64"/>
      <c r="L32" s="64"/>
      <c r="M32" s="64"/>
      <c r="N32" s="64"/>
      <c r="O32" s="64"/>
    </row>
    <row r="33" spans="1:15" ht="13.5" customHeight="1">
      <c r="A33" s="185"/>
      <c r="B33" s="5" t="s">
        <v>675</v>
      </c>
      <c r="C33" s="493">
        <f>CDKT!H92</f>
        <v>1403000000</v>
      </c>
      <c r="D33" s="493"/>
      <c r="E33" s="493"/>
      <c r="F33" s="203"/>
      <c r="G33" s="203"/>
      <c r="H33" s="198">
        <f t="shared" si="0"/>
        <v>1403000000</v>
      </c>
      <c r="I33" s="64"/>
      <c r="J33" s="64"/>
      <c r="K33" s="64"/>
      <c r="L33" s="64"/>
      <c r="M33" s="64"/>
      <c r="N33" s="64"/>
      <c r="O33" s="64"/>
    </row>
    <row r="34" spans="1:15" ht="13.5" customHeight="1">
      <c r="A34" s="185"/>
      <c r="B34" s="5" t="s">
        <v>676</v>
      </c>
      <c r="C34" s="493">
        <f>CDKT!H90</f>
        <v>57850614617</v>
      </c>
      <c r="D34" s="493"/>
      <c r="E34" s="493"/>
      <c r="F34" s="135"/>
      <c r="G34" s="135"/>
      <c r="H34" s="198">
        <f t="shared" si="0"/>
        <v>57850614617</v>
      </c>
      <c r="I34" s="64"/>
      <c r="J34" s="64"/>
      <c r="K34" s="64"/>
      <c r="L34" s="64"/>
      <c r="M34" s="64"/>
      <c r="N34" s="64"/>
      <c r="O34" s="64"/>
    </row>
    <row r="35" spans="1:15" ht="13.5" customHeight="1">
      <c r="A35" s="185"/>
      <c r="B35" s="5" t="s">
        <v>677</v>
      </c>
      <c r="C35" s="493">
        <f>CDKT!H94</f>
        <v>1067201882</v>
      </c>
      <c r="D35" s="493"/>
      <c r="E35" s="493"/>
      <c r="F35" s="135"/>
      <c r="G35" s="135"/>
      <c r="H35" s="198">
        <f t="shared" si="0"/>
        <v>1067201882</v>
      </c>
      <c r="I35" s="64"/>
      <c r="J35" s="64"/>
      <c r="K35" s="64"/>
      <c r="L35" s="64"/>
      <c r="M35" s="64"/>
      <c r="N35" s="64"/>
      <c r="O35" s="64"/>
    </row>
    <row r="36" spans="1:15" ht="13.5" customHeight="1">
      <c r="A36" s="185"/>
      <c r="B36" s="5" t="s">
        <v>694</v>
      </c>
      <c r="C36" s="493">
        <f>CDKT!H95</f>
        <v>1302762518</v>
      </c>
      <c r="D36" s="493"/>
      <c r="E36" s="493"/>
      <c r="F36" s="135"/>
      <c r="G36" s="135"/>
      <c r="H36" s="198">
        <f t="shared" si="0"/>
        <v>1302762518</v>
      </c>
      <c r="I36" s="64"/>
      <c r="J36" s="64"/>
      <c r="K36" s="64"/>
      <c r="L36" s="64"/>
      <c r="M36" s="64"/>
      <c r="N36" s="64"/>
      <c r="O36" s="64"/>
    </row>
    <row r="37" spans="1:15" ht="27" customHeight="1">
      <c r="A37" s="185"/>
      <c r="B37" s="137" t="s">
        <v>709</v>
      </c>
      <c r="C37" s="588">
        <f>CDKT!H98</f>
        <v>333633735</v>
      </c>
      <c r="D37" s="588"/>
      <c r="E37" s="588">
        <f>CDKT!H105</f>
        <v>4219418000</v>
      </c>
      <c r="F37" s="589"/>
      <c r="G37" s="589"/>
      <c r="H37" s="590">
        <f t="shared" si="0"/>
        <v>4553051735</v>
      </c>
      <c r="I37" s="64"/>
      <c r="J37" s="64"/>
      <c r="K37" s="64"/>
      <c r="L37" s="64"/>
      <c r="M37" s="64"/>
      <c r="N37" s="64"/>
      <c r="O37" s="64"/>
    </row>
    <row r="38" spans="1:15" ht="13.5" customHeight="1">
      <c r="A38" s="185"/>
      <c r="B38" s="343" t="s">
        <v>344</v>
      </c>
      <c r="C38" s="347">
        <f>SUM(C32:C37)</f>
        <v>64383644435</v>
      </c>
      <c r="D38" s="347"/>
      <c r="E38" s="347">
        <f>SUM(E32:E37)</f>
        <v>4219418000</v>
      </c>
      <c r="F38" s="347">
        <f>SUM(F32:F37)</f>
        <v>0</v>
      </c>
      <c r="G38" s="198"/>
      <c r="H38" s="198">
        <f>SUM(C38:F38)</f>
        <v>68603062435</v>
      </c>
      <c r="I38" s="64"/>
      <c r="J38" s="64"/>
      <c r="K38" s="64"/>
      <c r="L38" s="64"/>
      <c r="M38" s="64"/>
      <c r="N38" s="64"/>
      <c r="O38" s="64"/>
    </row>
    <row r="39" spans="1:15" ht="13.5" customHeight="1">
      <c r="A39" s="185"/>
      <c r="B39" s="347"/>
      <c r="C39" s="347"/>
      <c r="D39" s="347"/>
      <c r="E39" s="347"/>
      <c r="F39" s="198"/>
      <c r="G39" s="198"/>
      <c r="H39" s="198"/>
      <c r="I39" s="60"/>
      <c r="J39" s="64"/>
      <c r="K39" s="64"/>
      <c r="L39" s="64"/>
      <c r="M39" s="64"/>
      <c r="N39" s="64"/>
      <c r="O39" s="64"/>
    </row>
    <row r="40" spans="1:15" ht="27.75" customHeight="1">
      <c r="A40" s="185"/>
      <c r="B40" s="497" t="s">
        <v>711</v>
      </c>
      <c r="C40" s="320" t="s">
        <v>88</v>
      </c>
      <c r="D40" s="527"/>
      <c r="E40" s="320" t="s">
        <v>708</v>
      </c>
      <c r="F40" s="320" t="s">
        <v>90</v>
      </c>
      <c r="G40" s="528"/>
      <c r="H40" s="497" t="s">
        <v>344</v>
      </c>
      <c r="I40" s="64"/>
      <c r="J40" s="64"/>
      <c r="K40" s="64"/>
      <c r="L40" s="64"/>
      <c r="M40" s="64"/>
      <c r="N40" s="64"/>
      <c r="O40" s="64"/>
    </row>
    <row r="41" spans="1:15" ht="13.5" customHeight="1">
      <c r="A41" s="440"/>
      <c r="B41" s="5" t="s">
        <v>674</v>
      </c>
      <c r="C41" s="493">
        <f>CDKT!F91</f>
        <v>7302551578</v>
      </c>
      <c r="D41" s="493"/>
      <c r="E41" s="493"/>
      <c r="F41" s="204"/>
      <c r="G41" s="204"/>
      <c r="H41" s="198">
        <f>SUM(C41:G41)</f>
        <v>7302551578</v>
      </c>
      <c r="I41" s="64"/>
      <c r="J41" s="64"/>
      <c r="K41" s="64"/>
      <c r="L41" s="64"/>
      <c r="M41" s="64"/>
      <c r="N41" s="64"/>
      <c r="O41" s="64"/>
    </row>
    <row r="42" spans="1:15" ht="13.5" customHeight="1">
      <c r="A42" s="185"/>
      <c r="B42" s="5" t="s">
        <v>675</v>
      </c>
      <c r="C42" s="493">
        <f>CDKT!F92</f>
        <v>807751084</v>
      </c>
      <c r="D42" s="493"/>
      <c r="E42" s="493"/>
      <c r="F42" s="203"/>
      <c r="G42" s="203"/>
      <c r="H42" s="198">
        <f aca="true" t="shared" si="1" ref="H42:H47">SUM(C42:G42)</f>
        <v>807751084</v>
      </c>
      <c r="I42" s="64"/>
      <c r="J42" s="64"/>
      <c r="K42" s="64"/>
      <c r="L42" s="64"/>
      <c r="M42" s="64"/>
      <c r="N42" s="64"/>
      <c r="O42" s="64"/>
    </row>
    <row r="43" spans="1:11" ht="13.5" customHeight="1">
      <c r="A43" s="185"/>
      <c r="B43" s="5" t="s">
        <v>676</v>
      </c>
      <c r="C43" s="493">
        <f>CDKT!F90</f>
        <v>36828145994</v>
      </c>
      <c r="D43" s="493"/>
      <c r="E43" s="493"/>
      <c r="F43" s="135"/>
      <c r="G43" s="135"/>
      <c r="H43" s="198">
        <f t="shared" si="1"/>
        <v>36828145994</v>
      </c>
      <c r="I43" s="64"/>
      <c r="J43" s="64"/>
      <c r="K43" s="64"/>
    </row>
    <row r="44" spans="1:11" ht="13.5" customHeight="1">
      <c r="A44" s="185"/>
      <c r="B44" s="5" t="s">
        <v>677</v>
      </c>
      <c r="C44" s="493">
        <f>CDKT!F94</f>
        <v>572585810</v>
      </c>
      <c r="D44" s="493"/>
      <c r="E44" s="493"/>
      <c r="F44" s="135"/>
      <c r="G44" s="135"/>
      <c r="H44" s="198">
        <f t="shared" si="1"/>
        <v>572585810</v>
      </c>
      <c r="I44" s="64"/>
      <c r="J44" s="64"/>
      <c r="K44" s="64"/>
    </row>
    <row r="45" spans="1:11" ht="13.5" customHeight="1">
      <c r="A45" s="185"/>
      <c r="B45" s="5" t="s">
        <v>694</v>
      </c>
      <c r="C45" s="493">
        <f>CDKT!F95</f>
        <v>496028886</v>
      </c>
      <c r="D45" s="493"/>
      <c r="E45" s="493"/>
      <c r="F45" s="135"/>
      <c r="G45" s="135"/>
      <c r="H45" s="198">
        <f t="shared" si="1"/>
        <v>496028886</v>
      </c>
      <c r="I45" s="64"/>
      <c r="J45" s="64"/>
      <c r="K45" s="64"/>
    </row>
    <row r="46" spans="1:11" ht="27.75" customHeight="1">
      <c r="A46" s="185"/>
      <c r="B46" s="591" t="s">
        <v>709</v>
      </c>
      <c r="C46" s="588">
        <f>CDKT!F98</f>
        <v>615350941</v>
      </c>
      <c r="D46" s="588"/>
      <c r="E46" s="588">
        <f>CDKT!F105</f>
        <v>4296190000</v>
      </c>
      <c r="F46" s="589"/>
      <c r="G46" s="589"/>
      <c r="H46" s="590">
        <f t="shared" si="1"/>
        <v>4911540941</v>
      </c>
      <c r="I46" s="64"/>
      <c r="J46" s="64"/>
      <c r="K46" s="64"/>
    </row>
    <row r="47" spans="1:11" ht="13.5" customHeight="1">
      <c r="A47" s="23"/>
      <c r="B47" s="343" t="s">
        <v>344</v>
      </c>
      <c r="C47" s="347">
        <f>SUM(C41:C46)</f>
        <v>46622414293</v>
      </c>
      <c r="D47" s="347">
        <f>SUM(D41:D46)</f>
        <v>0</v>
      </c>
      <c r="E47" s="347">
        <f>SUM(E41:E46)</f>
        <v>4296190000</v>
      </c>
      <c r="F47" s="347">
        <f>SUM(F41:F46)</f>
        <v>0</v>
      </c>
      <c r="G47" s="347">
        <f>SUM(G41:G46)</f>
        <v>0</v>
      </c>
      <c r="H47" s="198">
        <f t="shared" si="1"/>
        <v>50918604293</v>
      </c>
      <c r="I47" s="64"/>
      <c r="J47" s="64"/>
      <c r="K47" s="64"/>
    </row>
    <row r="48" spans="1:11" ht="14.25" customHeight="1">
      <c r="A48" s="185"/>
      <c r="B48" s="347"/>
      <c r="C48" s="347"/>
      <c r="D48" s="347"/>
      <c r="E48" s="347"/>
      <c r="F48" s="198"/>
      <c r="G48" s="198"/>
      <c r="H48" s="198"/>
      <c r="I48" s="64"/>
      <c r="J48" s="64"/>
      <c r="K48" s="64"/>
    </row>
    <row r="49" spans="1:11" ht="30.75" customHeight="1">
      <c r="A49" s="185"/>
      <c r="B49" s="673" t="s">
        <v>712</v>
      </c>
      <c r="C49" s="673"/>
      <c r="D49" s="673"/>
      <c r="E49" s="673"/>
      <c r="F49" s="673"/>
      <c r="G49" s="673"/>
      <c r="H49" s="673"/>
      <c r="I49" s="64"/>
      <c r="J49" s="64"/>
      <c r="K49" s="64"/>
    </row>
    <row r="50" spans="1:11" ht="13.5" customHeight="1">
      <c r="A50" s="185"/>
      <c r="B50" s="506"/>
      <c r="C50" s="506"/>
      <c r="D50" s="506"/>
      <c r="E50" s="506"/>
      <c r="F50" s="508"/>
      <c r="G50" s="508"/>
      <c r="H50" s="508"/>
      <c r="I50" s="64"/>
      <c r="J50" s="64"/>
      <c r="K50" s="64"/>
    </row>
    <row r="51" spans="1:11" ht="13.5" customHeight="1">
      <c r="A51" s="23" t="s">
        <v>729</v>
      </c>
      <c r="B51" s="510" t="s">
        <v>713</v>
      </c>
      <c r="C51" s="506"/>
      <c r="D51" s="506"/>
      <c r="E51" s="506"/>
      <c r="F51" s="505"/>
      <c r="G51" s="505"/>
      <c r="H51" s="505"/>
      <c r="I51" s="64"/>
      <c r="J51" s="64"/>
      <c r="K51" s="64"/>
    </row>
    <row r="52" spans="1:11" ht="42.75" customHeight="1">
      <c r="A52" s="185"/>
      <c r="B52" s="676" t="s">
        <v>714</v>
      </c>
      <c r="C52" s="676"/>
      <c r="D52" s="676"/>
      <c r="E52" s="676"/>
      <c r="F52" s="676"/>
      <c r="G52" s="676"/>
      <c r="H52" s="676"/>
      <c r="I52" s="64"/>
      <c r="J52" s="64"/>
      <c r="K52" s="64"/>
    </row>
    <row r="53" spans="1:11" ht="33.75" customHeight="1">
      <c r="A53" s="185"/>
      <c r="B53" s="676" t="s">
        <v>715</v>
      </c>
      <c r="C53" s="676"/>
      <c r="D53" s="676"/>
      <c r="E53" s="676"/>
      <c r="F53" s="676"/>
      <c r="G53" s="676"/>
      <c r="H53" s="676"/>
      <c r="I53" s="64"/>
      <c r="J53" s="64"/>
      <c r="K53" s="64"/>
    </row>
    <row r="54" spans="1:11" ht="14.25" customHeight="1">
      <c r="A54" s="23"/>
      <c r="B54" s="511"/>
      <c r="C54" s="512"/>
      <c r="D54" s="512"/>
      <c r="E54" s="512"/>
      <c r="F54" s="513"/>
      <c r="G54" s="508"/>
      <c r="H54" s="513"/>
      <c r="I54" s="64"/>
      <c r="J54" s="64"/>
      <c r="K54" s="64"/>
    </row>
    <row r="55" spans="1:11" ht="13.5" customHeight="1" hidden="1">
      <c r="A55" s="23" t="s">
        <v>731</v>
      </c>
      <c r="B55" s="514" t="s">
        <v>730</v>
      </c>
      <c r="C55" s="515"/>
      <c r="D55" s="515"/>
      <c r="E55" s="515"/>
      <c r="F55" s="516"/>
      <c r="G55" s="517"/>
      <c r="H55" s="518"/>
      <c r="I55" s="64"/>
      <c r="J55" s="64"/>
      <c r="K55" s="64"/>
    </row>
    <row r="56" spans="1:11" ht="56.25" customHeight="1" hidden="1">
      <c r="A56" s="23"/>
      <c r="B56" s="676" t="s">
        <v>716</v>
      </c>
      <c r="C56" s="676"/>
      <c r="D56" s="676"/>
      <c r="E56" s="676"/>
      <c r="F56" s="676"/>
      <c r="G56" s="676"/>
      <c r="H56" s="676"/>
      <c r="I56" s="64"/>
      <c r="J56" s="64"/>
      <c r="K56" s="64"/>
    </row>
    <row r="57" spans="1:11" ht="13.5" customHeight="1" hidden="1">
      <c r="A57" s="23"/>
      <c r="B57" s="519"/>
      <c r="C57" s="520"/>
      <c r="D57" s="520"/>
      <c r="E57" s="520"/>
      <c r="F57" s="521"/>
      <c r="G57" s="522"/>
      <c r="H57" s="523"/>
      <c r="I57" s="64"/>
      <c r="J57" s="64"/>
      <c r="K57" s="64"/>
    </row>
    <row r="58" spans="1:11" ht="13.5" customHeight="1">
      <c r="A58" s="23" t="s">
        <v>731</v>
      </c>
      <c r="B58" s="510" t="s">
        <v>732</v>
      </c>
      <c r="C58" s="520"/>
      <c r="D58" s="520"/>
      <c r="E58" s="520"/>
      <c r="F58" s="521"/>
      <c r="G58" s="522"/>
      <c r="H58" s="523"/>
      <c r="I58" s="64"/>
      <c r="J58" s="64"/>
      <c r="K58" s="64"/>
    </row>
    <row r="59" spans="1:11" ht="50.25" customHeight="1">
      <c r="A59" s="185"/>
      <c r="B59" s="677" t="s">
        <v>717</v>
      </c>
      <c r="C59" s="677"/>
      <c r="D59" s="677"/>
      <c r="E59" s="677"/>
      <c r="F59" s="677"/>
      <c r="G59" s="677"/>
      <c r="H59" s="677"/>
      <c r="I59" s="64"/>
      <c r="J59" s="64"/>
      <c r="K59" s="64"/>
    </row>
    <row r="60" spans="1:11" ht="14.25" customHeight="1">
      <c r="A60" s="23"/>
      <c r="B60" s="519"/>
      <c r="C60" s="520"/>
      <c r="D60" s="520"/>
      <c r="E60" s="520"/>
      <c r="F60" s="521"/>
      <c r="G60" s="522"/>
      <c r="H60" s="523"/>
      <c r="I60" s="64"/>
      <c r="J60" s="64"/>
      <c r="K60" s="64"/>
    </row>
    <row r="61" spans="1:11" ht="15" customHeight="1">
      <c r="A61" s="23" t="s">
        <v>733</v>
      </c>
      <c r="B61" s="514" t="s">
        <v>734</v>
      </c>
      <c r="C61" s="520"/>
      <c r="D61" s="520"/>
      <c r="E61" s="520"/>
      <c r="F61" s="521"/>
      <c r="G61" s="522"/>
      <c r="H61" s="523"/>
      <c r="I61" s="64"/>
      <c r="J61" s="64"/>
      <c r="K61" s="64"/>
    </row>
    <row r="62" spans="1:11" ht="33" customHeight="1">
      <c r="A62" s="185"/>
      <c r="B62" s="676" t="s">
        <v>718</v>
      </c>
      <c r="C62" s="676"/>
      <c r="D62" s="676"/>
      <c r="E62" s="676"/>
      <c r="F62" s="676"/>
      <c r="G62" s="676"/>
      <c r="H62" s="676"/>
      <c r="I62" s="64"/>
      <c r="J62" s="64"/>
      <c r="K62" s="64"/>
    </row>
    <row r="63" spans="1:11" ht="13.5" customHeight="1">
      <c r="A63" s="185"/>
      <c r="B63" s="677" t="s">
        <v>719</v>
      </c>
      <c r="C63" s="677"/>
      <c r="D63" s="677"/>
      <c r="E63" s="677"/>
      <c r="F63" s="677"/>
      <c r="G63" s="677"/>
      <c r="H63" s="677"/>
      <c r="I63" s="64"/>
      <c r="J63" s="64"/>
      <c r="K63" s="64"/>
    </row>
    <row r="64" spans="1:11" ht="36" customHeight="1">
      <c r="A64" s="185"/>
      <c r="B64" s="676" t="s">
        <v>720</v>
      </c>
      <c r="C64" s="676"/>
      <c r="D64" s="676"/>
      <c r="E64" s="676"/>
      <c r="F64" s="676"/>
      <c r="G64" s="676"/>
      <c r="H64" s="676"/>
      <c r="I64" s="64"/>
      <c r="J64" s="64"/>
      <c r="K64" s="64"/>
    </row>
    <row r="65" spans="1:11" ht="38.25" customHeight="1">
      <c r="A65" s="185"/>
      <c r="B65" s="676" t="s">
        <v>740</v>
      </c>
      <c r="C65" s="676"/>
      <c r="D65" s="676"/>
      <c r="E65" s="676"/>
      <c r="F65" s="676"/>
      <c r="G65" s="676"/>
      <c r="H65" s="676"/>
      <c r="I65" s="64"/>
      <c r="J65" s="64"/>
      <c r="K65" s="64"/>
    </row>
    <row r="66" spans="1:11" ht="27" customHeight="1">
      <c r="A66" s="185"/>
      <c r="B66" s="676" t="s">
        <v>721</v>
      </c>
      <c r="C66" s="676"/>
      <c r="D66" s="676"/>
      <c r="E66" s="676"/>
      <c r="F66" s="676"/>
      <c r="G66" s="676"/>
      <c r="H66" s="676"/>
      <c r="I66" s="88"/>
      <c r="J66" s="64"/>
      <c r="K66" s="64"/>
    </row>
    <row r="67" spans="1:11" ht="14.25" customHeight="1">
      <c r="A67" s="185"/>
      <c r="B67" s="519"/>
      <c r="C67" s="520"/>
      <c r="D67" s="520"/>
      <c r="E67" s="520"/>
      <c r="F67" s="521"/>
      <c r="G67" s="522"/>
      <c r="H67" s="523"/>
      <c r="I67" s="64"/>
      <c r="J67" s="64"/>
      <c r="K67" s="64"/>
    </row>
    <row r="68" spans="1:11" ht="13.5" customHeight="1">
      <c r="A68" s="23" t="s">
        <v>735</v>
      </c>
      <c r="B68" s="514" t="s">
        <v>736</v>
      </c>
      <c r="C68" s="520"/>
      <c r="D68" s="520"/>
      <c r="E68" s="520"/>
      <c r="F68" s="521"/>
      <c r="G68" s="522"/>
      <c r="H68" s="523"/>
      <c r="I68" s="64"/>
      <c r="J68" s="64"/>
      <c r="K68" s="64"/>
    </row>
    <row r="69" spans="1:11" ht="48.75" customHeight="1">
      <c r="A69" s="185"/>
      <c r="B69" s="676" t="s">
        <v>722</v>
      </c>
      <c r="C69" s="676"/>
      <c r="D69" s="676"/>
      <c r="E69" s="676"/>
      <c r="F69" s="676"/>
      <c r="G69" s="676"/>
      <c r="H69" s="676"/>
      <c r="I69" s="64"/>
      <c r="J69" s="64"/>
      <c r="K69" s="64"/>
    </row>
    <row r="70" spans="1:11" ht="13.5" customHeight="1">
      <c r="A70" s="185"/>
      <c r="B70" s="537"/>
      <c r="C70" s="537"/>
      <c r="D70" s="537"/>
      <c r="E70" s="537"/>
      <c r="F70" s="537"/>
      <c r="G70" s="537"/>
      <c r="H70" s="537"/>
      <c r="I70" s="64"/>
      <c r="J70" s="64"/>
      <c r="K70" s="64"/>
    </row>
    <row r="71" spans="1:11" ht="15" customHeight="1">
      <c r="A71" s="185"/>
      <c r="B71" s="537"/>
      <c r="C71" s="537"/>
      <c r="D71" s="537"/>
      <c r="E71" s="537"/>
      <c r="F71" s="537"/>
      <c r="G71" s="537"/>
      <c r="H71" s="537"/>
      <c r="I71" s="64"/>
      <c r="J71" s="64"/>
      <c r="K71" s="64"/>
    </row>
    <row r="72" spans="1:14" ht="15" customHeight="1">
      <c r="A72" s="23" t="s">
        <v>742</v>
      </c>
      <c r="B72" s="524" t="s">
        <v>152</v>
      </c>
      <c r="C72" s="525"/>
      <c r="D72" s="525"/>
      <c r="E72" s="501"/>
      <c r="F72" s="504"/>
      <c r="G72" s="504"/>
      <c r="H72" s="504"/>
      <c r="I72" s="64"/>
      <c r="J72" s="64"/>
      <c r="K72" s="64"/>
      <c r="N72" s="5">
        <f>N22-N21</f>
        <v>0</v>
      </c>
    </row>
    <row r="73" spans="1:11" ht="72" customHeight="1">
      <c r="A73" s="23"/>
      <c r="B73" s="682" t="s">
        <v>805</v>
      </c>
      <c r="C73" s="682"/>
      <c r="D73" s="682"/>
      <c r="E73" s="682"/>
      <c r="F73" s="682"/>
      <c r="G73" s="682"/>
      <c r="H73" s="682"/>
      <c r="I73" s="64"/>
      <c r="J73" s="64"/>
      <c r="K73" s="64"/>
    </row>
    <row r="74" spans="1:11" ht="10.5" customHeight="1">
      <c r="A74" s="494"/>
      <c r="B74" s="568"/>
      <c r="C74" s="568"/>
      <c r="D74" s="568"/>
      <c r="E74" s="568"/>
      <c r="F74" s="568"/>
      <c r="G74" s="568"/>
      <c r="H74" s="568"/>
      <c r="I74" s="64"/>
      <c r="J74" s="64"/>
      <c r="K74" s="64"/>
    </row>
    <row r="75" spans="1:11" ht="12.75">
      <c r="A75" s="117" t="s">
        <v>766</v>
      </c>
      <c r="B75" s="199"/>
      <c r="C75" s="568"/>
      <c r="D75" s="568"/>
      <c r="E75" s="568"/>
      <c r="F75" s="568"/>
      <c r="G75" s="568"/>
      <c r="H75" s="568"/>
      <c r="I75" s="64"/>
      <c r="J75" s="64"/>
      <c r="K75" s="64"/>
    </row>
    <row r="76" spans="1:11" ht="7.5" customHeight="1">
      <c r="A76" s="127"/>
      <c r="B76" s="199"/>
      <c r="C76" s="568"/>
      <c r="D76" s="568"/>
      <c r="E76" s="568"/>
      <c r="F76" s="568"/>
      <c r="G76" s="568"/>
      <c r="H76" s="568"/>
      <c r="I76" s="64"/>
      <c r="J76" s="64"/>
      <c r="K76" s="64"/>
    </row>
    <row r="77" spans="1:11" ht="25.5">
      <c r="A77" s="581" t="s">
        <v>304</v>
      </c>
      <c r="B77" s="578" t="s">
        <v>384</v>
      </c>
      <c r="C77" s="578" t="s">
        <v>385</v>
      </c>
      <c r="D77" s="574"/>
      <c r="E77" s="578" t="s">
        <v>771</v>
      </c>
      <c r="F77" s="578" t="s">
        <v>770</v>
      </c>
      <c r="G77" s="574"/>
      <c r="H77" s="578" t="s">
        <v>780</v>
      </c>
      <c r="I77" s="64"/>
      <c r="J77" s="64"/>
      <c r="K77" s="64"/>
    </row>
    <row r="78" spans="2:11" ht="12.75">
      <c r="B78" s="583" t="s">
        <v>386</v>
      </c>
      <c r="C78" s="568"/>
      <c r="D78" s="568"/>
      <c r="E78" s="568"/>
      <c r="F78" s="568"/>
      <c r="G78" s="568"/>
      <c r="H78" s="568"/>
      <c r="I78" s="64"/>
      <c r="J78" s="64"/>
      <c r="K78" s="64"/>
    </row>
    <row r="79" spans="2:11" ht="4.5" customHeight="1">
      <c r="B79" s="117"/>
      <c r="C79" s="568"/>
      <c r="D79" s="568"/>
      <c r="E79" s="568"/>
      <c r="F79" s="568"/>
      <c r="G79" s="568"/>
      <c r="H79" s="568"/>
      <c r="I79" s="64"/>
      <c r="J79" s="64"/>
      <c r="K79" s="64"/>
    </row>
    <row r="80" spans="1:11" ht="12.75">
      <c r="A80" s="54">
        <f>CDKT!A11</f>
        <v>100</v>
      </c>
      <c r="B80" s="117" t="s">
        <v>377</v>
      </c>
      <c r="C80" s="568"/>
      <c r="D80" s="568"/>
      <c r="E80" s="327">
        <f>CDKT!H11</f>
        <v>108203134145</v>
      </c>
      <c r="F80" s="327"/>
      <c r="G80" s="327"/>
      <c r="H80" s="327">
        <f>E80+F80</f>
        <v>108203134145</v>
      </c>
      <c r="I80" s="64"/>
      <c r="J80" s="64"/>
      <c r="K80" s="64"/>
    </row>
    <row r="81" spans="2:11" ht="5.25" customHeight="1">
      <c r="B81" s="117"/>
      <c r="C81" s="568"/>
      <c r="D81" s="568"/>
      <c r="E81" s="568"/>
      <c r="F81" s="568"/>
      <c r="G81" s="568"/>
      <c r="H81" s="568"/>
      <c r="I81" s="64"/>
      <c r="J81" s="64"/>
      <c r="K81" s="64"/>
    </row>
    <row r="82" spans="1:11" ht="12.75" customHeight="1">
      <c r="A82" s="54">
        <f>CDKT!A39</f>
        <v>200</v>
      </c>
      <c r="B82" s="580" t="s">
        <v>767</v>
      </c>
      <c r="C82" s="568"/>
      <c r="D82" s="568"/>
      <c r="E82" s="327">
        <f>CDKT!H39</f>
        <v>6780929581</v>
      </c>
      <c r="F82" s="568"/>
      <c r="H82" s="327">
        <f>E82+F82</f>
        <v>6780929581</v>
      </c>
      <c r="I82" s="64"/>
      <c r="J82" s="64"/>
      <c r="K82" s="64"/>
    </row>
    <row r="83" spans="2:11" ht="5.25" customHeight="1">
      <c r="B83" s="127"/>
      <c r="C83" s="568"/>
      <c r="D83" s="568"/>
      <c r="E83" s="568"/>
      <c r="F83" s="568"/>
      <c r="G83" s="568"/>
      <c r="H83" s="568"/>
      <c r="I83" s="64"/>
      <c r="J83" s="64"/>
      <c r="K83" s="64"/>
    </row>
    <row r="84" spans="1:11" ht="13.5" thickBot="1">
      <c r="A84" s="54">
        <f>CDKT!A77</f>
        <v>270</v>
      </c>
      <c r="B84" s="117" t="s">
        <v>379</v>
      </c>
      <c r="C84" s="568"/>
      <c r="D84" s="568"/>
      <c r="E84" s="298">
        <f>E82+E80</f>
        <v>114984063726</v>
      </c>
      <c r="F84" s="582"/>
      <c r="G84" s="582"/>
      <c r="H84" s="298">
        <f>H82+H80</f>
        <v>114984063726</v>
      </c>
      <c r="I84" s="64"/>
      <c r="J84" s="64"/>
      <c r="K84" s="64"/>
    </row>
    <row r="85" spans="2:11" ht="7.5" customHeight="1" thickTop="1">
      <c r="B85" s="127"/>
      <c r="C85" s="568"/>
      <c r="D85" s="568"/>
      <c r="E85" s="568"/>
      <c r="F85" s="568"/>
      <c r="G85" s="568"/>
      <c r="H85" s="568"/>
      <c r="I85" s="64"/>
      <c r="J85" s="64"/>
      <c r="K85" s="64"/>
    </row>
    <row r="86" spans="2:11" ht="12.75">
      <c r="B86" s="583" t="s">
        <v>448</v>
      </c>
      <c r="C86" s="568"/>
      <c r="D86" s="568"/>
      <c r="E86" s="568"/>
      <c r="F86" s="568"/>
      <c r="G86" s="568"/>
      <c r="H86" s="568"/>
      <c r="I86" s="64"/>
      <c r="J86" s="64"/>
      <c r="K86" s="64"/>
    </row>
    <row r="87" spans="2:11" ht="3.75" customHeight="1">
      <c r="B87" s="127"/>
      <c r="C87" s="568"/>
      <c r="D87" s="568"/>
      <c r="E87" s="568"/>
      <c r="F87" s="568"/>
      <c r="G87" s="568"/>
      <c r="H87" s="568"/>
      <c r="I87" s="64"/>
      <c r="J87" s="64"/>
      <c r="K87" s="64"/>
    </row>
    <row r="88" spans="1:11" ht="12.75">
      <c r="A88" s="54">
        <f>CDKT!A87</f>
        <v>300</v>
      </c>
      <c r="B88" s="117" t="s">
        <v>768</v>
      </c>
      <c r="C88" s="568"/>
      <c r="D88" s="568"/>
      <c r="E88" s="327">
        <f>E89+E90</f>
        <v>75360274664</v>
      </c>
      <c r="F88" s="568"/>
      <c r="G88" s="568"/>
      <c r="H88" s="327">
        <f>H89+H90</f>
        <v>75360274664</v>
      </c>
      <c r="I88" s="64"/>
      <c r="J88" s="64"/>
      <c r="K88" s="64"/>
    </row>
    <row r="89" spans="1:11" ht="12.75">
      <c r="A89" s="54">
        <f>CDKT!A89</f>
        <v>310</v>
      </c>
      <c r="B89" s="117" t="s">
        <v>449</v>
      </c>
      <c r="C89" s="68"/>
      <c r="D89" s="568"/>
      <c r="E89" s="327">
        <f>CDKT!H89</f>
        <v>71140856664</v>
      </c>
      <c r="F89" s="327"/>
      <c r="G89" s="568"/>
      <c r="H89" s="327">
        <f>E89+F89</f>
        <v>71140856664</v>
      </c>
      <c r="I89" s="64"/>
      <c r="J89" s="64"/>
      <c r="K89" s="64"/>
    </row>
    <row r="90" spans="1:11" ht="12.75">
      <c r="A90" s="54">
        <f>CDKT!A102</f>
        <v>330</v>
      </c>
      <c r="B90" s="117" t="s">
        <v>456</v>
      </c>
      <c r="C90" s="568"/>
      <c r="D90" s="568"/>
      <c r="E90" s="327">
        <f>E91+E92</f>
        <v>4219418000</v>
      </c>
      <c r="F90" s="575">
        <f>F91+F92</f>
        <v>0</v>
      </c>
      <c r="G90" s="518"/>
      <c r="H90" s="327">
        <f>H91+H92</f>
        <v>4219418000</v>
      </c>
      <c r="I90" s="64"/>
      <c r="J90" s="64"/>
      <c r="K90" s="64"/>
    </row>
    <row r="91" spans="1:11" ht="15" customHeight="1">
      <c r="A91" s="5">
        <f>CDKT!A103</f>
        <v>331</v>
      </c>
      <c r="B91" s="127" t="s">
        <v>463</v>
      </c>
      <c r="C91" s="568"/>
      <c r="D91" s="568"/>
      <c r="E91" s="239">
        <v>4219418000</v>
      </c>
      <c r="F91" s="239">
        <v>-4219418000</v>
      </c>
      <c r="G91" s="568"/>
      <c r="H91" s="327">
        <f>E91+F91</f>
        <v>0</v>
      </c>
      <c r="I91" s="64"/>
      <c r="J91" s="64"/>
      <c r="K91" s="64"/>
    </row>
    <row r="92" spans="1:11" ht="15" customHeight="1">
      <c r="A92" s="5">
        <f>CDKT!A105</f>
        <v>333</v>
      </c>
      <c r="B92" s="127" t="s">
        <v>464</v>
      </c>
      <c r="C92" s="569" t="s">
        <v>778</v>
      </c>
      <c r="D92" s="568"/>
      <c r="E92" s="239"/>
      <c r="F92" s="239">
        <v>4219418000</v>
      </c>
      <c r="G92" s="568"/>
      <c r="H92" s="327">
        <f>E92+F92</f>
        <v>4219418000</v>
      </c>
      <c r="I92" s="64"/>
      <c r="J92" s="64"/>
      <c r="K92" s="64"/>
    </row>
    <row r="93" spans="2:11" ht="6" customHeight="1">
      <c r="B93" s="127"/>
      <c r="C93" s="68"/>
      <c r="D93" s="568"/>
      <c r="E93" s="239"/>
      <c r="F93" s="239"/>
      <c r="G93" s="568"/>
      <c r="H93" s="327"/>
      <c r="I93" s="64"/>
      <c r="J93" s="64"/>
      <c r="K93" s="64"/>
    </row>
    <row r="94" spans="1:11" ht="13.5" thickBot="1">
      <c r="A94" s="54">
        <f>CDKT!A112</f>
        <v>400</v>
      </c>
      <c r="B94" s="117" t="s">
        <v>312</v>
      </c>
      <c r="C94" s="568"/>
      <c r="D94" s="568"/>
      <c r="E94" s="298">
        <f>E95</f>
        <v>39623789062</v>
      </c>
      <c r="F94" s="582"/>
      <c r="G94" s="582"/>
      <c r="H94" s="298">
        <f>E94+F94</f>
        <v>39623789062</v>
      </c>
      <c r="I94" s="64"/>
      <c r="J94" s="64"/>
      <c r="K94" s="64"/>
    </row>
    <row r="95" spans="1:11" ht="13.5" thickTop="1">
      <c r="A95" s="54">
        <f>CDKT!A114</f>
        <v>410</v>
      </c>
      <c r="B95" s="117" t="s">
        <v>467</v>
      </c>
      <c r="C95" s="568"/>
      <c r="D95" s="568"/>
      <c r="E95" s="327">
        <v>39623789062</v>
      </c>
      <c r="F95" s="518"/>
      <c r="G95" s="518"/>
      <c r="H95" s="327">
        <f>E95+F95</f>
        <v>39623789062</v>
      </c>
      <c r="I95" s="64"/>
      <c r="J95" s="64"/>
      <c r="K95" s="64"/>
    </row>
    <row r="96" spans="1:11" ht="9" customHeight="1">
      <c r="A96" s="54"/>
      <c r="B96" s="127"/>
      <c r="C96" s="568"/>
      <c r="D96" s="568"/>
      <c r="E96" s="239"/>
      <c r="F96" s="568"/>
      <c r="G96" s="568"/>
      <c r="H96" s="568"/>
      <c r="I96" s="64"/>
      <c r="J96" s="64"/>
      <c r="K96" s="64"/>
    </row>
    <row r="97" spans="1:11" ht="12.75">
      <c r="A97" s="54">
        <f>CDKT!A131</f>
        <v>440</v>
      </c>
      <c r="B97" s="117" t="s">
        <v>769</v>
      </c>
      <c r="C97" s="568"/>
      <c r="D97" s="568"/>
      <c r="E97" s="327">
        <f>E88+E94</f>
        <v>114984063726</v>
      </c>
      <c r="F97" s="518"/>
      <c r="G97" s="518"/>
      <c r="H97" s="327">
        <f>H88+H94</f>
        <v>114984063726</v>
      </c>
      <c r="I97" s="64">
        <f>H97-CDKT!H131</f>
        <v>0</v>
      </c>
      <c r="J97" s="64"/>
      <c r="K97" s="64"/>
    </row>
    <row r="98" spans="1:11" ht="6" customHeight="1">
      <c r="A98" s="494"/>
      <c r="B98" s="568"/>
      <c r="C98" s="568"/>
      <c r="D98" s="568"/>
      <c r="E98" s="239">
        <f>E97-E84</f>
        <v>0</v>
      </c>
      <c r="F98" s="568"/>
      <c r="G98" s="568"/>
      <c r="H98" s="239">
        <f>H97-H84</f>
        <v>0</v>
      </c>
      <c r="I98" s="64"/>
      <c r="J98" s="64"/>
      <c r="K98" s="64"/>
    </row>
    <row r="99" spans="1:11" ht="12.75">
      <c r="A99" s="117" t="s">
        <v>772</v>
      </c>
      <c r="B99" s="568"/>
      <c r="C99" s="568"/>
      <c r="D99" s="568"/>
      <c r="E99" s="568"/>
      <c r="F99" s="568"/>
      <c r="G99" s="568"/>
      <c r="H99" s="568"/>
      <c r="I99" s="64"/>
      <c r="J99" s="64"/>
      <c r="K99" s="64"/>
    </row>
    <row r="100" spans="1:11" ht="6.75" customHeight="1">
      <c r="A100" s="117"/>
      <c r="B100" s="568"/>
      <c r="C100" s="568"/>
      <c r="D100" s="568"/>
      <c r="E100" s="568"/>
      <c r="F100" s="568"/>
      <c r="G100" s="568"/>
      <c r="H100" s="568"/>
      <c r="I100" s="64"/>
      <c r="J100" s="64"/>
      <c r="K100" s="64"/>
    </row>
    <row r="101" spans="1:11" ht="12.75">
      <c r="A101" s="610" t="s">
        <v>773</v>
      </c>
      <c r="B101" s="610"/>
      <c r="C101" s="610" t="s">
        <v>765</v>
      </c>
      <c r="D101" s="610"/>
      <c r="E101" s="610"/>
      <c r="F101" s="610"/>
      <c r="G101" s="576"/>
      <c r="H101" s="577" t="s">
        <v>774</v>
      </c>
      <c r="I101" s="64"/>
      <c r="J101" s="64"/>
      <c r="K101" s="64"/>
    </row>
    <row r="102" spans="1:11" ht="12.75">
      <c r="A102" s="117" t="s">
        <v>456</v>
      </c>
      <c r="B102" s="199"/>
      <c r="C102" s="568"/>
      <c r="D102" s="568"/>
      <c r="E102" s="568"/>
      <c r="F102" s="568"/>
      <c r="G102" s="568"/>
      <c r="H102" s="568"/>
      <c r="I102" s="64"/>
      <c r="J102" s="64"/>
      <c r="K102" s="64"/>
    </row>
    <row r="103" spans="1:11" ht="63" customHeight="1">
      <c r="A103" s="570" t="s">
        <v>463</v>
      </c>
      <c r="B103" s="568"/>
      <c r="C103" s="673" t="s">
        <v>806</v>
      </c>
      <c r="D103" s="673"/>
      <c r="E103" s="673"/>
      <c r="F103" s="673"/>
      <c r="G103" s="568"/>
      <c r="H103" s="579">
        <f>F92</f>
        <v>4219418000</v>
      </c>
      <c r="I103" s="64"/>
      <c r="J103" s="64"/>
      <c r="K103" s="64"/>
    </row>
    <row r="104" spans="1:11" ht="57" customHeight="1">
      <c r="A104" s="570" t="s">
        <v>464</v>
      </c>
      <c r="B104" s="568"/>
      <c r="C104" s="673" t="s">
        <v>807</v>
      </c>
      <c r="D104" s="673"/>
      <c r="E104" s="673"/>
      <c r="F104" s="673"/>
      <c r="G104" s="568"/>
      <c r="H104" s="579">
        <f>H103</f>
        <v>4219418000</v>
      </c>
      <c r="I104" s="64"/>
      <c r="J104" s="64"/>
      <c r="K104" s="64"/>
    </row>
    <row r="105" spans="1:11" ht="12.75">
      <c r="A105" s="494"/>
      <c r="B105" s="568"/>
      <c r="C105" s="568"/>
      <c r="D105" s="568"/>
      <c r="E105" s="568"/>
      <c r="F105" s="568"/>
      <c r="G105" s="568"/>
      <c r="H105" s="568"/>
      <c r="I105" s="64"/>
      <c r="J105" s="64"/>
      <c r="K105" s="64"/>
    </row>
    <row r="106" spans="1:11" ht="15" customHeight="1">
      <c r="A106" s="494"/>
      <c r="B106" s="508"/>
      <c r="C106" s="571"/>
      <c r="D106" s="571"/>
      <c r="E106" s="504"/>
      <c r="F106" s="504"/>
      <c r="G106" s="504"/>
      <c r="H106" s="505" t="str">
        <f>'LCTT-TT'!I41</f>
        <v>Tp. Hồ Chí Minh, ngày 31  tháng  12  năm 2013</v>
      </c>
      <c r="I106" s="64"/>
      <c r="J106" s="64"/>
      <c r="K106" s="64"/>
    </row>
    <row r="107" spans="1:11" ht="15" customHeight="1">
      <c r="A107" s="494"/>
      <c r="B107" s="506" t="s">
        <v>381</v>
      </c>
      <c r="C107" s="679" t="s">
        <v>476</v>
      </c>
      <c r="D107" s="679"/>
      <c r="E107" s="679"/>
      <c r="F107" s="506"/>
      <c r="G107" s="506" t="str">
        <f>'LCTT-TT'!H42</f>
        <v>Tổng Giám Đốc</v>
      </c>
      <c r="H107" s="506"/>
      <c r="I107" s="64"/>
      <c r="J107" s="64"/>
      <c r="K107" s="64"/>
    </row>
    <row r="108" spans="1:11" s="343" customFormat="1" ht="15" customHeight="1">
      <c r="A108" s="494"/>
      <c r="B108" s="506"/>
      <c r="C108" s="572"/>
      <c r="D108" s="572"/>
      <c r="E108" s="572"/>
      <c r="I108" s="396"/>
      <c r="J108" s="396"/>
      <c r="K108" s="396"/>
    </row>
    <row r="109" spans="1:11" ht="15" customHeight="1">
      <c r="A109" s="201"/>
      <c r="B109" s="571"/>
      <c r="C109" s="571"/>
      <c r="D109" s="571"/>
      <c r="E109" s="573"/>
      <c r="F109" s="504"/>
      <c r="G109" s="504"/>
      <c r="H109" s="504"/>
      <c r="I109" s="64"/>
      <c r="J109" s="64"/>
      <c r="K109" s="64"/>
    </row>
    <row r="110" spans="1:11" ht="15" customHeight="1">
      <c r="A110" s="201"/>
      <c r="B110" s="571"/>
      <c r="C110" s="571"/>
      <c r="D110" s="571"/>
      <c r="E110" s="573"/>
      <c r="F110" s="504"/>
      <c r="G110" s="504"/>
      <c r="H110" s="504"/>
      <c r="I110" s="64"/>
      <c r="J110" s="64"/>
      <c r="K110" s="64"/>
    </row>
    <row r="111" spans="1:11" ht="14.25" customHeight="1">
      <c r="A111" s="494"/>
      <c r="B111" s="508"/>
      <c r="C111" s="571"/>
      <c r="D111" s="571"/>
      <c r="E111" s="504"/>
      <c r="F111" s="504"/>
      <c r="G111" s="504"/>
      <c r="H111" s="504"/>
      <c r="I111" s="64"/>
      <c r="J111" s="64"/>
      <c r="K111" s="64"/>
    </row>
    <row r="112" spans="1:11" ht="12.75" customHeight="1">
      <c r="A112" s="494"/>
      <c r="B112" s="503"/>
      <c r="C112" s="503"/>
      <c r="D112" s="503"/>
      <c r="E112" s="504"/>
      <c r="F112" s="505"/>
      <c r="G112" s="504"/>
      <c r="H112" s="505"/>
      <c r="I112" s="64"/>
      <c r="J112" s="64"/>
      <c r="K112" s="64"/>
    </row>
    <row r="113" spans="1:11" ht="12.75" customHeight="1">
      <c r="A113" s="201"/>
      <c r="B113" s="536" t="str">
        <f>'LCTT-TT'!B49:C49</f>
        <v>NGUYỄN THỊ ĐOAN TRANG</v>
      </c>
      <c r="C113" s="675" t="str">
        <f>'LCTT-TT'!D49</f>
        <v>ĐỖ THỊ HOÀNG NGỌC</v>
      </c>
      <c r="D113" s="675"/>
      <c r="E113" s="675"/>
      <c r="F113" s="675" t="str">
        <f>KQKD!E53</f>
        <v>TRẦN TẤN HÙNG</v>
      </c>
      <c r="G113" s="675"/>
      <c r="H113" s="675"/>
      <c r="I113" s="64"/>
      <c r="J113" s="64"/>
      <c r="K113" s="64"/>
    </row>
    <row r="114" spans="1:11" ht="12.75">
      <c r="A114" s="201"/>
      <c r="B114" s="504"/>
      <c r="C114" s="504"/>
      <c r="D114" s="504"/>
      <c r="E114" s="504"/>
      <c r="F114" s="504"/>
      <c r="G114" s="504"/>
      <c r="H114" s="505"/>
      <c r="I114" s="64"/>
      <c r="J114" s="64"/>
      <c r="K114" s="64"/>
    </row>
    <row r="115" spans="1:11" ht="12.75" customHeight="1">
      <c r="A115" s="201"/>
      <c r="B115" s="506"/>
      <c r="C115" s="678"/>
      <c r="D115" s="678"/>
      <c r="E115" s="678"/>
      <c r="F115" s="504"/>
      <c r="G115" s="506"/>
      <c r="H115" s="504"/>
      <c r="I115" s="64"/>
      <c r="J115" s="64"/>
      <c r="K115" s="64"/>
    </row>
    <row r="116" spans="1:11" ht="10.5" customHeight="1">
      <c r="A116" s="201"/>
      <c r="B116" s="506"/>
      <c r="C116" s="678"/>
      <c r="D116" s="678"/>
      <c r="E116" s="678"/>
      <c r="F116" s="678"/>
      <c r="G116" s="678"/>
      <c r="H116" s="678"/>
      <c r="I116" s="64"/>
      <c r="J116" s="64"/>
      <c r="K116" s="64"/>
    </row>
    <row r="117" spans="1:11" ht="19.5" customHeight="1">
      <c r="A117" s="201"/>
      <c r="B117" s="504"/>
      <c r="C117" s="504"/>
      <c r="D117" s="504"/>
      <c r="E117" s="504"/>
      <c r="F117" s="504"/>
      <c r="G117" s="504"/>
      <c r="H117" s="504"/>
      <c r="I117" s="64"/>
      <c r="J117" s="64"/>
      <c r="K117" s="64"/>
    </row>
    <row r="118" spans="1:11" ht="15.75" customHeight="1">
      <c r="A118" s="201"/>
      <c r="B118" s="504"/>
      <c r="C118" s="504"/>
      <c r="D118" s="504"/>
      <c r="E118" s="504"/>
      <c r="F118" s="504"/>
      <c r="G118" s="504"/>
      <c r="H118" s="504"/>
      <c r="I118" s="64"/>
      <c r="J118" s="64"/>
      <c r="K118" s="64"/>
    </row>
    <row r="119" spans="1:11" ht="12.75">
      <c r="A119" s="201"/>
      <c r="B119" s="504"/>
      <c r="C119" s="504"/>
      <c r="D119" s="504"/>
      <c r="E119" s="504"/>
      <c r="F119" s="504"/>
      <c r="G119" s="504"/>
      <c r="H119" s="504"/>
      <c r="I119" s="64"/>
      <c r="J119" s="64"/>
      <c r="K119" s="64"/>
    </row>
    <row r="120" spans="1:11" s="54" customFormat="1" ht="13.5" customHeight="1">
      <c r="A120" s="494"/>
      <c r="B120" s="506"/>
      <c r="C120" s="678"/>
      <c r="D120" s="678"/>
      <c r="E120" s="678"/>
      <c r="F120" s="678"/>
      <c r="G120" s="678"/>
      <c r="H120" s="678"/>
      <c r="I120" s="60"/>
      <c r="J120" s="60"/>
      <c r="K120" s="60"/>
    </row>
    <row r="121" spans="1:11" ht="10.5" customHeight="1">
      <c r="A121" s="201"/>
      <c r="B121" s="504"/>
      <c r="C121" s="504"/>
      <c r="D121" s="504"/>
      <c r="E121" s="504"/>
      <c r="F121" s="504"/>
      <c r="G121" s="504"/>
      <c r="H121" s="504"/>
      <c r="I121" s="64"/>
      <c r="J121" s="64"/>
      <c r="K121" s="64"/>
    </row>
    <row r="122" spans="1:11" ht="10.5" customHeight="1">
      <c r="A122" s="201"/>
      <c r="B122" s="526"/>
      <c r="C122" s="526"/>
      <c r="D122" s="526"/>
      <c r="E122" s="504"/>
      <c r="F122" s="504"/>
      <c r="G122" s="526"/>
      <c r="H122" s="504"/>
      <c r="I122" s="64"/>
      <c r="J122" s="64"/>
      <c r="K122" s="64"/>
    </row>
    <row r="123" spans="1:11" ht="12.75">
      <c r="A123" s="201"/>
      <c r="B123" s="506"/>
      <c r="C123" s="678"/>
      <c r="D123" s="678"/>
      <c r="E123" s="678"/>
      <c r="F123" s="504"/>
      <c r="G123" s="506"/>
      <c r="H123" s="504"/>
      <c r="I123" s="64"/>
      <c r="J123" s="64"/>
      <c r="K123" s="64"/>
    </row>
    <row r="124" spans="1:11" ht="12.75">
      <c r="A124" s="201"/>
      <c r="B124" s="347"/>
      <c r="C124" s="347"/>
      <c r="D124" s="347"/>
      <c r="E124" s="347"/>
      <c r="F124" s="135"/>
      <c r="G124" s="347"/>
      <c r="H124" s="135"/>
      <c r="I124" s="64"/>
      <c r="J124" s="64"/>
      <c r="K124" s="64"/>
    </row>
    <row r="125" spans="1:11" ht="12.75">
      <c r="A125" s="201"/>
      <c r="B125" s="347"/>
      <c r="C125" s="347"/>
      <c r="D125" s="347"/>
      <c r="E125" s="347"/>
      <c r="F125" s="135"/>
      <c r="G125" s="347"/>
      <c r="H125" s="135"/>
      <c r="I125" s="64"/>
      <c r="J125" s="64"/>
      <c r="K125" s="64"/>
    </row>
    <row r="126" spans="1:11" ht="12.75">
      <c r="A126" s="201"/>
      <c r="B126" s="347"/>
      <c r="C126" s="347"/>
      <c r="D126" s="347"/>
      <c r="E126" s="347"/>
      <c r="F126" s="135"/>
      <c r="G126" s="347"/>
      <c r="H126" s="135"/>
      <c r="I126" s="64"/>
      <c r="J126" s="64"/>
      <c r="K126" s="64"/>
    </row>
    <row r="127" spans="1:11" ht="12.75">
      <c r="A127" s="185"/>
      <c r="B127" s="396"/>
      <c r="C127" s="396"/>
      <c r="D127" s="396"/>
      <c r="E127" s="396"/>
      <c r="F127" s="135"/>
      <c r="G127" s="347"/>
      <c r="H127" s="135"/>
      <c r="I127" s="64"/>
      <c r="J127" s="64"/>
      <c r="K127" s="64"/>
    </row>
    <row r="128" spans="1:11" ht="6.75" customHeight="1">
      <c r="A128" s="111"/>
      <c r="B128" s="64"/>
      <c r="C128" s="64"/>
      <c r="D128" s="64"/>
      <c r="E128" s="64"/>
      <c r="F128" s="135"/>
      <c r="G128" s="135"/>
      <c r="H128" s="135"/>
      <c r="I128" s="64"/>
      <c r="J128" s="64"/>
      <c r="K128" s="64"/>
    </row>
    <row r="129" spans="1:11" ht="12.75">
      <c r="A129" s="185"/>
      <c r="B129" s="64"/>
      <c r="C129" s="64"/>
      <c r="D129" s="64"/>
      <c r="E129" s="64"/>
      <c r="F129" s="135"/>
      <c r="G129" s="135"/>
      <c r="H129" s="135"/>
      <c r="I129" s="64"/>
      <c r="J129" s="64"/>
      <c r="K129" s="64"/>
    </row>
    <row r="130" spans="1:11" ht="12.75">
      <c r="A130" s="185"/>
      <c r="B130" s="64"/>
      <c r="C130" s="64"/>
      <c r="D130" s="64"/>
      <c r="E130" s="64"/>
      <c r="F130" s="135"/>
      <c r="G130" s="135"/>
      <c r="H130" s="135"/>
      <c r="I130" s="64"/>
      <c r="J130" s="64"/>
      <c r="K130" s="64"/>
    </row>
    <row r="131" spans="2:11" ht="12.75">
      <c r="B131" s="64"/>
      <c r="C131" s="64"/>
      <c r="D131" s="64"/>
      <c r="E131" s="64"/>
      <c r="F131" s="135"/>
      <c r="G131" s="135"/>
      <c r="H131" s="135"/>
      <c r="I131" s="64"/>
      <c r="J131" s="64"/>
      <c r="K131" s="64"/>
    </row>
    <row r="132" spans="2:11" ht="12.75">
      <c r="B132" s="64"/>
      <c r="C132" s="64"/>
      <c r="D132" s="64"/>
      <c r="E132" s="64"/>
      <c r="F132" s="135"/>
      <c r="G132" s="135"/>
      <c r="H132" s="135"/>
      <c r="I132" s="64"/>
      <c r="J132" s="64"/>
      <c r="K132" s="64"/>
    </row>
    <row r="133" spans="2:11" ht="12.75">
      <c r="B133" s="64"/>
      <c r="C133" s="64"/>
      <c r="D133" s="64"/>
      <c r="E133" s="64"/>
      <c r="F133" s="135"/>
      <c r="G133" s="135"/>
      <c r="H133" s="135"/>
      <c r="I133" s="64"/>
      <c r="J133" s="64"/>
      <c r="K133" s="64"/>
    </row>
    <row r="134" spans="2:11" ht="12.75">
      <c r="B134" s="64"/>
      <c r="C134" s="64"/>
      <c r="D134" s="64"/>
      <c r="E134" s="64"/>
      <c r="F134" s="135"/>
      <c r="G134" s="135"/>
      <c r="H134" s="135"/>
      <c r="I134" s="64"/>
      <c r="J134" s="64"/>
      <c r="K134" s="64"/>
    </row>
    <row r="135" spans="2:11" ht="12.75">
      <c r="B135" s="64"/>
      <c r="C135" s="64"/>
      <c r="D135" s="64"/>
      <c r="E135" s="64"/>
      <c r="F135" s="135"/>
      <c r="G135" s="135"/>
      <c r="H135" s="135"/>
      <c r="I135" s="64"/>
      <c r="J135" s="64"/>
      <c r="K135" s="64"/>
    </row>
    <row r="136" spans="2:11" ht="12.75">
      <c r="B136" s="64"/>
      <c r="C136" s="64"/>
      <c r="D136" s="64"/>
      <c r="E136" s="64"/>
      <c r="F136" s="135"/>
      <c r="G136" s="135"/>
      <c r="H136" s="135"/>
      <c r="I136" s="64"/>
      <c r="J136" s="64"/>
      <c r="K136" s="64"/>
    </row>
  </sheetData>
  <sheetProtection/>
  <mergeCells count="35">
    <mergeCell ref="C120:E120"/>
    <mergeCell ref="F120:H120"/>
    <mergeCell ref="C123:E123"/>
    <mergeCell ref="B26:H26"/>
    <mergeCell ref="B27:H27"/>
    <mergeCell ref="B29:H29"/>
    <mergeCell ref="B73:H73"/>
    <mergeCell ref="F113:H113"/>
    <mergeCell ref="C115:E115"/>
    <mergeCell ref="C116:E116"/>
    <mergeCell ref="F116:H116"/>
    <mergeCell ref="C107:E107"/>
    <mergeCell ref="B56:H56"/>
    <mergeCell ref="B59:H59"/>
    <mergeCell ref="B62:H62"/>
    <mergeCell ref="B66:H66"/>
    <mergeCell ref="B64:H64"/>
    <mergeCell ref="B65:H65"/>
    <mergeCell ref="C101:F101"/>
    <mergeCell ref="B30:E30"/>
    <mergeCell ref="B49:H49"/>
    <mergeCell ref="C113:E113"/>
    <mergeCell ref="B53:H53"/>
    <mergeCell ref="B69:H69"/>
    <mergeCell ref="B52:H52"/>
    <mergeCell ref="B63:H63"/>
    <mergeCell ref="C103:F103"/>
    <mergeCell ref="C104:F104"/>
    <mergeCell ref="A101:B101"/>
    <mergeCell ref="B9:H9"/>
    <mergeCell ref="B10:H10"/>
    <mergeCell ref="B15:H15"/>
    <mergeCell ref="B16:H16"/>
    <mergeCell ref="B19:H19"/>
    <mergeCell ref="B22:H22"/>
  </mergeCells>
  <conditionalFormatting sqref="B10:B11 B14:B18">
    <cfRule type="cellIs" priority="61" dxfId="133" operator="between" stopIfTrue="1">
      <formula>0.5</formula>
      <formula>-0.5</formula>
    </cfRule>
  </conditionalFormatting>
  <conditionalFormatting sqref="F1:H8 F50:H51 F17:H18 F20:H21 F23:H25 G31 F48:H48 F54:H54 F28:H28 F30:H30 F11:H14 F114:H65536 F113 H101 C101 C67:H68 B62:B67 A77 B78:B81 F32:H39 F72:H72 F109:H112 F106:H107">
    <cfRule type="cellIs" priority="62" dxfId="133" operator="equal" stopIfTrue="1">
      <formula>0</formula>
    </cfRule>
  </conditionalFormatting>
  <conditionalFormatting sqref="J21">
    <cfRule type="cellIs" priority="60" dxfId="133" operator="equal" stopIfTrue="1">
      <formula>0</formula>
    </cfRule>
  </conditionalFormatting>
  <conditionalFormatting sqref="K21">
    <cfRule type="cellIs" priority="59" dxfId="133" operator="equal" stopIfTrue="1">
      <formula>0</formula>
    </cfRule>
  </conditionalFormatting>
  <conditionalFormatting sqref="L21">
    <cfRule type="cellIs" priority="58" dxfId="133" operator="equal" stopIfTrue="1">
      <formula>0</formula>
    </cfRule>
  </conditionalFormatting>
  <conditionalFormatting sqref="M21">
    <cfRule type="cellIs" priority="57" dxfId="133" operator="equal" stopIfTrue="1">
      <formula>0</formula>
    </cfRule>
  </conditionalFormatting>
  <conditionalFormatting sqref="N19">
    <cfRule type="cellIs" priority="56" dxfId="133" operator="between" stopIfTrue="1">
      <formula>0.5</formula>
      <formula>-0.5</formula>
    </cfRule>
  </conditionalFormatting>
  <conditionalFormatting sqref="A1:IV8 A49:B49 I49:IV49 A50:IV50 A54:IV54 A9:B10 I9:IV10 A17:IV17 B14:IV14 A20:IV21 B18:IV18 A19:B19 I19:IV19 A23:IV25 A22:B22 I22:IV22 A31:A32 D31 G31 I31:IV31 A34:A38 C32:IV38 A48:IV48 A40:A47 I40:IV47 C51:IV51 A51:A53 I52:IV53 A28:IV28 A26:B27 I26:IV27 A30:IV30 A29:B29 I29:IV29 A11:IV13 A73:B74 A106:IV106 A114:IV65536 I113:IV113 F113 A113:C113 A107:C107 A15:B16 I15:IV16 A98:B98 B99:B100 B103:B104 A105:B105 A55:A71 I55:IV71 I73:IV105 A39:IV39 A72:IV72 A109:IV112 A108:E108 I108:IV108 F107:IV107">
    <cfRule type="cellIs" priority="54" dxfId="135" operator="equal" stopIfTrue="1">
      <formula>0</formula>
    </cfRule>
  </conditionalFormatting>
  <conditionalFormatting sqref="B26">
    <cfRule type="cellIs" priority="52" dxfId="133" operator="between" stopIfTrue="1">
      <formula>0.5</formula>
      <formula>-0.5</formula>
    </cfRule>
  </conditionalFormatting>
  <conditionalFormatting sqref="B27">
    <cfRule type="cellIs" priority="51" dxfId="133" operator="between" stopIfTrue="1">
      <formula>0.5</formula>
      <formula>-0.5</formula>
    </cfRule>
  </conditionalFormatting>
  <conditionalFormatting sqref="H31">
    <cfRule type="cellIs" priority="36" dxfId="133" operator="equal" stopIfTrue="1">
      <formula>0</formula>
    </cfRule>
    <cfRule type="cellIs" priority="37" dxfId="134" operator="notEqual" stopIfTrue="1">
      <formula>0</formula>
    </cfRule>
  </conditionalFormatting>
  <conditionalFormatting sqref="G40 F41:H47">
    <cfRule type="cellIs" priority="35" dxfId="133" operator="equal" stopIfTrue="1">
      <formula>0</formula>
    </cfRule>
  </conditionalFormatting>
  <conditionalFormatting sqref="D40 G40 C41:H47">
    <cfRule type="cellIs" priority="34" dxfId="135" operator="equal" stopIfTrue="1">
      <formula>0</formula>
    </cfRule>
  </conditionalFormatting>
  <conditionalFormatting sqref="H40">
    <cfRule type="cellIs" priority="32" dxfId="133" operator="equal" stopIfTrue="1">
      <formula>0</formula>
    </cfRule>
    <cfRule type="cellIs" priority="33" dxfId="134" operator="notEqual" stopIfTrue="1">
      <formula>0</formula>
    </cfRule>
  </conditionalFormatting>
  <conditionalFormatting sqref="B52:B53">
    <cfRule type="cellIs" priority="31" dxfId="133" operator="equal" stopIfTrue="1">
      <formula>0</formula>
    </cfRule>
  </conditionalFormatting>
  <conditionalFormatting sqref="C55:H55 B69:B71 B56:B57 C57:H58 B59:B60 C60:H61">
    <cfRule type="cellIs" priority="30" dxfId="133" operator="equal" stopIfTrue="1">
      <formula>0</formula>
    </cfRule>
  </conditionalFormatting>
  <conditionalFormatting sqref="B84">
    <cfRule type="cellIs" priority="16" dxfId="133" operator="equal" stopIfTrue="1">
      <formula>0</formula>
    </cfRule>
  </conditionalFormatting>
  <conditionalFormatting sqref="B83 B87 B96 B85 A75:B76">
    <cfRule type="cellIs" priority="29" dxfId="133" operator="equal" stopIfTrue="1">
      <formula>0</formula>
    </cfRule>
  </conditionalFormatting>
  <conditionalFormatting sqref="B82">
    <cfRule type="cellIs" priority="24" dxfId="133" operator="equal" stopIfTrue="1">
      <formula>0</formula>
    </cfRule>
  </conditionalFormatting>
  <conditionalFormatting sqref="B86">
    <cfRule type="cellIs" priority="23" dxfId="133" operator="equal" stopIfTrue="1">
      <formula>0</formula>
    </cfRule>
  </conditionalFormatting>
  <conditionalFormatting sqref="B88">
    <cfRule type="cellIs" priority="22" dxfId="133" operator="equal" stopIfTrue="1">
      <formula>0</formula>
    </cfRule>
  </conditionalFormatting>
  <conditionalFormatting sqref="B89">
    <cfRule type="cellIs" priority="21" dxfId="133" operator="equal" stopIfTrue="1">
      <formula>0</formula>
    </cfRule>
  </conditionalFormatting>
  <conditionalFormatting sqref="B97">
    <cfRule type="cellIs" priority="17" dxfId="133" operator="equal" stopIfTrue="1">
      <formula>0</formula>
    </cfRule>
  </conditionalFormatting>
  <conditionalFormatting sqref="B90">
    <cfRule type="cellIs" priority="20" dxfId="133" operator="equal" stopIfTrue="1">
      <formula>0</formula>
    </cfRule>
  </conditionalFormatting>
  <conditionalFormatting sqref="B94">
    <cfRule type="cellIs" priority="19" dxfId="133" operator="equal" stopIfTrue="1">
      <formula>0</formula>
    </cfRule>
  </conditionalFormatting>
  <conditionalFormatting sqref="B95">
    <cfRule type="cellIs" priority="18" dxfId="133" operator="equal" stopIfTrue="1">
      <formula>0</formula>
    </cfRule>
  </conditionalFormatting>
  <conditionalFormatting sqref="B92:B93">
    <cfRule type="cellIs" priority="15" dxfId="133" operator="equal" stopIfTrue="1">
      <formula>0</formula>
    </cfRule>
  </conditionalFormatting>
  <conditionalFormatting sqref="B91">
    <cfRule type="cellIs" priority="14" dxfId="133" operator="between" stopIfTrue="1">
      <formula>0.5</formula>
      <formula>-0.5</formula>
    </cfRule>
  </conditionalFormatting>
  <conditionalFormatting sqref="C77">
    <cfRule type="cellIs" priority="13" dxfId="133" operator="equal" stopIfTrue="1">
      <formula>0</formula>
    </cfRule>
  </conditionalFormatting>
  <conditionalFormatting sqref="E77">
    <cfRule type="cellIs" priority="12" dxfId="133" operator="equal" stopIfTrue="1">
      <formula>0</formula>
    </cfRule>
  </conditionalFormatting>
  <conditionalFormatting sqref="F77">
    <cfRule type="cellIs" priority="11" dxfId="133" operator="equal" stopIfTrue="1">
      <formula>0</formula>
    </cfRule>
  </conditionalFormatting>
  <conditionalFormatting sqref="H77">
    <cfRule type="cellIs" priority="10" dxfId="133" operator="equal" stopIfTrue="1">
      <formula>0</formula>
    </cfRule>
  </conditionalFormatting>
  <conditionalFormatting sqref="A99:A100">
    <cfRule type="cellIs" priority="9" dxfId="133" operator="equal" stopIfTrue="1">
      <formula>0</formula>
    </cfRule>
  </conditionalFormatting>
  <conditionalFormatting sqref="A101">
    <cfRule type="cellIs" priority="8" dxfId="133" operator="equal" stopIfTrue="1">
      <formula>0</formula>
    </cfRule>
  </conditionalFormatting>
  <conditionalFormatting sqref="B102">
    <cfRule type="cellIs" priority="7" dxfId="133" operator="equal" stopIfTrue="1">
      <formula>0</formula>
    </cfRule>
  </conditionalFormatting>
  <conditionalFormatting sqref="A102">
    <cfRule type="cellIs" priority="6" dxfId="133" operator="equal" stopIfTrue="1">
      <formula>0</formula>
    </cfRule>
  </conditionalFormatting>
  <conditionalFormatting sqref="A103">
    <cfRule type="cellIs" priority="5" dxfId="133" operator="between" stopIfTrue="1">
      <formula>0.5</formula>
      <formula>-0.5</formula>
    </cfRule>
  </conditionalFormatting>
  <conditionalFormatting sqref="A104">
    <cfRule type="cellIs" priority="3" dxfId="133" operator="between" stopIfTrue="1">
      <formula>0.5</formula>
      <formula>-0.5</formula>
    </cfRule>
  </conditionalFormatting>
  <conditionalFormatting sqref="E98:H98">
    <cfRule type="cellIs" priority="2" dxfId="135" operator="equal" stopIfTrue="1">
      <formula>0</formula>
    </cfRule>
  </conditionalFormatting>
  <conditionalFormatting sqref="B77">
    <cfRule type="cellIs" priority="1" dxfId="133" operator="equal" stopIfTrue="1">
      <formula>0</formula>
    </cfRule>
  </conditionalFormatting>
  <printOptions/>
  <pageMargins left="0.5" right="0.5" top="0.5" bottom="0.5" header="0.25" footer="0.25"/>
  <pageSetup firstPageNumber="27" useFirstPageNumber="1" horizontalDpi="600" verticalDpi="600" orientation="portrait" paperSize="9"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dimension ref="A2:K37"/>
  <sheetViews>
    <sheetView zoomScalePageLayoutView="0" workbookViewId="0" topLeftCell="A13">
      <selection activeCell="K11" sqref="K11"/>
    </sheetView>
  </sheetViews>
  <sheetFormatPr defaultColWidth="9.00390625" defaultRowHeight="12.75"/>
  <cols>
    <col min="1" max="1" width="9.875" style="4" customWidth="1"/>
    <col min="2" max="2" width="9.625" style="4" bestFit="1" customWidth="1"/>
    <col min="3" max="3" width="12.375" style="4" customWidth="1"/>
    <col min="4" max="4" width="11.875" style="4" customWidth="1"/>
    <col min="5" max="5" width="9.625" style="4" customWidth="1"/>
    <col min="6" max="6" width="8.125" style="4" customWidth="1"/>
    <col min="7" max="7" width="9.125" style="4" customWidth="1"/>
    <col min="8" max="8" width="12.00390625" style="4" customWidth="1"/>
    <col min="9" max="9" width="19.75390625" style="4" customWidth="1"/>
    <col min="10" max="10" width="9.875" style="4" customWidth="1"/>
    <col min="11" max="11" width="19.25390625" style="4" bestFit="1" customWidth="1"/>
    <col min="12" max="12" width="19.875" style="4" customWidth="1"/>
    <col min="13" max="16384" width="9.125" style="4" customWidth="1"/>
  </cols>
  <sheetData>
    <row r="2" ht="8.25" customHeight="1">
      <c r="I2" s="127"/>
    </row>
    <row r="3" ht="4.5" customHeight="1"/>
    <row r="5" ht="15" customHeight="1">
      <c r="A5" s="4" t="s">
        <v>481</v>
      </c>
    </row>
    <row r="6" ht="9.75" customHeight="1"/>
    <row r="7" spans="1:10" ht="22.5" customHeight="1">
      <c r="A7" s="615" t="s">
        <v>482</v>
      </c>
      <c r="B7" s="615"/>
      <c r="C7" s="615"/>
      <c r="D7" s="615"/>
      <c r="E7" s="615"/>
      <c r="F7" s="615"/>
      <c r="G7" s="615"/>
      <c r="H7" s="615"/>
      <c r="I7" s="615"/>
      <c r="J7" s="30"/>
    </row>
    <row r="8" spans="1:10" ht="30" customHeight="1">
      <c r="A8" s="596" t="s">
        <v>789</v>
      </c>
      <c r="B8" s="596"/>
      <c r="C8" s="596"/>
      <c r="D8" s="596"/>
      <c r="E8" s="596"/>
      <c r="F8" s="596"/>
      <c r="G8" s="596"/>
      <c r="H8" s="596"/>
      <c r="I8" s="596"/>
      <c r="J8" s="30"/>
    </row>
    <row r="9" ht="3.75" customHeight="1"/>
    <row r="10" spans="1:9" ht="15" customHeight="1">
      <c r="A10" s="20"/>
      <c r="B10" s="597" t="s">
        <v>619</v>
      </c>
      <c r="C10" s="597"/>
      <c r="D10" s="597"/>
      <c r="E10" s="597"/>
      <c r="F10" s="597"/>
      <c r="G10" s="597"/>
      <c r="H10" s="597"/>
      <c r="I10" s="597"/>
    </row>
    <row r="11" spans="1:2" ht="12" customHeight="1">
      <c r="A11" s="43"/>
      <c r="B11" s="44"/>
    </row>
    <row r="12" spans="1:10" ht="54.75" customHeight="1">
      <c r="A12" s="617" t="s">
        <v>809</v>
      </c>
      <c r="B12" s="617"/>
      <c r="C12" s="617"/>
      <c r="D12" s="617"/>
      <c r="E12" s="617"/>
      <c r="F12" s="617"/>
      <c r="G12" s="617"/>
      <c r="H12" s="617"/>
      <c r="I12" s="617"/>
      <c r="J12" s="140"/>
    </row>
    <row r="13" ht="4.5" customHeight="1"/>
    <row r="14" spans="1:10" ht="16.5" customHeight="1">
      <c r="A14" s="618" t="s">
        <v>620</v>
      </c>
      <c r="B14" s="618"/>
      <c r="C14" s="618"/>
      <c r="D14" s="618"/>
      <c r="E14" s="618"/>
      <c r="F14" s="618"/>
      <c r="G14" s="618"/>
      <c r="H14" s="618"/>
      <c r="I14" s="618"/>
      <c r="J14" s="132"/>
    </row>
    <row r="15" spans="1:9" ht="60" customHeight="1">
      <c r="A15" s="598" t="s">
        <v>621</v>
      </c>
      <c r="B15" s="598"/>
      <c r="C15" s="598"/>
      <c r="D15" s="598"/>
      <c r="E15" s="598"/>
      <c r="F15" s="598"/>
      <c r="G15" s="598"/>
      <c r="H15" s="598"/>
      <c r="I15" s="598"/>
    </row>
    <row r="16" ht="14.25" customHeight="1">
      <c r="A16" s="47" t="s">
        <v>622</v>
      </c>
    </row>
    <row r="17" spans="1:10" ht="59.25" customHeight="1">
      <c r="A17" s="598" t="s">
        <v>623</v>
      </c>
      <c r="B17" s="598"/>
      <c r="C17" s="598"/>
      <c r="D17" s="598"/>
      <c r="E17" s="598"/>
      <c r="F17" s="598"/>
      <c r="G17" s="598"/>
      <c r="H17" s="598"/>
      <c r="I17" s="598"/>
      <c r="J17" s="132"/>
    </row>
    <row r="18" spans="1:10" ht="107.25" customHeight="1">
      <c r="A18" s="598" t="s">
        <v>631</v>
      </c>
      <c r="B18" s="598"/>
      <c r="C18" s="598"/>
      <c r="D18" s="598"/>
      <c r="E18" s="598"/>
      <c r="F18" s="598"/>
      <c r="G18" s="598"/>
      <c r="H18" s="598"/>
      <c r="I18" s="598"/>
      <c r="J18" s="132"/>
    </row>
    <row r="19" spans="1:10" ht="30.75" customHeight="1">
      <c r="A19" s="613" t="s">
        <v>624</v>
      </c>
      <c r="B19" s="613"/>
      <c r="C19" s="613"/>
      <c r="D19" s="613"/>
      <c r="E19" s="613"/>
      <c r="F19" s="613"/>
      <c r="G19" s="613"/>
      <c r="H19" s="613"/>
      <c r="I19" s="613"/>
      <c r="J19" s="46"/>
    </row>
    <row r="20" spans="1:10" ht="16.5" customHeight="1">
      <c r="A20" s="47" t="s">
        <v>483</v>
      </c>
      <c r="B20" s="47"/>
      <c r="C20" s="47"/>
      <c r="D20" s="47"/>
      <c r="E20" s="47"/>
      <c r="F20" s="47"/>
      <c r="G20" s="47"/>
      <c r="H20" s="47"/>
      <c r="I20" s="47"/>
      <c r="J20" s="47"/>
    </row>
    <row r="21" spans="1:10" ht="4.5" customHeight="1">
      <c r="A21" s="45"/>
      <c r="B21" s="45"/>
      <c r="C21" s="45"/>
      <c r="D21" s="45"/>
      <c r="E21" s="45"/>
      <c r="F21" s="45"/>
      <c r="G21" s="45"/>
      <c r="H21" s="45"/>
      <c r="I21" s="45"/>
      <c r="J21" s="184"/>
    </row>
    <row r="22" spans="1:11" ht="56.25" customHeight="1">
      <c r="A22" s="613" t="s">
        <v>790</v>
      </c>
      <c r="B22" s="613"/>
      <c r="C22" s="613"/>
      <c r="D22" s="613"/>
      <c r="E22" s="613"/>
      <c r="F22" s="613"/>
      <c r="G22" s="613"/>
      <c r="H22" s="613"/>
      <c r="I22" s="613"/>
      <c r="J22" s="184"/>
      <c r="K22" s="352">
        <f>TM7!M61</f>
        <v>0</v>
      </c>
    </row>
    <row r="23" ht="5.25" customHeight="1"/>
    <row r="24" spans="1:9" ht="15.75" customHeight="1">
      <c r="A24" s="597" t="s">
        <v>363</v>
      </c>
      <c r="B24" s="597"/>
      <c r="C24" s="597"/>
      <c r="D24" s="597"/>
      <c r="F24" s="616" t="s">
        <v>517</v>
      </c>
      <c r="G24" s="616"/>
      <c r="H24" s="616"/>
      <c r="I24" s="616"/>
    </row>
    <row r="25" spans="1:5" ht="15" customHeight="1">
      <c r="A25" s="597" t="s">
        <v>364</v>
      </c>
      <c r="B25" s="597"/>
      <c r="C25" s="597"/>
      <c r="D25" s="597"/>
      <c r="E25" s="24"/>
    </row>
    <row r="26" spans="1:9" ht="14.25" customHeight="1">
      <c r="A26" s="597" t="s">
        <v>72</v>
      </c>
      <c r="B26" s="597"/>
      <c r="C26" s="597"/>
      <c r="D26" s="597"/>
      <c r="G26" s="597" t="s">
        <v>369</v>
      </c>
      <c r="H26" s="597"/>
      <c r="I26" s="597"/>
    </row>
    <row r="27" ht="14.25" customHeight="1">
      <c r="E27" s="24"/>
    </row>
    <row r="28" ht="8.25" customHeight="1"/>
    <row r="29" ht="12.75" customHeight="1"/>
    <row r="30" ht="10.5" customHeight="1"/>
    <row r="31" ht="12" customHeight="1"/>
    <row r="32" spans="1:11" ht="14.25" customHeight="1">
      <c r="A32" s="597" t="s">
        <v>365</v>
      </c>
      <c r="B32" s="597"/>
      <c r="C32" s="597"/>
      <c r="D32" s="597"/>
      <c r="G32" s="597" t="s">
        <v>484</v>
      </c>
      <c r="H32" s="597"/>
      <c r="I32" s="597"/>
      <c r="J32" s="24"/>
      <c r="K32" s="24"/>
    </row>
    <row r="33" spans="1:10" ht="13.5" customHeight="1">
      <c r="A33" s="614" t="s">
        <v>496</v>
      </c>
      <c r="B33" s="614"/>
      <c r="C33" s="614"/>
      <c r="D33" s="614"/>
      <c r="G33" s="614" t="s">
        <v>495</v>
      </c>
      <c r="H33" s="614"/>
      <c r="I33" s="614"/>
      <c r="J33" s="5"/>
    </row>
    <row r="34" spans="1:10" ht="1.5" customHeight="1">
      <c r="A34" s="42"/>
      <c r="B34" s="42"/>
      <c r="C34" s="42"/>
      <c r="D34" s="42"/>
      <c r="E34" s="42"/>
      <c r="F34" s="42"/>
      <c r="G34" s="42"/>
      <c r="H34" s="42"/>
      <c r="I34" s="42"/>
      <c r="J34" s="42"/>
    </row>
    <row r="35" spans="1:10" ht="12.75">
      <c r="A35" s="42"/>
      <c r="B35" s="42"/>
      <c r="C35" s="42"/>
      <c r="D35" s="42"/>
      <c r="E35" s="42"/>
      <c r="F35" s="42"/>
      <c r="G35" s="42"/>
      <c r="H35" s="42"/>
      <c r="I35" s="42"/>
      <c r="J35" s="42"/>
    </row>
    <row r="36" spans="3:5" ht="12.75">
      <c r="C36" s="597"/>
      <c r="D36" s="597"/>
      <c r="E36" s="597"/>
    </row>
    <row r="37" spans="3:5" ht="12.75">
      <c r="C37" s="614"/>
      <c r="D37" s="614"/>
      <c r="E37" s="614"/>
    </row>
  </sheetData>
  <sheetProtection/>
  <mergeCells count="21">
    <mergeCell ref="A8:I8"/>
    <mergeCell ref="B10:I10"/>
    <mergeCell ref="A12:I12"/>
    <mergeCell ref="A14:I14"/>
    <mergeCell ref="A15:I15"/>
    <mergeCell ref="C36:E36"/>
    <mergeCell ref="A25:D25"/>
    <mergeCell ref="A24:D24"/>
    <mergeCell ref="G26:I26"/>
    <mergeCell ref="A7:I7"/>
    <mergeCell ref="G33:I33"/>
    <mergeCell ref="F24:I24"/>
    <mergeCell ref="A33:D33"/>
    <mergeCell ref="A32:D32"/>
    <mergeCell ref="A19:I19"/>
    <mergeCell ref="C37:E37"/>
    <mergeCell ref="A22:I22"/>
    <mergeCell ref="A26:D26"/>
    <mergeCell ref="A17:I17"/>
    <mergeCell ref="A18:I18"/>
    <mergeCell ref="G32:I32"/>
  </mergeCells>
  <printOptions/>
  <pageMargins left="0.65" right="0.32" top="0.46" bottom="0.59" header="0.25" footer="0.31"/>
  <pageSetup firstPageNumber="4" useFirstPageNumber="1" horizontalDpi="600" verticalDpi="600" orientation="portrait" paperSize="9" r:id="rId1"/>
  <headerFooter alignWithMargins="0">
    <oddFooter>&amp;C&amp;P</oddFooter>
  </headerFooter>
</worksheet>
</file>

<file path=xl/worksheets/sheet5.xml><?xml version="1.0" encoding="utf-8"?>
<worksheet xmlns="http://schemas.openxmlformats.org/spreadsheetml/2006/main" xmlns:r="http://schemas.openxmlformats.org/officeDocument/2006/relationships">
  <dimension ref="A1:IQ132"/>
  <sheetViews>
    <sheetView zoomScalePageLayoutView="0" workbookViewId="0" topLeftCell="A1">
      <pane xSplit="3" ySplit="9" topLeftCell="D10" activePane="bottomRight" state="frozen"/>
      <selection pane="topLeft" activeCell="A1" sqref="A1"/>
      <selection pane="topRight" activeCell="D1" sqref="D1"/>
      <selection pane="bottomLeft" activeCell="A10" sqref="A10"/>
      <selection pane="bottomRight" activeCell="H131" sqref="A11:H131"/>
    </sheetView>
  </sheetViews>
  <sheetFormatPr defaultColWidth="9.00390625" defaultRowHeight="12.75"/>
  <cols>
    <col min="1" max="1" width="5.875" style="542" customWidth="1"/>
    <col min="2" max="2" width="24.375" style="5" customWidth="1"/>
    <col min="3" max="3" width="25.00390625" style="5" customWidth="1"/>
    <col min="4" max="4" width="7.625" style="5" customWidth="1"/>
    <col min="5" max="5" width="0.37109375" style="5" customWidth="1"/>
    <col min="6" max="6" width="18.625" style="5" customWidth="1"/>
    <col min="7" max="7" width="0.2421875" style="5" customWidth="1"/>
    <col min="8" max="8" width="18.625" style="5" customWidth="1"/>
    <col min="9" max="9" width="17.25390625" style="247" hidden="1" customWidth="1"/>
    <col min="10" max="10" width="19.75390625" style="5" hidden="1" customWidth="1"/>
    <col min="11" max="11" width="19.25390625" style="5" bestFit="1" customWidth="1"/>
    <col min="12" max="12" width="12.25390625" style="5" bestFit="1" customWidth="1"/>
    <col min="13" max="13" width="16.625" style="5" bestFit="1" customWidth="1"/>
    <col min="14" max="14" width="12.875" style="5" bestFit="1" customWidth="1"/>
    <col min="15" max="16384" width="9.125" style="5" customWidth="1"/>
  </cols>
  <sheetData>
    <row r="1" spans="1:9" ht="12.75">
      <c r="A1" s="54" t="str">
        <f>Bia!A55</f>
        <v>CÔNG TY CỔ PHẦN VẬT TƯ BẾN THÀNH</v>
      </c>
      <c r="B1" s="54"/>
      <c r="C1" s="54"/>
      <c r="H1" s="23" t="s">
        <v>303</v>
      </c>
      <c r="I1" s="23"/>
    </row>
    <row r="2" spans="1:9" ht="12.75">
      <c r="A2" s="540" t="str">
        <f>Bia!A56</f>
        <v>Địa chỉ: 200 - 202 - 204 Lý Tự Trọng, P.Bến Thành, Q.1, Tp. HCM</v>
      </c>
      <c r="B2" s="176"/>
      <c r="C2" s="176"/>
      <c r="D2" s="176"/>
      <c r="E2" s="176"/>
      <c r="F2" s="176"/>
      <c r="G2" s="176"/>
      <c r="H2" s="177" t="s">
        <v>518</v>
      </c>
      <c r="I2" s="541"/>
    </row>
    <row r="3" ht="11.25" customHeight="1">
      <c r="I3" s="5"/>
    </row>
    <row r="4" spans="1:9" ht="22.5" customHeight="1">
      <c r="A4" s="623" t="s">
        <v>382</v>
      </c>
      <c r="B4" s="623"/>
      <c r="C4" s="623"/>
      <c r="D4" s="623"/>
      <c r="E4" s="623"/>
      <c r="F4" s="623"/>
      <c r="G4" s="623"/>
      <c r="H4" s="623"/>
      <c r="I4" s="144"/>
    </row>
    <row r="5" spans="1:9" ht="14.25" customHeight="1">
      <c r="A5" s="624" t="s">
        <v>519</v>
      </c>
      <c r="B5" s="624"/>
      <c r="C5" s="624"/>
      <c r="D5" s="624"/>
      <c r="E5" s="624"/>
      <c r="F5" s="624"/>
      <c r="G5" s="624"/>
      <c r="H5" s="624"/>
      <c r="I5" s="144"/>
    </row>
    <row r="6" spans="2:9" ht="8.25" customHeight="1">
      <c r="B6" s="64"/>
      <c r="I6" s="5"/>
    </row>
    <row r="7" spans="2:9" ht="12.75">
      <c r="B7" s="64"/>
      <c r="H7" s="131" t="s">
        <v>383</v>
      </c>
      <c r="I7" s="131"/>
    </row>
    <row r="8" ht="4.5" customHeight="1">
      <c r="I8" s="5"/>
    </row>
    <row r="9" spans="1:10" s="341" customFormat="1" ht="36.75" customHeight="1">
      <c r="A9" s="341" t="s">
        <v>304</v>
      </c>
      <c r="B9" s="622" t="s">
        <v>386</v>
      </c>
      <c r="C9" s="622"/>
      <c r="D9" s="321" t="s">
        <v>385</v>
      </c>
      <c r="F9" s="340" t="s">
        <v>521</v>
      </c>
      <c r="H9" s="340" t="s">
        <v>520</v>
      </c>
      <c r="I9" s="544" t="s">
        <v>522</v>
      </c>
      <c r="J9" s="341" t="s">
        <v>523</v>
      </c>
    </row>
    <row r="10" spans="2:4" ht="14.25" customHeight="1">
      <c r="B10" s="54"/>
      <c r="C10" s="54"/>
      <c r="D10" s="145"/>
    </row>
    <row r="11" spans="1:10" ht="12.75">
      <c r="A11" s="496">
        <v>100</v>
      </c>
      <c r="B11" s="621" t="s">
        <v>377</v>
      </c>
      <c r="C11" s="621"/>
      <c r="D11" s="145"/>
      <c r="F11" s="54">
        <f>F13+F17+F21+F29+F33</f>
        <v>80082648202</v>
      </c>
      <c r="G11" s="54">
        <f>G13+G17+G21+G29+G33</f>
        <v>0</v>
      </c>
      <c r="H11" s="54">
        <f>H13+H17+H21+H29+H33</f>
        <v>108203134145</v>
      </c>
      <c r="I11" s="54">
        <f>I13+I17+I21+I29+I33</f>
        <v>0</v>
      </c>
      <c r="J11" s="54">
        <f>J13+J17+J21+J29+J33</f>
        <v>80082648202</v>
      </c>
    </row>
    <row r="12" spans="4:9" ht="14.25" customHeight="1">
      <c r="D12" s="145"/>
      <c r="I12" s="5"/>
    </row>
    <row r="13" spans="1:10" ht="14.25" customHeight="1">
      <c r="A13" s="496">
        <v>110</v>
      </c>
      <c r="B13" s="54" t="s">
        <v>387</v>
      </c>
      <c r="C13" s="54"/>
      <c r="D13" s="545"/>
      <c r="F13" s="54">
        <f>SUM(F14:F15)</f>
        <v>1215338245</v>
      </c>
      <c r="G13" s="54">
        <f>SUM(G14:G15)</f>
        <v>0</v>
      </c>
      <c r="H13" s="54">
        <f>SUM(H14:H15)</f>
        <v>6615973433</v>
      </c>
      <c r="I13" s="54">
        <f>SUM(I14:I15)</f>
        <v>0</v>
      </c>
      <c r="J13" s="54">
        <f>SUM(J14:J15)</f>
        <v>1215338245</v>
      </c>
    </row>
    <row r="14" spans="1:10" ht="15.75" customHeight="1">
      <c r="A14" s="542">
        <v>111</v>
      </c>
      <c r="B14" s="5" t="s">
        <v>388</v>
      </c>
      <c r="D14" s="533" t="s">
        <v>65</v>
      </c>
      <c r="F14" s="5">
        <f>I14+J14</f>
        <v>1215338245</v>
      </c>
      <c r="H14" s="5">
        <v>6615973433</v>
      </c>
      <c r="J14" s="5">
        <f>484083601+731254644</f>
        <v>1215338245</v>
      </c>
    </row>
    <row r="15" spans="1:6" ht="15.75" customHeight="1">
      <c r="A15" s="542">
        <v>112</v>
      </c>
      <c r="B15" s="5" t="s">
        <v>389</v>
      </c>
      <c r="D15" s="145"/>
      <c r="F15" s="5">
        <f>I15+J15</f>
        <v>0</v>
      </c>
    </row>
    <row r="16" ht="12.75">
      <c r="D16" s="145"/>
    </row>
    <row r="17" spans="1:9" ht="15.75" customHeight="1">
      <c r="A17" s="496">
        <v>120</v>
      </c>
      <c r="B17" s="54" t="s">
        <v>408</v>
      </c>
      <c r="C17" s="54"/>
      <c r="D17" s="545"/>
      <c r="F17" s="54">
        <f>F18</f>
        <v>0</v>
      </c>
      <c r="G17" s="148"/>
      <c r="H17" s="54">
        <f>H18</f>
        <v>0</v>
      </c>
      <c r="I17" s="54"/>
    </row>
    <row r="18" spans="1:9" ht="15.75" customHeight="1">
      <c r="A18" s="542">
        <v>121</v>
      </c>
      <c r="B18" s="5" t="s">
        <v>220</v>
      </c>
      <c r="D18" s="533"/>
      <c r="F18" s="5">
        <f>I18+J18</f>
        <v>0</v>
      </c>
      <c r="I18" s="5"/>
    </row>
    <row r="19" spans="1:9" ht="12.75">
      <c r="A19" s="542">
        <v>129</v>
      </c>
      <c r="B19" s="620" t="s">
        <v>221</v>
      </c>
      <c r="C19" s="620"/>
      <c r="D19" s="145"/>
      <c r="F19" s="5">
        <f>I19+J19</f>
        <v>0</v>
      </c>
      <c r="I19" s="5"/>
    </row>
    <row r="20" spans="4:9" ht="12.75">
      <c r="D20" s="145"/>
      <c r="I20" s="5"/>
    </row>
    <row r="21" spans="1:10" ht="15.75" customHeight="1">
      <c r="A21" s="496">
        <v>130</v>
      </c>
      <c r="B21" s="54" t="s">
        <v>222</v>
      </c>
      <c r="C21" s="54"/>
      <c r="D21" s="545"/>
      <c r="F21" s="54">
        <f>SUM(F22:F27)</f>
        <v>68358106724</v>
      </c>
      <c r="H21" s="54">
        <f>SUM(H22:H27)</f>
        <v>90074111669</v>
      </c>
      <c r="I21" s="54">
        <f>SUM(I22:I27)</f>
        <v>0</v>
      </c>
      <c r="J21" s="54">
        <f>SUM(J22:J27)</f>
        <v>68358106724</v>
      </c>
    </row>
    <row r="22" spans="1:10" ht="15.75" customHeight="1">
      <c r="A22" s="542">
        <v>131</v>
      </c>
      <c r="B22" s="5" t="s">
        <v>335</v>
      </c>
      <c r="D22" s="145"/>
      <c r="F22" s="5">
        <f aca="true" t="shared" si="0" ref="F22:F27">I22+J22</f>
        <v>66599819539</v>
      </c>
      <c r="H22" s="5">
        <v>88121002555</v>
      </c>
      <c r="J22" s="5">
        <v>66599819539</v>
      </c>
    </row>
    <row r="23" spans="1:10" ht="15.75" customHeight="1">
      <c r="A23" s="542">
        <v>132</v>
      </c>
      <c r="B23" s="5" t="s">
        <v>409</v>
      </c>
      <c r="D23" s="145"/>
      <c r="F23" s="5">
        <f t="shared" si="0"/>
        <v>5346749824</v>
      </c>
      <c r="H23" s="5">
        <v>4859981724</v>
      </c>
      <c r="J23" s="5">
        <v>5346749824</v>
      </c>
    </row>
    <row r="24" spans="1:6" ht="15.75" customHeight="1">
      <c r="A24" s="542">
        <v>133</v>
      </c>
      <c r="B24" s="5" t="s">
        <v>223</v>
      </c>
      <c r="D24" s="145"/>
      <c r="F24" s="5">
        <f t="shared" si="0"/>
        <v>0</v>
      </c>
    </row>
    <row r="25" spans="1:6" ht="15.75" customHeight="1">
      <c r="A25" s="542">
        <v>134</v>
      </c>
      <c r="B25" s="619" t="s">
        <v>410</v>
      </c>
      <c r="C25" s="619"/>
      <c r="D25" s="145"/>
      <c r="F25" s="5">
        <f t="shared" si="0"/>
        <v>0</v>
      </c>
    </row>
    <row r="26" spans="1:10" ht="15.75" customHeight="1">
      <c r="A26" s="542">
        <v>135</v>
      </c>
      <c r="B26" s="5" t="s">
        <v>411</v>
      </c>
      <c r="D26" s="145" t="s">
        <v>305</v>
      </c>
      <c r="F26" s="5">
        <f t="shared" si="0"/>
        <v>96537361</v>
      </c>
      <c r="H26" s="5">
        <v>293127390</v>
      </c>
      <c r="J26" s="5">
        <v>96537361</v>
      </c>
    </row>
    <row r="27" spans="1:10" ht="15.75" customHeight="1">
      <c r="A27" s="542">
        <v>139</v>
      </c>
      <c r="B27" s="5" t="s">
        <v>224</v>
      </c>
      <c r="D27" s="145"/>
      <c r="F27" s="5">
        <f t="shared" si="0"/>
        <v>-3685000000</v>
      </c>
      <c r="H27" s="5">
        <v>-3200000000</v>
      </c>
      <c r="J27" s="5">
        <v>-3685000000</v>
      </c>
    </row>
    <row r="28" ht="12.75">
      <c r="D28" s="145"/>
    </row>
    <row r="29" spans="1:251" ht="15.75" customHeight="1">
      <c r="A29" s="496">
        <v>140</v>
      </c>
      <c r="B29" s="54" t="s">
        <v>412</v>
      </c>
      <c r="C29" s="54"/>
      <c r="D29" s="545" t="s">
        <v>306</v>
      </c>
      <c r="F29" s="54">
        <f>SUM(F30:F31)</f>
        <v>7512593924</v>
      </c>
      <c r="H29" s="54">
        <f>SUM(H30:H31)</f>
        <v>8265651691</v>
      </c>
      <c r="I29" s="54">
        <f>SUM(I30:I31)</f>
        <v>0</v>
      </c>
      <c r="J29" s="54">
        <f>SUM(J30:J31)</f>
        <v>7512593924</v>
      </c>
      <c r="IQ29" s="54">
        <f>SUM(IQ30:IV31)</f>
        <v>0</v>
      </c>
    </row>
    <row r="30" spans="1:10" ht="13.5" customHeight="1">
      <c r="A30" s="542">
        <v>141</v>
      </c>
      <c r="B30" s="5" t="s">
        <v>413</v>
      </c>
      <c r="D30" s="533"/>
      <c r="F30" s="5">
        <f>I30+J30</f>
        <v>7512593924</v>
      </c>
      <c r="H30" s="5">
        <v>8265651691</v>
      </c>
      <c r="I30" s="5"/>
      <c r="J30" s="5">
        <f>1588718101+5923875823</f>
        <v>7512593924</v>
      </c>
    </row>
    <row r="31" spans="1:9" ht="15.75" customHeight="1">
      <c r="A31" s="542">
        <v>149</v>
      </c>
      <c r="B31" s="5" t="s">
        <v>414</v>
      </c>
      <c r="D31" s="145"/>
      <c r="F31" s="5">
        <f>I31+J31</f>
        <v>0</v>
      </c>
      <c r="I31" s="5"/>
    </row>
    <row r="32" spans="4:9" ht="12.75">
      <c r="D32" s="145"/>
      <c r="I32" s="5"/>
    </row>
    <row r="33" spans="1:10" ht="12.75">
      <c r="A33" s="496">
        <v>150</v>
      </c>
      <c r="B33" s="54" t="s">
        <v>415</v>
      </c>
      <c r="C33" s="54"/>
      <c r="D33" s="145"/>
      <c r="F33" s="54">
        <f>SUM(F34:F37)</f>
        <v>2996609309</v>
      </c>
      <c r="H33" s="54">
        <f>SUM(H34:H37)</f>
        <v>3247397352</v>
      </c>
      <c r="I33" s="54">
        <f>SUM(I34:I37)</f>
        <v>0</v>
      </c>
      <c r="J33" s="54">
        <f>SUM(J34:J37)</f>
        <v>2996609309</v>
      </c>
    </row>
    <row r="34" spans="1:10" ht="15.75" customHeight="1">
      <c r="A34" s="542">
        <v>151</v>
      </c>
      <c r="B34" s="5" t="s">
        <v>416</v>
      </c>
      <c r="D34" s="533" t="s">
        <v>307</v>
      </c>
      <c r="F34" s="5">
        <f>I34+J34</f>
        <v>128983226</v>
      </c>
      <c r="H34" s="5">
        <v>1929494</v>
      </c>
      <c r="J34" s="5">
        <v>128983226</v>
      </c>
    </row>
    <row r="35" spans="1:10" ht="15.75" customHeight="1">
      <c r="A35" s="542">
        <v>152</v>
      </c>
      <c r="B35" s="5" t="s">
        <v>225</v>
      </c>
      <c r="D35" s="533"/>
      <c r="F35" s="5">
        <f>I35+J35</f>
        <v>2530035799</v>
      </c>
      <c r="H35" s="5">
        <v>3117207858</v>
      </c>
      <c r="J35" s="5">
        <v>2530035799</v>
      </c>
    </row>
    <row r="36" spans="1:10" ht="15.75" customHeight="1">
      <c r="A36" s="542">
        <v>154</v>
      </c>
      <c r="B36" s="5" t="s">
        <v>226</v>
      </c>
      <c r="D36" s="533" t="s">
        <v>308</v>
      </c>
      <c r="F36" s="5">
        <f>I36+J36</f>
        <v>70396521</v>
      </c>
      <c r="J36" s="5">
        <v>70396521</v>
      </c>
    </row>
    <row r="37" spans="1:10" ht="15.75" customHeight="1">
      <c r="A37" s="542">
        <v>158</v>
      </c>
      <c r="B37" s="5" t="s">
        <v>227</v>
      </c>
      <c r="D37" s="533" t="s">
        <v>309</v>
      </c>
      <c r="F37" s="5">
        <f>I37+J37</f>
        <v>267193763</v>
      </c>
      <c r="H37" s="5">
        <v>128260000</v>
      </c>
      <c r="J37" s="5">
        <v>267193763</v>
      </c>
    </row>
    <row r="38" ht="12.75">
      <c r="D38" s="145"/>
    </row>
    <row r="39" spans="1:10" ht="32.25" customHeight="1">
      <c r="A39" s="496">
        <v>200</v>
      </c>
      <c r="B39" s="621" t="s">
        <v>378</v>
      </c>
      <c r="C39" s="621"/>
      <c r="D39" s="145"/>
      <c r="F39" s="54">
        <f>F40+F50+F62+F66+F72</f>
        <v>10720379381</v>
      </c>
      <c r="H39" s="54">
        <f>H40+H50+H62+H66+H72</f>
        <v>6780929581</v>
      </c>
      <c r="I39" s="54">
        <f>I40+I50+I62+I66+I72</f>
        <v>0</v>
      </c>
      <c r="J39" s="54">
        <f>J40+J50+J62+J66+J72</f>
        <v>10720379381</v>
      </c>
    </row>
    <row r="40" spans="1:10" ht="12.75">
      <c r="A40" s="496">
        <v>210</v>
      </c>
      <c r="B40" s="54" t="s">
        <v>417</v>
      </c>
      <c r="D40" s="145"/>
      <c r="F40" s="155">
        <f>SUM(F41:F45)</f>
        <v>0</v>
      </c>
      <c r="G40" s="148"/>
      <c r="H40" s="155">
        <f>SUM(H41:H45)</f>
        <v>0</v>
      </c>
      <c r="I40" s="155">
        <f>SUM(I41:I45)</f>
        <v>0</v>
      </c>
      <c r="J40" s="155">
        <f>SUM(J41:J45)</f>
        <v>0</v>
      </c>
    </row>
    <row r="41" spans="1:9" ht="14.25" customHeight="1">
      <c r="A41" s="542">
        <v>211</v>
      </c>
      <c r="B41" s="5" t="s">
        <v>418</v>
      </c>
      <c r="D41" s="145"/>
      <c r="F41" s="5">
        <f>I41+J41</f>
        <v>0</v>
      </c>
      <c r="G41" s="148"/>
      <c r="H41" s="148"/>
      <c r="I41" s="5"/>
    </row>
    <row r="42" spans="1:9" ht="14.25" customHeight="1">
      <c r="A42" s="542">
        <v>212</v>
      </c>
      <c r="B42" s="5" t="s">
        <v>228</v>
      </c>
      <c r="D42" s="145"/>
      <c r="F42" s="5">
        <f>I42+J42</f>
        <v>0</v>
      </c>
      <c r="G42" s="148"/>
      <c r="H42" s="148"/>
      <c r="I42" s="5"/>
    </row>
    <row r="43" spans="1:9" ht="15.75" customHeight="1">
      <c r="A43" s="542">
        <v>213</v>
      </c>
      <c r="B43" s="5" t="s">
        <v>229</v>
      </c>
      <c r="D43" s="533"/>
      <c r="F43" s="5">
        <f>I43+J43</f>
        <v>0</v>
      </c>
      <c r="G43" s="148"/>
      <c r="H43" s="148"/>
      <c r="I43" s="5"/>
    </row>
    <row r="44" spans="1:9" ht="15.75" customHeight="1">
      <c r="A44" s="542">
        <v>218</v>
      </c>
      <c r="B44" s="5" t="s">
        <v>231</v>
      </c>
      <c r="D44" s="533"/>
      <c r="F44" s="5">
        <f>I44+J44</f>
        <v>0</v>
      </c>
      <c r="G44" s="148"/>
      <c r="H44" s="148"/>
      <c r="I44" s="5"/>
    </row>
    <row r="45" spans="1:9" ht="13.5" customHeight="1">
      <c r="A45" s="542">
        <v>219</v>
      </c>
      <c r="B45" s="5" t="s">
        <v>230</v>
      </c>
      <c r="D45" s="145"/>
      <c r="F45" s="5">
        <f>I45+J45</f>
        <v>0</v>
      </c>
      <c r="G45" s="148"/>
      <c r="H45" s="148" t="s">
        <v>71</v>
      </c>
      <c r="I45" s="5"/>
    </row>
    <row r="46" spans="2:9" ht="14.25" customHeight="1">
      <c r="B46" s="64"/>
      <c r="C46" s="64"/>
      <c r="D46" s="165"/>
      <c r="E46" s="64"/>
      <c r="F46" s="64"/>
      <c r="G46" s="64"/>
      <c r="H46" s="64"/>
      <c r="I46" s="64"/>
    </row>
    <row r="47" spans="2:9" ht="14.25" customHeight="1">
      <c r="B47" s="64"/>
      <c r="C47" s="64"/>
      <c r="D47" s="165"/>
      <c r="E47" s="64"/>
      <c r="F47" s="64"/>
      <c r="G47" s="64"/>
      <c r="H47" s="64"/>
      <c r="I47" s="64"/>
    </row>
    <row r="48" spans="1:9" ht="39.75" customHeight="1">
      <c r="A48" s="543" t="s">
        <v>304</v>
      </c>
      <c r="B48" s="622" t="s">
        <v>386</v>
      </c>
      <c r="C48" s="622"/>
      <c r="D48" s="321" t="s">
        <v>385</v>
      </c>
      <c r="E48" s="341"/>
      <c r="F48" s="340" t="str">
        <f>F9</f>
        <v>31/12/2013</v>
      </c>
      <c r="G48" s="341"/>
      <c r="H48" s="320" t="str">
        <f>H9</f>
        <v>01/01/2013</v>
      </c>
      <c r="I48" s="547" t="str">
        <f>I9</f>
        <v>BTDC 2013</v>
      </c>
    </row>
    <row r="49" spans="2:4" ht="14.25" customHeight="1">
      <c r="B49" s="54"/>
      <c r="C49" s="54"/>
      <c r="D49" s="145"/>
    </row>
    <row r="50" spans="1:10" ht="18" customHeight="1">
      <c r="A50" s="496">
        <v>220</v>
      </c>
      <c r="B50" s="54" t="s">
        <v>419</v>
      </c>
      <c r="C50" s="54"/>
      <c r="D50" s="545"/>
      <c r="F50" s="54">
        <f>F51+F54+F57+F60</f>
        <v>9617864029</v>
      </c>
      <c r="H50" s="54">
        <f>H51+H54+H57+H60</f>
        <v>5682143644</v>
      </c>
      <c r="I50" s="54">
        <f>I51+I54+I57+I60</f>
        <v>0</v>
      </c>
      <c r="J50" s="54">
        <f>J51+J54+J57+J60</f>
        <v>9617864029</v>
      </c>
    </row>
    <row r="51" spans="1:10" ht="18" customHeight="1">
      <c r="A51" s="542">
        <v>221</v>
      </c>
      <c r="B51" s="5" t="s">
        <v>420</v>
      </c>
      <c r="D51" s="533" t="s">
        <v>310</v>
      </c>
      <c r="F51" s="5">
        <f>SUM(F52:F53)</f>
        <v>4241783778</v>
      </c>
      <c r="H51" s="5">
        <f>SUM(H52:H53)</f>
        <v>400551483</v>
      </c>
      <c r="I51" s="5">
        <f>SUM(I52:I53)</f>
        <v>4004154264</v>
      </c>
      <c r="J51" s="5">
        <f>SUM(J52:J53)</f>
        <v>237629514</v>
      </c>
    </row>
    <row r="52" spans="1:10" ht="18" customHeight="1">
      <c r="A52" s="542">
        <v>222</v>
      </c>
      <c r="B52" s="5" t="s">
        <v>421</v>
      </c>
      <c r="D52" s="145"/>
      <c r="F52" s="5">
        <f>I52+J52</f>
        <v>6316916968</v>
      </c>
      <c r="H52" s="64">
        <v>2330262704</v>
      </c>
      <c r="I52" s="5">
        <f>4004154264</f>
        <v>4004154264</v>
      </c>
      <c r="J52" s="5">
        <v>2312762704</v>
      </c>
    </row>
    <row r="53" spans="1:10" ht="18" customHeight="1">
      <c r="A53" s="542">
        <v>223</v>
      </c>
      <c r="B53" s="5" t="s">
        <v>422</v>
      </c>
      <c r="D53" s="145"/>
      <c r="F53" s="5">
        <f>I53+J53</f>
        <v>-2075133190</v>
      </c>
      <c r="H53" s="64">
        <v>-1929711221</v>
      </c>
      <c r="I53" s="5"/>
      <c r="J53" s="5">
        <v>-2075133190</v>
      </c>
    </row>
    <row r="54" spans="1:9" ht="18" customHeight="1">
      <c r="A54" s="542">
        <v>224</v>
      </c>
      <c r="B54" s="5" t="s">
        <v>423</v>
      </c>
      <c r="D54" s="145"/>
      <c r="F54" s="148">
        <f>SUM(F55:F56)</f>
        <v>0</v>
      </c>
      <c r="G54" s="148"/>
      <c r="H54" s="148">
        <f>SUM(H55:H56)</f>
        <v>0</v>
      </c>
      <c r="I54" s="148">
        <f>SUM(I55:I56)</f>
        <v>0</v>
      </c>
    </row>
    <row r="55" spans="1:9" ht="18" customHeight="1">
      <c r="A55" s="542">
        <v>225</v>
      </c>
      <c r="B55" s="5" t="s">
        <v>421</v>
      </c>
      <c r="D55" s="145"/>
      <c r="F55" s="5">
        <f>I55+J55</f>
        <v>0</v>
      </c>
      <c r="I55" s="5"/>
    </row>
    <row r="56" spans="1:9" ht="18" customHeight="1">
      <c r="A56" s="542">
        <v>226</v>
      </c>
      <c r="B56" s="5" t="s">
        <v>422</v>
      </c>
      <c r="D56" s="145"/>
      <c r="F56" s="5">
        <f>I56+J56</f>
        <v>0</v>
      </c>
      <c r="I56" s="5"/>
    </row>
    <row r="57" spans="1:9" ht="18" customHeight="1">
      <c r="A57" s="542">
        <v>227</v>
      </c>
      <c r="B57" s="5" t="s">
        <v>424</v>
      </c>
      <c r="D57" s="145"/>
      <c r="F57" s="5">
        <f>SUM(F58:F59)</f>
        <v>0</v>
      </c>
      <c r="H57" s="5">
        <f>SUM(H58:H59)</f>
        <v>0</v>
      </c>
      <c r="I57" s="5">
        <f>SUM(I58:I59)</f>
        <v>0</v>
      </c>
    </row>
    <row r="58" spans="1:9" ht="18" customHeight="1">
      <c r="A58" s="542">
        <v>228</v>
      </c>
      <c r="B58" s="5" t="s">
        <v>421</v>
      </c>
      <c r="D58" s="145"/>
      <c r="F58" s="5">
        <f>I58+J58</f>
        <v>0</v>
      </c>
      <c r="I58" s="5"/>
    </row>
    <row r="59" spans="1:9" ht="18" customHeight="1">
      <c r="A59" s="542">
        <v>229</v>
      </c>
      <c r="B59" s="5" t="s">
        <v>422</v>
      </c>
      <c r="D59" s="145"/>
      <c r="F59" s="5">
        <f>I59+J59</f>
        <v>0</v>
      </c>
      <c r="I59" s="5"/>
    </row>
    <row r="60" spans="1:10" ht="18" customHeight="1">
      <c r="A60" s="542">
        <v>230</v>
      </c>
      <c r="B60" s="5" t="s">
        <v>425</v>
      </c>
      <c r="D60" s="145">
        <v>10</v>
      </c>
      <c r="F60" s="5">
        <f>I60+J60</f>
        <v>5376080251</v>
      </c>
      <c r="H60" s="5">
        <v>5281592161</v>
      </c>
      <c r="I60" s="5">
        <v>-4004154264</v>
      </c>
      <c r="J60" s="5">
        <v>9380234515</v>
      </c>
    </row>
    <row r="61" spans="4:9" ht="12.75">
      <c r="D61" s="145"/>
      <c r="I61" s="5"/>
    </row>
    <row r="62" spans="1:10" ht="18" customHeight="1">
      <c r="A62" s="496">
        <v>240</v>
      </c>
      <c r="B62" s="54" t="s">
        <v>426</v>
      </c>
      <c r="C62" s="54"/>
      <c r="D62" s="145"/>
      <c r="F62" s="155">
        <f>SUM(F63:F64)</f>
        <v>879082509</v>
      </c>
      <c r="G62" s="148"/>
      <c r="H62" s="155">
        <f>SUM(H63:H64)</f>
        <v>1000335309</v>
      </c>
      <c r="I62" s="155">
        <f>SUM(I63:I64)</f>
        <v>0</v>
      </c>
      <c r="J62" s="155">
        <f>SUM(J63:J64)</f>
        <v>879082509</v>
      </c>
    </row>
    <row r="63" spans="1:10" ht="18" customHeight="1">
      <c r="A63" s="542">
        <v>241</v>
      </c>
      <c r="B63" s="438" t="s">
        <v>433</v>
      </c>
      <c r="C63" s="438"/>
      <c r="D63" s="145">
        <v>11</v>
      </c>
      <c r="F63" s="5">
        <f>I63+J63</f>
        <v>1818791709</v>
      </c>
      <c r="H63" s="5">
        <v>1818791709</v>
      </c>
      <c r="J63" s="5">
        <v>1818791709</v>
      </c>
    </row>
    <row r="64" spans="1:10" ht="18" customHeight="1">
      <c r="A64" s="542">
        <v>242</v>
      </c>
      <c r="B64" s="5" t="s">
        <v>434</v>
      </c>
      <c r="D64" s="145"/>
      <c r="F64" s="5">
        <f>I64+J64</f>
        <v>-939709200</v>
      </c>
      <c r="H64" s="5">
        <v>-818456400</v>
      </c>
      <c r="J64" s="5">
        <v>-939709200</v>
      </c>
    </row>
    <row r="65" ht="12.75">
      <c r="D65" s="145"/>
    </row>
    <row r="66" spans="1:10" ht="18" customHeight="1">
      <c r="A66" s="496">
        <v>250</v>
      </c>
      <c r="B66" s="54" t="s">
        <v>440</v>
      </c>
      <c r="C66" s="54"/>
      <c r="D66" s="145"/>
      <c r="F66" s="54">
        <f>SUM(F67:F70)</f>
        <v>0</v>
      </c>
      <c r="H66" s="54">
        <f>SUM(H67:H70)</f>
        <v>0</v>
      </c>
      <c r="I66" s="54">
        <f>SUM(I67:I70)</f>
        <v>0</v>
      </c>
      <c r="J66" s="54">
        <f>SUM(J67:J70)</f>
        <v>0</v>
      </c>
    </row>
    <row r="67" spans="1:9" ht="18" customHeight="1">
      <c r="A67" s="542">
        <v>251</v>
      </c>
      <c r="B67" s="5" t="s">
        <v>441</v>
      </c>
      <c r="D67" s="145"/>
      <c r="F67" s="5">
        <f>I67+J67</f>
        <v>0</v>
      </c>
      <c r="I67" s="5"/>
    </row>
    <row r="68" spans="1:9" ht="18" customHeight="1">
      <c r="A68" s="542">
        <v>252</v>
      </c>
      <c r="B68" s="5" t="s">
        <v>442</v>
      </c>
      <c r="D68" s="145"/>
      <c r="F68" s="5">
        <f>I68+J68</f>
        <v>0</v>
      </c>
      <c r="I68" s="5"/>
    </row>
    <row r="69" spans="1:9" ht="18" customHeight="1">
      <c r="A69" s="542">
        <v>258</v>
      </c>
      <c r="B69" s="5" t="s">
        <v>443</v>
      </c>
      <c r="D69" s="145"/>
      <c r="F69" s="5">
        <f>I69+J69</f>
        <v>0</v>
      </c>
      <c r="I69" s="5"/>
    </row>
    <row r="70" spans="1:9" ht="16.5" customHeight="1">
      <c r="A70" s="542">
        <v>259</v>
      </c>
      <c r="B70" s="619" t="s">
        <v>232</v>
      </c>
      <c r="C70" s="619"/>
      <c r="D70" s="145"/>
      <c r="F70" s="5">
        <f>I70+J70</f>
        <v>0</v>
      </c>
      <c r="I70" s="5"/>
    </row>
    <row r="71" spans="4:9" ht="12.75">
      <c r="D71" s="145"/>
      <c r="I71" s="5"/>
    </row>
    <row r="72" spans="1:10" ht="18" customHeight="1">
      <c r="A72" s="496">
        <v>260</v>
      </c>
      <c r="B72" s="54" t="s">
        <v>444</v>
      </c>
      <c r="C72" s="54"/>
      <c r="D72" s="145"/>
      <c r="F72" s="54">
        <f>SUM(F73:F75)</f>
        <v>223432843</v>
      </c>
      <c r="H72" s="54">
        <f>SUM(H73:H75)</f>
        <v>98450628</v>
      </c>
      <c r="I72" s="54">
        <f>SUM(I73:I75)</f>
        <v>0</v>
      </c>
      <c r="J72" s="54">
        <f>SUM(J73:J75)</f>
        <v>223432843</v>
      </c>
    </row>
    <row r="73" spans="1:10" ht="18" customHeight="1">
      <c r="A73" s="542">
        <v>261</v>
      </c>
      <c r="B73" s="5" t="s">
        <v>445</v>
      </c>
      <c r="D73" s="145">
        <v>12</v>
      </c>
      <c r="F73" s="5">
        <f>I73+J73</f>
        <v>223432843</v>
      </c>
      <c r="H73" s="5">
        <v>18450628</v>
      </c>
      <c r="J73" s="5">
        <v>223432843</v>
      </c>
    </row>
    <row r="74" spans="1:6" ht="18" customHeight="1">
      <c r="A74" s="542">
        <v>262</v>
      </c>
      <c r="B74" s="5" t="s">
        <v>446</v>
      </c>
      <c r="D74" s="145"/>
      <c r="F74" s="5">
        <f>I74+J74</f>
        <v>0</v>
      </c>
    </row>
    <row r="75" spans="1:8" ht="18" customHeight="1">
      <c r="A75" s="542">
        <v>268</v>
      </c>
      <c r="B75" s="5" t="s">
        <v>447</v>
      </c>
      <c r="D75" s="145"/>
      <c r="F75" s="5">
        <f>I75+J75</f>
        <v>0</v>
      </c>
      <c r="H75" s="5">
        <v>80000000</v>
      </c>
    </row>
    <row r="76" ht="12.75">
      <c r="D76" s="145"/>
    </row>
    <row r="77" spans="1:10" ht="13.5" thickBot="1">
      <c r="A77" s="496">
        <v>270</v>
      </c>
      <c r="B77" s="54" t="s">
        <v>379</v>
      </c>
      <c r="C77" s="54"/>
      <c r="D77" s="145"/>
      <c r="F77" s="59">
        <f>F11+F39</f>
        <v>90803027583</v>
      </c>
      <c r="H77" s="59">
        <f>H11+H39</f>
        <v>114984063726</v>
      </c>
      <c r="I77" s="59">
        <f>I11+I39</f>
        <v>0</v>
      </c>
      <c r="J77" s="59">
        <f>J11+J39</f>
        <v>90803027583</v>
      </c>
    </row>
    <row r="78" spans="2:10" ht="13.5" thickTop="1">
      <c r="B78" s="54"/>
      <c r="C78" s="54"/>
      <c r="D78" s="145"/>
      <c r="F78" s="60">
        <f>F77-F131</f>
        <v>0</v>
      </c>
      <c r="H78" s="60">
        <f>H77-H131</f>
        <v>0</v>
      </c>
      <c r="I78" s="60">
        <f>I77-I131</f>
        <v>0</v>
      </c>
      <c r="J78" s="60">
        <f>J77-J131</f>
        <v>0</v>
      </c>
    </row>
    <row r="79" spans="2:9" ht="12.75">
      <c r="B79" s="54"/>
      <c r="C79" s="54"/>
      <c r="D79" s="145"/>
      <c r="F79" s="60"/>
      <c r="H79" s="60"/>
      <c r="I79" s="60"/>
    </row>
    <row r="80" spans="2:9" ht="12.75">
      <c r="B80" s="54"/>
      <c r="C80" s="54"/>
      <c r="D80" s="145"/>
      <c r="F80" s="60"/>
      <c r="H80" s="60"/>
      <c r="I80" s="60"/>
    </row>
    <row r="81" spans="2:9" ht="12.75">
      <c r="B81" s="54"/>
      <c r="C81" s="54"/>
      <c r="D81" s="145"/>
      <c r="F81" s="60"/>
      <c r="H81" s="60"/>
      <c r="I81" s="60"/>
    </row>
    <row r="82" spans="2:9" ht="12.75">
      <c r="B82" s="54"/>
      <c r="C82" s="54"/>
      <c r="D82" s="145"/>
      <c r="F82" s="60"/>
      <c r="H82" s="60"/>
      <c r="I82" s="60"/>
    </row>
    <row r="83" spans="2:9" ht="12.75">
      <c r="B83" s="54"/>
      <c r="C83" s="54"/>
      <c r="D83" s="145"/>
      <c r="F83" s="60"/>
      <c r="H83" s="60"/>
      <c r="I83" s="60"/>
    </row>
    <row r="84" spans="2:9" ht="7.5" customHeight="1">
      <c r="B84" s="54"/>
      <c r="C84" s="54"/>
      <c r="D84" s="145"/>
      <c r="F84" s="60"/>
      <c r="H84" s="60"/>
      <c r="I84" s="60"/>
    </row>
    <row r="85" spans="1:9" ht="39.75" customHeight="1">
      <c r="A85" s="341" t="s">
        <v>304</v>
      </c>
      <c r="B85" s="622" t="s">
        <v>448</v>
      </c>
      <c r="C85" s="622"/>
      <c r="D85" s="321" t="s">
        <v>385</v>
      </c>
      <c r="E85" s="341"/>
      <c r="F85" s="340" t="str">
        <f>F9</f>
        <v>31/12/2013</v>
      </c>
      <c r="G85" s="341"/>
      <c r="H85" s="320" t="str">
        <f>H9</f>
        <v>01/01/2013</v>
      </c>
      <c r="I85" s="544" t="str">
        <f>I9</f>
        <v>BTDC 2013</v>
      </c>
    </row>
    <row r="86" spans="4:9" ht="9.75" customHeight="1">
      <c r="D86" s="145"/>
      <c r="I86" s="5"/>
    </row>
    <row r="87" spans="1:10" ht="12.75">
      <c r="A87" s="496">
        <v>300</v>
      </c>
      <c r="B87" s="54" t="s">
        <v>380</v>
      </c>
      <c r="C87" s="54"/>
      <c r="D87" s="145"/>
      <c r="F87" s="54">
        <f>F89+F102</f>
        <v>51846227749</v>
      </c>
      <c r="H87" s="54">
        <f>H89+H102</f>
        <v>75360274664</v>
      </c>
      <c r="I87" s="54">
        <f>I89+I102</f>
        <v>0</v>
      </c>
      <c r="J87" s="54">
        <f>J89+J102</f>
        <v>51846227749</v>
      </c>
    </row>
    <row r="88" spans="1:10" ht="9" customHeight="1">
      <c r="A88" s="496"/>
      <c r="D88" s="145"/>
      <c r="J88" s="65"/>
    </row>
    <row r="89" spans="1:10" ht="12.75">
      <c r="A89" s="496">
        <v>310</v>
      </c>
      <c r="B89" s="54" t="s">
        <v>449</v>
      </c>
      <c r="C89" s="54"/>
      <c r="D89" s="145"/>
      <c r="F89" s="54">
        <f>SUM(F90:F100)</f>
        <v>47483237749</v>
      </c>
      <c r="H89" s="54">
        <f>SUM(H90:H100)</f>
        <v>71140856664</v>
      </c>
      <c r="I89" s="54">
        <f>SUM(I90:I100)</f>
        <v>0</v>
      </c>
      <c r="J89" s="54">
        <f>SUM(J90:J100)</f>
        <v>47483237749</v>
      </c>
    </row>
    <row r="90" spans="1:10" ht="12.75">
      <c r="A90" s="542">
        <v>311</v>
      </c>
      <c r="B90" s="5" t="s">
        <v>450</v>
      </c>
      <c r="D90" s="145">
        <v>13</v>
      </c>
      <c r="F90" s="5">
        <f aca="true" t="shared" si="1" ref="F90:F100">I90+J90</f>
        <v>36828145994</v>
      </c>
      <c r="H90" s="5">
        <v>57850614617</v>
      </c>
      <c r="I90" s="5"/>
      <c r="J90" s="5">
        <v>36828145994</v>
      </c>
    </row>
    <row r="91" spans="1:10" ht="12.75">
      <c r="A91" s="542">
        <v>312</v>
      </c>
      <c r="B91" s="5" t="s">
        <v>233</v>
      </c>
      <c r="D91" s="145"/>
      <c r="F91" s="5">
        <f t="shared" si="1"/>
        <v>7302551578</v>
      </c>
      <c r="H91" s="5">
        <v>2426431683</v>
      </c>
      <c r="I91" s="68"/>
      <c r="J91" s="5">
        <v>7302551578</v>
      </c>
    </row>
    <row r="92" spans="1:10" ht="12.75">
      <c r="A92" s="542">
        <v>313</v>
      </c>
      <c r="B92" s="5" t="s">
        <v>451</v>
      </c>
      <c r="D92" s="145"/>
      <c r="F92" s="5">
        <f t="shared" si="1"/>
        <v>807751084</v>
      </c>
      <c r="H92" s="5">
        <v>1403000000</v>
      </c>
      <c r="I92" s="5"/>
      <c r="J92" s="5">
        <v>807751084</v>
      </c>
    </row>
    <row r="93" spans="1:10" ht="12.75">
      <c r="A93" s="542">
        <v>314</v>
      </c>
      <c r="B93" s="5" t="s">
        <v>452</v>
      </c>
      <c r="D93" s="145">
        <v>14</v>
      </c>
      <c r="F93" s="5">
        <f t="shared" si="1"/>
        <v>190277789</v>
      </c>
      <c r="H93" s="5">
        <v>6144890829</v>
      </c>
      <c r="J93" s="5">
        <v>190277789</v>
      </c>
    </row>
    <row r="94" spans="1:10" ht="12.75">
      <c r="A94" s="542">
        <v>315</v>
      </c>
      <c r="B94" s="5" t="s">
        <v>234</v>
      </c>
      <c r="D94" s="145">
        <v>15</v>
      </c>
      <c r="F94" s="5">
        <f t="shared" si="1"/>
        <v>572585810</v>
      </c>
      <c r="H94" s="5">
        <v>1067201882</v>
      </c>
      <c r="I94" s="5"/>
      <c r="J94" s="5">
        <v>572585810</v>
      </c>
    </row>
    <row r="95" spans="1:10" ht="12.75">
      <c r="A95" s="542">
        <v>316</v>
      </c>
      <c r="B95" s="5" t="s">
        <v>453</v>
      </c>
      <c r="D95" s="145">
        <v>16</v>
      </c>
      <c r="F95" s="5">
        <f t="shared" si="1"/>
        <v>496028886</v>
      </c>
      <c r="H95" s="5">
        <v>1302762518</v>
      </c>
      <c r="I95" s="5"/>
      <c r="J95" s="5">
        <v>496028886</v>
      </c>
    </row>
    <row r="96" spans="1:9" ht="12.75">
      <c r="A96" s="542">
        <v>317</v>
      </c>
      <c r="B96" s="5" t="s">
        <v>454</v>
      </c>
      <c r="D96" s="145"/>
      <c r="F96" s="5">
        <f t="shared" si="1"/>
        <v>0</v>
      </c>
      <c r="I96" s="5"/>
    </row>
    <row r="97" spans="1:9" ht="12.75">
      <c r="A97" s="542">
        <v>318</v>
      </c>
      <c r="B97" s="619" t="s">
        <v>455</v>
      </c>
      <c r="C97" s="619"/>
      <c r="D97" s="145"/>
      <c r="F97" s="5">
        <f t="shared" si="1"/>
        <v>0</v>
      </c>
      <c r="I97" s="5"/>
    </row>
    <row r="98" spans="1:10" ht="12.75">
      <c r="A98" s="542">
        <v>319</v>
      </c>
      <c r="B98" s="5" t="s">
        <v>311</v>
      </c>
      <c r="C98" s="546"/>
      <c r="D98" s="145">
        <v>17</v>
      </c>
      <c r="F98" s="5">
        <f t="shared" si="1"/>
        <v>615350941</v>
      </c>
      <c r="H98" s="5">
        <v>333633735</v>
      </c>
      <c r="J98" s="5">
        <f>682150941-66800000</f>
        <v>615350941</v>
      </c>
    </row>
    <row r="99" spans="1:9" ht="12.75">
      <c r="A99" s="542">
        <v>320</v>
      </c>
      <c r="B99" s="5" t="s">
        <v>235</v>
      </c>
      <c r="D99" s="145"/>
      <c r="F99" s="5">
        <f t="shared" si="1"/>
        <v>0</v>
      </c>
      <c r="I99" s="5"/>
    </row>
    <row r="100" spans="1:10" ht="12.75">
      <c r="A100" s="542">
        <v>323</v>
      </c>
      <c r="B100" s="5" t="s">
        <v>94</v>
      </c>
      <c r="D100" s="145"/>
      <c r="F100" s="5">
        <f t="shared" si="1"/>
        <v>670545667</v>
      </c>
      <c r="H100" s="5">
        <v>612321400</v>
      </c>
      <c r="I100" s="5"/>
      <c r="J100" s="5">
        <v>670545667</v>
      </c>
    </row>
    <row r="101" spans="4:9" ht="9" customHeight="1">
      <c r="D101" s="145"/>
      <c r="I101" s="5"/>
    </row>
    <row r="102" spans="1:10" ht="12.75">
      <c r="A102" s="496">
        <v>330</v>
      </c>
      <c r="B102" s="54" t="s">
        <v>456</v>
      </c>
      <c r="C102" s="54"/>
      <c r="D102" s="145"/>
      <c r="F102" s="54">
        <f>SUM(F103:F111)</f>
        <v>4362990000</v>
      </c>
      <c r="H102" s="54">
        <f>SUM(H103:H111)</f>
        <v>4219418000</v>
      </c>
      <c r="I102" s="54">
        <f>SUM(I103:I111)</f>
        <v>0</v>
      </c>
      <c r="J102" s="54">
        <f>SUM(J103:J111)</f>
        <v>4362990000</v>
      </c>
    </row>
    <row r="103" spans="1:6" ht="12.75">
      <c r="A103" s="542">
        <v>331</v>
      </c>
      <c r="B103" s="5" t="s">
        <v>463</v>
      </c>
      <c r="D103" s="145"/>
      <c r="F103" s="5">
        <f aca="true" t="shared" si="2" ref="F103:F111">I103+J103</f>
        <v>0</v>
      </c>
    </row>
    <row r="104" spans="1:8" ht="12.75">
      <c r="A104" s="542">
        <v>332</v>
      </c>
      <c r="B104" s="5" t="s">
        <v>406</v>
      </c>
      <c r="D104" s="145"/>
      <c r="F104" s="5">
        <f t="shared" si="2"/>
        <v>0</v>
      </c>
      <c r="H104" s="5">
        <v>0</v>
      </c>
    </row>
    <row r="105" spans="1:10" ht="12.75">
      <c r="A105" s="542">
        <v>333</v>
      </c>
      <c r="B105" s="5" t="s">
        <v>464</v>
      </c>
      <c r="D105" s="145">
        <v>18</v>
      </c>
      <c r="F105" s="402">
        <f t="shared" si="2"/>
        <v>4296190000</v>
      </c>
      <c r="G105" s="402"/>
      <c r="H105" s="402">
        <v>4219418000</v>
      </c>
      <c r="J105" s="5">
        <v>4296190000</v>
      </c>
    </row>
    <row r="106" spans="1:6" ht="12.75">
      <c r="A106" s="542">
        <v>334</v>
      </c>
      <c r="B106" s="5" t="s">
        <v>465</v>
      </c>
      <c r="F106" s="5">
        <f t="shared" si="2"/>
        <v>0</v>
      </c>
    </row>
    <row r="107" spans="1:6" ht="12.75">
      <c r="A107" s="542">
        <v>335</v>
      </c>
      <c r="B107" s="5" t="s">
        <v>466</v>
      </c>
      <c r="D107" s="145"/>
      <c r="F107" s="5">
        <f t="shared" si="2"/>
        <v>0</v>
      </c>
    </row>
    <row r="108" spans="1:6" ht="12.75">
      <c r="A108" s="542">
        <v>336</v>
      </c>
      <c r="B108" s="5" t="s">
        <v>236</v>
      </c>
      <c r="D108" s="145"/>
      <c r="F108" s="5">
        <f t="shared" si="2"/>
        <v>0</v>
      </c>
    </row>
    <row r="109" spans="1:6" ht="12.75">
      <c r="A109" s="542">
        <v>337</v>
      </c>
      <c r="B109" s="5" t="s">
        <v>237</v>
      </c>
      <c r="D109" s="145"/>
      <c r="F109" s="5">
        <f t="shared" si="2"/>
        <v>0</v>
      </c>
    </row>
    <row r="110" spans="1:10" ht="12.75">
      <c r="A110" s="542">
        <v>338</v>
      </c>
      <c r="B110" s="5" t="s">
        <v>118</v>
      </c>
      <c r="D110" s="145"/>
      <c r="F110" s="5">
        <f t="shared" si="2"/>
        <v>66800000</v>
      </c>
      <c r="I110" s="5"/>
      <c r="J110" s="247">
        <v>66800000</v>
      </c>
    </row>
    <row r="111" spans="2:9" ht="12.75">
      <c r="B111" s="5" t="s">
        <v>524</v>
      </c>
      <c r="D111" s="145"/>
      <c r="F111" s="5">
        <f t="shared" si="2"/>
        <v>0</v>
      </c>
      <c r="I111" s="5"/>
    </row>
    <row r="112" spans="1:10" ht="14.25" customHeight="1">
      <c r="A112" s="496">
        <v>400</v>
      </c>
      <c r="B112" s="54" t="s">
        <v>312</v>
      </c>
      <c r="C112" s="54"/>
      <c r="D112" s="343"/>
      <c r="F112" s="54">
        <f>F114+F127</f>
        <v>38956799834</v>
      </c>
      <c r="H112" s="54">
        <f>H114+H127</f>
        <v>39623789062</v>
      </c>
      <c r="I112" s="54">
        <f>I114+I127</f>
        <v>0</v>
      </c>
      <c r="J112" s="54">
        <f>J114+J127</f>
        <v>38956799834</v>
      </c>
    </row>
    <row r="113" spans="4:9" ht="9" customHeight="1">
      <c r="D113" s="145"/>
      <c r="I113" s="5"/>
    </row>
    <row r="114" spans="1:10" ht="12.75">
      <c r="A114" s="496">
        <v>410</v>
      </c>
      <c r="B114" s="54" t="s">
        <v>467</v>
      </c>
      <c r="C114" s="54"/>
      <c r="D114" s="343">
        <v>19</v>
      </c>
      <c r="F114" s="54">
        <f>SUM(F115:F125)</f>
        <v>38956799834</v>
      </c>
      <c r="H114" s="54">
        <f>SUM(H115:H125)</f>
        <v>39623789062</v>
      </c>
      <c r="I114" s="54">
        <f>SUM(I115:I125)</f>
        <v>0</v>
      </c>
      <c r="J114" s="54">
        <f>SUM(J115:J125)</f>
        <v>38956799834</v>
      </c>
    </row>
    <row r="115" spans="1:10" ht="12.75">
      <c r="A115" s="542">
        <v>411</v>
      </c>
      <c r="B115" s="5" t="s">
        <v>468</v>
      </c>
      <c r="D115" s="145"/>
      <c r="F115" s="5">
        <f aca="true" t="shared" si="3" ref="F115:F125">I115+J115</f>
        <v>20000000000</v>
      </c>
      <c r="H115" s="64">
        <v>20000000000</v>
      </c>
      <c r="J115" s="64">
        <v>20000000000</v>
      </c>
    </row>
    <row r="116" spans="1:10" ht="12.75">
      <c r="A116" s="542">
        <v>412</v>
      </c>
      <c r="B116" s="5" t="s">
        <v>469</v>
      </c>
      <c r="D116" s="145"/>
      <c r="F116" s="5">
        <f t="shared" si="3"/>
        <v>13216000000</v>
      </c>
      <c r="H116" s="5">
        <v>13216000000</v>
      </c>
      <c r="J116" s="5">
        <v>13216000000</v>
      </c>
    </row>
    <row r="117" spans="1:8" ht="12.75">
      <c r="A117" s="542">
        <v>413</v>
      </c>
      <c r="B117" s="5" t="s">
        <v>238</v>
      </c>
      <c r="D117" s="145"/>
      <c r="F117" s="5">
        <f t="shared" si="3"/>
        <v>0</v>
      </c>
      <c r="H117" s="5">
        <v>0</v>
      </c>
    </row>
    <row r="118" spans="1:10" ht="12.75">
      <c r="A118" s="542">
        <v>414</v>
      </c>
      <c r="B118" s="5" t="s">
        <v>239</v>
      </c>
      <c r="D118" s="145"/>
      <c r="F118" s="5">
        <f t="shared" si="3"/>
        <v>-122767200</v>
      </c>
      <c r="H118" s="5">
        <v>-122767200</v>
      </c>
      <c r="J118" s="5">
        <v>-122767200</v>
      </c>
    </row>
    <row r="119" spans="1:8" ht="12.75">
      <c r="A119" s="542">
        <v>415</v>
      </c>
      <c r="B119" s="5" t="s">
        <v>240</v>
      </c>
      <c r="D119" s="145"/>
      <c r="F119" s="5">
        <f t="shared" si="3"/>
        <v>0</v>
      </c>
      <c r="H119" s="5">
        <v>0</v>
      </c>
    </row>
    <row r="120" spans="1:10" ht="12.75">
      <c r="A120" s="542">
        <v>416</v>
      </c>
      <c r="B120" s="5" t="s">
        <v>241</v>
      </c>
      <c r="D120" s="145"/>
      <c r="F120" s="5">
        <f t="shared" si="3"/>
        <v>0</v>
      </c>
      <c r="I120" s="247">
        <v>-5903101</v>
      </c>
      <c r="J120" s="5">
        <v>5903101</v>
      </c>
    </row>
    <row r="121" spans="1:10" ht="12.75">
      <c r="A121" s="542">
        <v>417</v>
      </c>
      <c r="B121" s="5" t="s">
        <v>242</v>
      </c>
      <c r="D121" s="145"/>
      <c r="F121" s="5">
        <f t="shared" si="3"/>
        <v>770434687</v>
      </c>
      <c r="H121" s="5">
        <v>770434687</v>
      </c>
      <c r="J121" s="5">
        <v>770434687</v>
      </c>
    </row>
    <row r="122" spans="1:10" ht="12.75">
      <c r="A122" s="542">
        <v>418</v>
      </c>
      <c r="B122" s="5" t="s">
        <v>243</v>
      </c>
      <c r="D122" s="145"/>
      <c r="F122" s="5">
        <f t="shared" si="3"/>
        <v>1126269024</v>
      </c>
      <c r="H122" s="5">
        <v>906458269</v>
      </c>
      <c r="J122" s="5">
        <v>1126269024</v>
      </c>
    </row>
    <row r="123" spans="1:6" ht="12.75">
      <c r="A123" s="542">
        <v>419</v>
      </c>
      <c r="B123" s="5" t="s">
        <v>244</v>
      </c>
      <c r="D123" s="145"/>
      <c r="F123" s="5">
        <f t="shared" si="3"/>
        <v>0</v>
      </c>
    </row>
    <row r="124" spans="1:10" ht="12.75">
      <c r="A124" s="542">
        <v>420</v>
      </c>
      <c r="B124" s="5" t="s">
        <v>245</v>
      </c>
      <c r="D124" s="145"/>
      <c r="F124" s="5">
        <f t="shared" si="3"/>
        <v>3966863323</v>
      </c>
      <c r="H124" s="5">
        <v>4853663306</v>
      </c>
      <c r="I124" s="247">
        <f>5903101</f>
        <v>5903101</v>
      </c>
      <c r="J124" s="68">
        <v>3960960222</v>
      </c>
    </row>
    <row r="125" spans="1:8" ht="12.75">
      <c r="A125" s="542">
        <v>421</v>
      </c>
      <c r="B125" s="5" t="s">
        <v>313</v>
      </c>
      <c r="D125" s="145"/>
      <c r="F125" s="5">
        <f t="shared" si="3"/>
        <v>0</v>
      </c>
      <c r="H125" s="5">
        <v>0</v>
      </c>
    </row>
    <row r="126" ht="9" customHeight="1">
      <c r="D126" s="145"/>
    </row>
    <row r="127" spans="1:10" ht="12.75">
      <c r="A127" s="496">
        <v>430</v>
      </c>
      <c r="B127" s="54" t="s">
        <v>246</v>
      </c>
      <c r="C127" s="54"/>
      <c r="D127" s="145"/>
      <c r="F127" s="155">
        <f>SUM(F128:F129)</f>
        <v>0</v>
      </c>
      <c r="G127" s="148"/>
      <c r="H127" s="155">
        <f>SUM(H128:H129)</f>
        <v>0</v>
      </c>
      <c r="I127" s="155">
        <f>SUM(I128:I129)</f>
        <v>0</v>
      </c>
      <c r="J127" s="54"/>
    </row>
    <row r="128" spans="1:9" ht="12.75">
      <c r="A128" s="542">
        <v>432</v>
      </c>
      <c r="B128" s="5" t="s">
        <v>261</v>
      </c>
      <c r="D128" s="145"/>
      <c r="F128" s="5">
        <f>I128+J128</f>
        <v>0</v>
      </c>
      <c r="I128" s="5"/>
    </row>
    <row r="129" spans="1:9" ht="12.75">
      <c r="A129" s="542">
        <v>433</v>
      </c>
      <c r="B129" s="5" t="s">
        <v>262</v>
      </c>
      <c r="D129" s="145"/>
      <c r="F129" s="5">
        <f>I129+J129</f>
        <v>0</v>
      </c>
      <c r="I129" s="5"/>
    </row>
    <row r="130" spans="4:9" ht="10.5" customHeight="1">
      <c r="D130" s="145"/>
      <c r="I130" s="5"/>
    </row>
    <row r="131" spans="1:10" ht="15" customHeight="1" thickBot="1">
      <c r="A131" s="496">
        <v>440</v>
      </c>
      <c r="B131" s="54" t="s">
        <v>470</v>
      </c>
      <c r="C131" s="54"/>
      <c r="D131" s="145"/>
      <c r="F131" s="59">
        <f>F87+F112</f>
        <v>90803027583</v>
      </c>
      <c r="H131" s="59">
        <f>H87+H112</f>
        <v>114984063726</v>
      </c>
      <c r="I131" s="59">
        <f>I87+I112</f>
        <v>0</v>
      </c>
      <c r="J131" s="59">
        <f>J87+J112</f>
        <v>90803027583</v>
      </c>
    </row>
    <row r="132" spans="2:10" ht="13.5" customHeight="1" thickTop="1">
      <c r="B132" s="64"/>
      <c r="C132" s="64"/>
      <c r="D132" s="165"/>
      <c r="E132" s="64"/>
      <c r="F132" s="65">
        <f>F131-F77</f>
        <v>0</v>
      </c>
      <c r="G132" s="65"/>
      <c r="H132" s="65">
        <f>H131-H77</f>
        <v>0</v>
      </c>
      <c r="I132" s="65">
        <f>I131-I77</f>
        <v>0</v>
      </c>
      <c r="J132" s="65">
        <f>J131-J77</f>
        <v>0</v>
      </c>
    </row>
  </sheetData>
  <sheetProtection/>
  <mergeCells count="11">
    <mergeCell ref="B85:C85"/>
    <mergeCell ref="B97:C97"/>
    <mergeCell ref="B19:C19"/>
    <mergeCell ref="B25:C25"/>
    <mergeCell ref="B39:C39"/>
    <mergeCell ref="B48:C48"/>
    <mergeCell ref="A4:H4"/>
    <mergeCell ref="A5:H5"/>
    <mergeCell ref="B9:C9"/>
    <mergeCell ref="B11:C11"/>
    <mergeCell ref="B70:C70"/>
  </mergeCells>
  <conditionalFormatting sqref="I131:I132 I127 I77:I78 I54 I57 A1:C3 IQ29:IV29 A4:A5 I24 I11 A6:C134 I33:J33 I112:J114 I66:J66 I72:J72 I13:J13 I21:J21 I29:J29 I39:J39 I50:J51 I89:J89 I87:J87 I102:J102">
    <cfRule type="cellIs" priority="45" dxfId="133" operator="between" stopIfTrue="1">
      <formula>0.5</formula>
      <formula>-0.5</formula>
    </cfRule>
  </conditionalFormatting>
  <conditionalFormatting sqref="D94:G96 H94:H95 D97:H101 D102:E102 G102 D1:H93 D107:H65536 E106:H106 D103:H105">
    <cfRule type="cellIs" priority="47" dxfId="133" operator="equal" stopIfTrue="1">
      <formula>0</formula>
    </cfRule>
    <cfRule type="cellIs" priority="48" dxfId="134" operator="notEqual" stopIfTrue="1">
      <formula>0</formula>
    </cfRule>
  </conditionalFormatting>
  <conditionalFormatting sqref="J77">
    <cfRule type="cellIs" priority="43" dxfId="133" operator="between" stopIfTrue="1">
      <formula>0.5</formula>
      <formula>-0.5</formula>
    </cfRule>
  </conditionalFormatting>
  <conditionalFormatting sqref="J78">
    <cfRule type="cellIs" priority="42" dxfId="133" operator="between" stopIfTrue="1">
      <formula>0.5</formula>
      <formula>-0.5</formula>
    </cfRule>
  </conditionalFormatting>
  <conditionalFormatting sqref="J132">
    <cfRule type="cellIs" priority="40" dxfId="133" operator="between" stopIfTrue="1">
      <formula>0.5</formula>
      <formula>-0.5</formula>
    </cfRule>
  </conditionalFormatting>
  <conditionalFormatting sqref="J11">
    <cfRule type="cellIs" priority="39" dxfId="133" operator="between" stopIfTrue="1">
      <formula>0.5</formula>
      <formula>-0.5</formula>
    </cfRule>
  </conditionalFormatting>
  <conditionalFormatting sqref="J131">
    <cfRule type="cellIs" priority="38" dxfId="133" operator="between" stopIfTrue="1">
      <formula>0.5</formula>
      <formula>-0.5</formula>
    </cfRule>
  </conditionalFormatting>
  <conditionalFormatting sqref="J110">
    <cfRule type="cellIs" priority="21" dxfId="133" operator="between" stopIfTrue="1">
      <formula>0.5</formula>
      <formula>-0.5</formula>
    </cfRule>
  </conditionalFormatting>
  <conditionalFormatting sqref="J63">
    <cfRule type="cellIs" priority="19" dxfId="133" operator="equal" stopIfTrue="1">
      <formula>0</formula>
    </cfRule>
    <cfRule type="cellIs" priority="20" dxfId="134" operator="notEqual" stopIfTrue="1">
      <formula>0</formula>
    </cfRule>
  </conditionalFormatting>
  <conditionalFormatting sqref="J115:J116">
    <cfRule type="cellIs" priority="17" dxfId="133" operator="equal" stopIfTrue="1">
      <formula>0</formula>
    </cfRule>
    <cfRule type="cellIs" priority="18" dxfId="134" operator="notEqual" stopIfTrue="1">
      <formula>0</formula>
    </cfRule>
  </conditionalFormatting>
  <conditionalFormatting sqref="J118">
    <cfRule type="cellIs" priority="15" dxfId="133" operator="equal" stopIfTrue="1">
      <formula>0</formula>
    </cfRule>
    <cfRule type="cellIs" priority="16" dxfId="134" operator="notEqual" stopIfTrue="1">
      <formula>0</formula>
    </cfRule>
  </conditionalFormatting>
  <conditionalFormatting sqref="J121">
    <cfRule type="cellIs" priority="13" dxfId="133" operator="equal" stopIfTrue="1">
      <formula>0</formula>
    </cfRule>
    <cfRule type="cellIs" priority="14" dxfId="134" operator="notEqual" stopIfTrue="1">
      <formula>0</formula>
    </cfRule>
  </conditionalFormatting>
  <conditionalFormatting sqref="J111">
    <cfRule type="cellIs" priority="11" dxfId="133" operator="equal" stopIfTrue="1">
      <formula>0</formula>
    </cfRule>
    <cfRule type="cellIs" priority="12" dxfId="134" operator="notEqual" stopIfTrue="1">
      <formula>0</formula>
    </cfRule>
  </conditionalFormatting>
  <conditionalFormatting sqref="H102">
    <cfRule type="cellIs" priority="10" dxfId="133" operator="between" stopIfTrue="1">
      <formula>0.5</formula>
      <formula>-0.5</formula>
    </cfRule>
  </conditionalFormatting>
  <conditionalFormatting sqref="F102">
    <cfRule type="cellIs" priority="9" dxfId="133" operator="between" stopIfTrue="1">
      <formula>0.5</formula>
      <formula>-0.5</formula>
    </cfRule>
  </conditionalFormatting>
  <conditionalFormatting sqref="I62">
    <cfRule type="cellIs" priority="7" dxfId="133" operator="equal" stopIfTrue="1">
      <formula>0</formula>
    </cfRule>
    <cfRule type="cellIs" priority="8" dxfId="134" operator="notEqual" stopIfTrue="1">
      <formula>0</formula>
    </cfRule>
  </conditionalFormatting>
  <conditionalFormatting sqref="J62">
    <cfRule type="cellIs" priority="5" dxfId="133" operator="equal" stopIfTrue="1">
      <formula>0</formula>
    </cfRule>
    <cfRule type="cellIs" priority="6" dxfId="134" operator="notEqual" stopIfTrue="1">
      <formula>0</formula>
    </cfRule>
  </conditionalFormatting>
  <conditionalFormatting sqref="I40">
    <cfRule type="cellIs" priority="3" dxfId="133" operator="equal" stopIfTrue="1">
      <formula>0</formula>
    </cfRule>
    <cfRule type="cellIs" priority="4" dxfId="134" operator="notEqual" stopIfTrue="1">
      <formula>0</formula>
    </cfRule>
  </conditionalFormatting>
  <conditionalFormatting sqref="J40">
    <cfRule type="cellIs" priority="1" dxfId="133" operator="equal" stopIfTrue="1">
      <formula>0</formula>
    </cfRule>
    <cfRule type="cellIs" priority="2" dxfId="134" operator="notEqual" stopIfTrue="1">
      <formula>0</formula>
    </cfRule>
  </conditionalFormatting>
  <printOptions/>
  <pageMargins left="0.7" right="0.5" top="0.5" bottom="0.5" header="0.25" footer="0.25"/>
  <pageSetup firstPageNumber="5" useFirstPageNumber="1" horizontalDpi="600" verticalDpi="600" orientation="portrait" paperSize="9" r:id="rId1"/>
  <headerFooter>
    <oddFooter>&amp;C&amp;P</oddFooter>
  </headerFooter>
</worksheet>
</file>

<file path=xl/worksheets/sheet6.xml><?xml version="1.0" encoding="utf-8"?>
<worksheet xmlns="http://schemas.openxmlformats.org/spreadsheetml/2006/main" xmlns:r="http://schemas.openxmlformats.org/officeDocument/2006/relationships">
  <dimension ref="A1:L52"/>
  <sheetViews>
    <sheetView zoomScalePageLayoutView="0" workbookViewId="0" topLeftCell="A1">
      <selection activeCell="E47" sqref="E47"/>
    </sheetView>
  </sheetViews>
  <sheetFormatPr defaultColWidth="9.00390625" defaultRowHeight="12.75"/>
  <cols>
    <col min="1" max="1" width="33.75390625" style="4" customWidth="1"/>
    <col min="2" max="2" width="21.125" style="4" customWidth="1"/>
    <col min="3" max="3" width="8.375" style="4" customWidth="1"/>
    <col min="4" max="4" width="0.6171875" style="4" customWidth="1"/>
    <col min="5" max="5" width="16.625" style="4" customWidth="1"/>
    <col min="6" max="6" width="0.37109375" style="4" customWidth="1"/>
    <col min="7" max="7" width="18.75390625" style="4" customWidth="1"/>
    <col min="8" max="16384" width="9.125" style="4" customWidth="1"/>
  </cols>
  <sheetData>
    <row r="1" spans="1:7" ht="12.75">
      <c r="A1" s="2" t="str">
        <f>Bia!A55</f>
        <v>CÔNG TY CỔ PHẦN VẬT TƯ BẾN THÀNH</v>
      </c>
      <c r="B1" s="2"/>
      <c r="G1" s="17" t="str">
        <f>CDKT!H1</f>
        <v>Báo cáo tài chính</v>
      </c>
    </row>
    <row r="2" spans="1:9" ht="12.75">
      <c r="A2" s="175" t="str">
        <f>Bia!A56</f>
        <v>Địa chỉ: 200 - 202 - 204 Lý Tự Trọng, P.Bến Thành, Q.1, Tp. HCM</v>
      </c>
      <c r="B2" s="175"/>
      <c r="C2" s="175"/>
      <c r="D2" s="175"/>
      <c r="E2" s="175"/>
      <c r="F2" s="175"/>
      <c r="G2" s="256" t="str">
        <f>CDKT!H2</f>
        <v>cho năm tài chính kết thúc ngày 31/12/2013</v>
      </c>
      <c r="I2" s="127"/>
    </row>
    <row r="3" ht="12.75">
      <c r="G3" s="349"/>
    </row>
    <row r="4" spans="1:7" ht="21.75" customHeight="1">
      <c r="A4" s="197" t="s">
        <v>471</v>
      </c>
      <c r="B4" s="27"/>
      <c r="C4" s="30"/>
      <c r="D4" s="30"/>
      <c r="E4" s="30"/>
      <c r="F4" s="30"/>
      <c r="G4" s="30"/>
    </row>
    <row r="5" spans="1:7" ht="14.25" customHeight="1">
      <c r="A5" s="1"/>
      <c r="B5" s="27"/>
      <c r="C5" s="30"/>
      <c r="D5" s="30"/>
      <c r="E5" s="30"/>
      <c r="F5" s="30"/>
      <c r="G5" s="30"/>
    </row>
    <row r="7" spans="1:7" s="52" customFormat="1" ht="25.5">
      <c r="A7" s="600" t="s">
        <v>384</v>
      </c>
      <c r="B7" s="600"/>
      <c r="C7" s="66" t="s">
        <v>385</v>
      </c>
      <c r="E7" s="162" t="str">
        <f>CDKT!F9</f>
        <v>31/12/2013</v>
      </c>
      <c r="G7" s="162" t="str">
        <f>CDKT!H9</f>
        <v>01/01/2013</v>
      </c>
    </row>
    <row r="8" spans="5:7" ht="12.75">
      <c r="E8" s="5"/>
      <c r="F8" s="5"/>
      <c r="G8" s="5"/>
    </row>
    <row r="9" spans="1:7" ht="12.75">
      <c r="A9" s="4" t="s">
        <v>472</v>
      </c>
      <c r="C9" s="35"/>
      <c r="E9" s="5"/>
      <c r="F9" s="148"/>
      <c r="G9" s="5"/>
    </row>
    <row r="10" spans="5:7" ht="12.75">
      <c r="E10" s="148"/>
      <c r="F10" s="148"/>
      <c r="G10" s="5"/>
    </row>
    <row r="11" spans="1:7" ht="12.75">
      <c r="A11" s="4" t="s">
        <v>473</v>
      </c>
      <c r="E11" s="148">
        <v>0</v>
      </c>
      <c r="F11" s="148"/>
      <c r="G11" s="5">
        <v>0</v>
      </c>
    </row>
    <row r="12" spans="5:7" ht="12.75">
      <c r="E12" s="148"/>
      <c r="F12" s="148"/>
      <c r="G12" s="5"/>
    </row>
    <row r="13" spans="1:7" ht="12.75">
      <c r="A13" s="4" t="s">
        <v>247</v>
      </c>
      <c r="E13" s="148">
        <v>0</v>
      </c>
      <c r="F13" s="148"/>
      <c r="G13" s="5"/>
    </row>
    <row r="14" spans="5:7" ht="12.75">
      <c r="E14" s="148"/>
      <c r="F14" s="148"/>
      <c r="G14" s="5"/>
    </row>
    <row r="15" spans="1:7" ht="12.75">
      <c r="A15" s="4" t="s">
        <v>474</v>
      </c>
      <c r="E15" s="5"/>
      <c r="F15" s="148"/>
      <c r="G15" s="5"/>
    </row>
    <row r="16" spans="5:7" ht="12.75">
      <c r="E16" s="148"/>
      <c r="F16" s="148"/>
      <c r="G16" s="148"/>
    </row>
    <row r="17" spans="1:7" ht="12.75">
      <c r="A17" s="4" t="s">
        <v>475</v>
      </c>
      <c r="C17" s="35"/>
      <c r="E17" s="5"/>
      <c r="F17" s="5"/>
      <c r="G17" s="5"/>
    </row>
    <row r="18" spans="1:7" ht="12.75">
      <c r="A18" s="4" t="s">
        <v>349</v>
      </c>
      <c r="C18" s="35"/>
      <c r="E18" s="354">
        <f>1222.75+107.16+54.57</f>
        <v>1384.48</v>
      </c>
      <c r="F18" s="5"/>
      <c r="G18" s="5">
        <v>3631.52</v>
      </c>
    </row>
    <row r="19" spans="1:7" ht="12.75">
      <c r="A19" s="4" t="s">
        <v>350</v>
      </c>
      <c r="C19" s="35"/>
      <c r="E19" s="5"/>
      <c r="F19" s="5"/>
      <c r="G19" s="5"/>
    </row>
    <row r="20" spans="1:7" ht="12.75">
      <c r="A20" s="4" t="s">
        <v>351</v>
      </c>
      <c r="C20" s="35"/>
      <c r="E20" s="159"/>
      <c r="F20" s="159"/>
      <c r="G20" s="159">
        <v>16.31</v>
      </c>
    </row>
    <row r="21" spans="5:7" ht="7.5" customHeight="1">
      <c r="E21" s="148"/>
      <c r="F21" s="148"/>
      <c r="G21" s="148"/>
    </row>
    <row r="22" spans="1:7" ht="12.75">
      <c r="A22" s="4" t="s">
        <v>248</v>
      </c>
      <c r="E22" s="148">
        <v>0</v>
      </c>
      <c r="F22" s="148"/>
      <c r="G22" s="148">
        <v>0</v>
      </c>
    </row>
    <row r="23" spans="5:7" ht="8.25" customHeight="1">
      <c r="E23" s="5"/>
      <c r="F23" s="5"/>
      <c r="G23" s="5"/>
    </row>
    <row r="24" ht="6.75" customHeight="1"/>
    <row r="25" spans="3:9" ht="14.25" customHeight="1">
      <c r="C25" s="625" t="str">
        <f>BCBGD!E86</f>
        <v>Tp. Hồ Chí Minh, ngày 31  tháng  12  năm 2013</v>
      </c>
      <c r="D25" s="625"/>
      <c r="E25" s="625"/>
      <c r="F25" s="625"/>
      <c r="G25" s="625"/>
      <c r="I25" s="48"/>
    </row>
    <row r="26" ht="6" customHeight="1">
      <c r="L26" s="58" t="s">
        <v>504</v>
      </c>
    </row>
    <row r="27" spans="1:7" ht="16.5" customHeight="1">
      <c r="A27" s="50" t="s">
        <v>381</v>
      </c>
      <c r="B27" s="597" t="s">
        <v>476</v>
      </c>
      <c r="C27" s="597"/>
      <c r="D27" s="597"/>
      <c r="E27" s="597" t="str">
        <f>BCBGD!E87</f>
        <v>Tổng Giám Đốc</v>
      </c>
      <c r="F27" s="597"/>
      <c r="G27" s="597"/>
    </row>
    <row r="28" spans="1:2" ht="12.75">
      <c r="A28" s="35"/>
      <c r="B28" s="35"/>
    </row>
    <row r="29" spans="1:6" ht="12.75">
      <c r="A29" s="35"/>
      <c r="B29" s="35"/>
      <c r="F29" s="35"/>
    </row>
    <row r="30" spans="1:6" ht="12.75">
      <c r="A30" s="35"/>
      <c r="B30" s="35"/>
      <c r="F30" s="35"/>
    </row>
    <row r="31" spans="1:6" ht="12.75">
      <c r="A31" s="35"/>
      <c r="B31" s="35"/>
      <c r="F31" s="35"/>
    </row>
    <row r="32" spans="1:6" ht="12.75">
      <c r="A32" s="35"/>
      <c r="B32" s="35"/>
      <c r="F32" s="35"/>
    </row>
    <row r="33" spans="1:6" ht="12.75">
      <c r="A33" s="35"/>
      <c r="B33" s="35"/>
      <c r="F33" s="35"/>
    </row>
    <row r="34" spans="1:6" ht="12.75">
      <c r="A34" s="35"/>
      <c r="B34" s="35"/>
      <c r="F34" s="35"/>
    </row>
    <row r="35" spans="1:7" ht="14.25" customHeight="1">
      <c r="A35" s="50" t="s">
        <v>526</v>
      </c>
      <c r="B35" s="597" t="s">
        <v>525</v>
      </c>
      <c r="C35" s="597"/>
      <c r="D35" s="597"/>
      <c r="E35" s="597" t="str">
        <f>BCBGD!E94</f>
        <v>TRẦN TẤN HÙNG</v>
      </c>
      <c r="F35" s="597"/>
      <c r="G35" s="597"/>
    </row>
    <row r="36" spans="1:6" ht="12.75">
      <c r="A36" s="35"/>
      <c r="F36" s="35"/>
    </row>
    <row r="37" spans="1:6" ht="12.75">
      <c r="A37" s="35"/>
      <c r="B37" s="35"/>
      <c r="F37" s="35"/>
    </row>
    <row r="41" ht="12.75">
      <c r="J41" s="5"/>
    </row>
    <row r="52" spans="1:7" ht="27" customHeight="1">
      <c r="A52" s="42"/>
      <c r="B52" s="42"/>
      <c r="C52" s="42"/>
      <c r="D52" s="42"/>
      <c r="E52" s="42"/>
      <c r="F52" s="42"/>
      <c r="G52" s="42"/>
    </row>
  </sheetData>
  <sheetProtection/>
  <mergeCells count="6">
    <mergeCell ref="A7:B7"/>
    <mergeCell ref="B27:D27"/>
    <mergeCell ref="B35:D35"/>
    <mergeCell ref="E35:G35"/>
    <mergeCell ref="C25:G25"/>
    <mergeCell ref="E27:G27"/>
  </mergeCells>
  <conditionalFormatting sqref="C1:G24 A1:B65536 H1:IV65536 C26:G26 C29:G65536 C28:D28 C27:E27">
    <cfRule type="cellIs" priority="1" dxfId="133" operator="between" stopIfTrue="1">
      <formula>0.5</formula>
      <formula>-0.5</formula>
    </cfRule>
  </conditionalFormatting>
  <printOptions/>
  <pageMargins left="0.75" right="0.25" top="0.28" bottom="0.5" header="0.25" footer="0.25"/>
  <pageSetup firstPageNumber="8" useFirstPageNumber="1" horizontalDpi="600" verticalDpi="600" orientation="portrait" paperSize="9" r:id="rId1"/>
  <headerFooter alignWithMargins="0">
    <oddFooter>&amp;C&amp;P</oddFooter>
  </headerFooter>
</worksheet>
</file>

<file path=xl/worksheets/sheet7.xml><?xml version="1.0" encoding="utf-8"?>
<worksheet xmlns="http://schemas.openxmlformats.org/spreadsheetml/2006/main" xmlns:r="http://schemas.openxmlformats.org/officeDocument/2006/relationships">
  <dimension ref="A1:G55"/>
  <sheetViews>
    <sheetView zoomScalePageLayoutView="0" workbookViewId="0" topLeftCell="A1">
      <selection activeCell="A11" sqref="A11:G41"/>
    </sheetView>
  </sheetViews>
  <sheetFormatPr defaultColWidth="9.00390625" defaultRowHeight="12.75"/>
  <cols>
    <col min="1" max="1" width="5.75390625" style="20" customWidth="1"/>
    <col min="2" max="2" width="28.625" style="4" customWidth="1"/>
    <col min="3" max="3" width="23.625" style="4" customWidth="1"/>
    <col min="4" max="4" width="7.375" style="35" customWidth="1"/>
    <col min="5" max="5" width="17.25390625" style="53" customWidth="1"/>
    <col min="6" max="6" width="0.37109375" style="352" customWidth="1"/>
    <col min="7" max="7" width="17.875" style="143" customWidth="1"/>
    <col min="8" max="16384" width="9.125" style="4" customWidth="1"/>
  </cols>
  <sheetData>
    <row r="1" spans="1:7" ht="12.75">
      <c r="A1" s="19" t="str">
        <f>Bia!A55</f>
        <v>CÔNG TY CỔ PHẦN VẬT TƯ BẾN THÀNH</v>
      </c>
      <c r="B1" s="2"/>
      <c r="C1" s="2"/>
      <c r="D1" s="50"/>
      <c r="F1" s="371"/>
      <c r="G1" s="381" t="str">
        <f>CDKT!H1</f>
        <v>Báo cáo tài chính</v>
      </c>
    </row>
    <row r="2" spans="1:7" ht="12.75">
      <c r="A2" s="174" t="str">
        <f>Bia!A56</f>
        <v>Địa chỉ: 200 - 202 - 204 Lý Tự Trọng, P.Bến Thành, Q.1, Tp. HCM</v>
      </c>
      <c r="B2" s="175"/>
      <c r="C2" s="175"/>
      <c r="D2" s="190"/>
      <c r="E2" s="359"/>
      <c r="F2" s="372"/>
      <c r="G2" s="382" t="str">
        <f>CDKT!H2</f>
        <v>cho năm tài chính kết thúc ngày 31/12/2013</v>
      </c>
    </row>
    <row r="3" ht="12.75">
      <c r="G3" s="383"/>
    </row>
    <row r="4" spans="2:7" ht="23.25">
      <c r="B4" s="605" t="s">
        <v>477</v>
      </c>
      <c r="C4" s="626"/>
      <c r="D4" s="626"/>
      <c r="E4" s="626"/>
      <c r="F4" s="626"/>
      <c r="G4" s="626"/>
    </row>
    <row r="5" spans="1:7" ht="12.75">
      <c r="A5" s="595" t="s">
        <v>527</v>
      </c>
      <c r="B5" s="595"/>
      <c r="C5" s="595"/>
      <c r="D5" s="595"/>
      <c r="E5" s="595"/>
      <c r="F5" s="595"/>
      <c r="G5" s="595"/>
    </row>
    <row r="6" ht="5.25" customHeight="1"/>
    <row r="7" ht="12.75">
      <c r="G7" s="384" t="s">
        <v>383</v>
      </c>
    </row>
    <row r="8" ht="4.5" customHeight="1"/>
    <row r="9" spans="1:7" s="52" customFormat="1" ht="38.25" customHeight="1">
      <c r="A9" s="51" t="s">
        <v>304</v>
      </c>
      <c r="B9" s="600" t="s">
        <v>384</v>
      </c>
      <c r="C9" s="600"/>
      <c r="D9" s="66" t="s">
        <v>385</v>
      </c>
      <c r="E9" s="360" t="s">
        <v>527</v>
      </c>
      <c r="F9" s="373"/>
      <c r="G9" s="385" t="s">
        <v>486</v>
      </c>
    </row>
    <row r="10" ht="12.75">
      <c r="G10" s="68"/>
    </row>
    <row r="11" spans="1:7" ht="12.75">
      <c r="A11" s="67" t="s">
        <v>314</v>
      </c>
      <c r="B11" s="2" t="s">
        <v>480</v>
      </c>
      <c r="D11" s="50">
        <v>20</v>
      </c>
      <c r="E11" s="57">
        <v>299451512598</v>
      </c>
      <c r="F11" s="353"/>
      <c r="G11" s="57">
        <v>311652499621</v>
      </c>
    </row>
    <row r="12" spans="1:7" ht="12.75">
      <c r="A12" s="67"/>
      <c r="B12" s="2"/>
      <c r="E12" s="361"/>
      <c r="F12" s="374"/>
      <c r="G12" s="68"/>
    </row>
    <row r="13" spans="1:7" ht="12.75">
      <c r="A13" s="21" t="s">
        <v>315</v>
      </c>
      <c r="B13" s="4" t="s">
        <v>249</v>
      </c>
      <c r="E13" s="68">
        <v>0</v>
      </c>
      <c r="F13" s="375"/>
      <c r="G13" s="68"/>
    </row>
    <row r="14" spans="1:7" ht="12.75">
      <c r="A14" s="21"/>
      <c r="E14" s="362"/>
      <c r="F14" s="375"/>
      <c r="G14" s="68"/>
    </row>
    <row r="15" spans="1:7" ht="16.5" customHeight="1">
      <c r="A15" s="19">
        <v>10</v>
      </c>
      <c r="B15" s="627" t="s">
        <v>316</v>
      </c>
      <c r="C15" s="627"/>
      <c r="D15" s="50"/>
      <c r="E15" s="57">
        <v>299451512598</v>
      </c>
      <c r="F15" s="353">
        <f>F11-F13</f>
        <v>0</v>
      </c>
      <c r="G15" s="57">
        <f>G11-G13</f>
        <v>311652499621</v>
      </c>
    </row>
    <row r="16" spans="1:7" ht="12.75">
      <c r="A16" s="19"/>
      <c r="B16" s="62"/>
      <c r="C16" s="62"/>
      <c r="E16" s="363"/>
      <c r="F16" s="376"/>
      <c r="G16" s="68"/>
    </row>
    <row r="17" spans="1:7" ht="15" customHeight="1">
      <c r="A17" s="19">
        <v>11</v>
      </c>
      <c r="B17" s="2" t="s">
        <v>74</v>
      </c>
      <c r="C17" s="2"/>
      <c r="D17" s="50">
        <v>21</v>
      </c>
      <c r="E17" s="57">
        <v>289260205405</v>
      </c>
      <c r="F17" s="377"/>
      <c r="G17" s="57">
        <v>302514442145</v>
      </c>
    </row>
    <row r="18" spans="1:7" ht="12.75">
      <c r="A18" s="19"/>
      <c r="B18" s="2"/>
      <c r="C18" s="2"/>
      <c r="E18" s="364"/>
      <c r="F18" s="377"/>
      <c r="G18" s="68"/>
    </row>
    <row r="19" spans="1:7" ht="12.75">
      <c r="A19" s="19">
        <v>20</v>
      </c>
      <c r="B19" s="627" t="s">
        <v>75</v>
      </c>
      <c r="C19" s="627"/>
      <c r="E19" s="57">
        <v>10191307193</v>
      </c>
      <c r="F19" s="353">
        <f>F15-F17</f>
        <v>0</v>
      </c>
      <c r="G19" s="57">
        <f>G15-G17</f>
        <v>9138057476</v>
      </c>
    </row>
    <row r="20" ht="12.75">
      <c r="G20" s="68"/>
    </row>
    <row r="21" spans="1:7" ht="12.75">
      <c r="A21" s="20">
        <v>21</v>
      </c>
      <c r="B21" s="4" t="s">
        <v>76</v>
      </c>
      <c r="D21" s="35">
        <v>22</v>
      </c>
      <c r="E21" s="68">
        <v>5700732033</v>
      </c>
      <c r="F21" s="375"/>
      <c r="G21" s="68">
        <v>8353900920</v>
      </c>
    </row>
    <row r="22" spans="1:7" ht="12.75">
      <c r="A22" s="20">
        <v>22</v>
      </c>
      <c r="B22" s="4" t="s">
        <v>77</v>
      </c>
      <c r="D22" s="35">
        <v>23</v>
      </c>
      <c r="E22" s="68">
        <v>5983093812</v>
      </c>
      <c r="F22" s="375"/>
      <c r="G22" s="68">
        <v>6026824937</v>
      </c>
    </row>
    <row r="23" spans="1:7" ht="12.75">
      <c r="A23" s="20">
        <v>23</v>
      </c>
      <c r="B23" s="69" t="s">
        <v>317</v>
      </c>
      <c r="C23" s="69"/>
      <c r="E23" s="94">
        <v>5866064951</v>
      </c>
      <c r="F23" s="378"/>
      <c r="G23" s="94">
        <v>5961418438</v>
      </c>
    </row>
    <row r="24" spans="1:7" ht="12.75">
      <c r="A24" s="20">
        <v>24</v>
      </c>
      <c r="B24" s="4" t="s">
        <v>78</v>
      </c>
      <c r="D24" s="35">
        <v>24</v>
      </c>
      <c r="E24" s="68">
        <v>2706686428</v>
      </c>
      <c r="F24" s="379"/>
      <c r="G24" s="68">
        <v>3088344937</v>
      </c>
    </row>
    <row r="25" spans="1:7" ht="12.75">
      <c r="A25" s="20">
        <v>25</v>
      </c>
      <c r="B25" s="4" t="s">
        <v>79</v>
      </c>
      <c r="D25" s="35">
        <v>25</v>
      </c>
      <c r="E25" s="68">
        <v>4335463222</v>
      </c>
      <c r="F25" s="379"/>
      <c r="G25" s="68">
        <v>4407211155</v>
      </c>
    </row>
    <row r="26" spans="5:7" ht="12.75">
      <c r="E26" s="145">
        <v>0</v>
      </c>
      <c r="F26" s="379"/>
      <c r="G26" s="68"/>
    </row>
    <row r="27" spans="1:7" ht="12.75">
      <c r="A27" s="19">
        <v>30</v>
      </c>
      <c r="B27" s="2" t="s">
        <v>80</v>
      </c>
      <c r="E27" s="57">
        <v>2866795764</v>
      </c>
      <c r="F27" s="353">
        <f>F19+F21-F22-F24-F25</f>
        <v>0</v>
      </c>
      <c r="G27" s="57">
        <f>G19+G21-G22-G24-G25</f>
        <v>3969577367</v>
      </c>
    </row>
    <row r="28" ht="12.75">
      <c r="G28" s="68"/>
    </row>
    <row r="29" spans="1:7" ht="12.75">
      <c r="A29" s="20">
        <v>31</v>
      </c>
      <c r="B29" s="4" t="s">
        <v>81</v>
      </c>
      <c r="D29" s="35">
        <v>26</v>
      </c>
      <c r="E29" s="68">
        <v>1351434172</v>
      </c>
      <c r="F29" s="379"/>
      <c r="G29" s="68">
        <v>1634710120</v>
      </c>
    </row>
    <row r="30" spans="1:7" ht="12.75">
      <c r="A30" s="20">
        <v>32</v>
      </c>
      <c r="B30" s="4" t="s">
        <v>82</v>
      </c>
      <c r="D30" s="35">
        <v>27</v>
      </c>
      <c r="E30" s="68">
        <v>75885650</v>
      </c>
      <c r="F30" s="379"/>
      <c r="G30" s="68">
        <v>67434929</v>
      </c>
    </row>
    <row r="31" spans="5:7" ht="12.75">
      <c r="E31" s="365"/>
      <c r="F31" s="379"/>
      <c r="G31" s="68"/>
    </row>
    <row r="32" spans="1:7" ht="12.75">
      <c r="A32" s="19">
        <v>40</v>
      </c>
      <c r="B32" s="2" t="s">
        <v>153</v>
      </c>
      <c r="E32" s="57">
        <v>1275548522</v>
      </c>
      <c r="F32" s="57">
        <f>F29-F30</f>
        <v>0</v>
      </c>
      <c r="G32" s="57">
        <f>G29-G30</f>
        <v>1567275191</v>
      </c>
    </row>
    <row r="33" spans="5:7" ht="12.75">
      <c r="E33" s="143"/>
      <c r="F33" s="143"/>
      <c r="G33" s="68"/>
    </row>
    <row r="34" spans="1:7" ht="12.75">
      <c r="A34" s="19">
        <v>50</v>
      </c>
      <c r="B34" s="2" t="s">
        <v>154</v>
      </c>
      <c r="E34" s="57">
        <v>4142344286</v>
      </c>
      <c r="F34" s="57">
        <f>F27+F32</f>
        <v>0</v>
      </c>
      <c r="G34" s="57">
        <f>G27+G32</f>
        <v>5536852558</v>
      </c>
    </row>
    <row r="35" spans="5:7" ht="12.75">
      <c r="E35" s="143"/>
      <c r="F35" s="143"/>
      <c r="G35" s="68"/>
    </row>
    <row r="36" spans="1:7" ht="12.75">
      <c r="A36" s="20">
        <v>51</v>
      </c>
      <c r="B36" s="4" t="s">
        <v>250</v>
      </c>
      <c r="D36" s="35">
        <v>28</v>
      </c>
      <c r="E36" s="68">
        <v>1036478159</v>
      </c>
      <c r="F36" s="555"/>
      <c r="G36" s="68">
        <f>TM7!G102</f>
        <v>1119314321</v>
      </c>
    </row>
    <row r="37" spans="1:7" ht="12.75">
      <c r="A37" s="20">
        <v>52</v>
      </c>
      <c r="B37" s="4" t="s">
        <v>251</v>
      </c>
      <c r="E37" s="57"/>
      <c r="F37" s="555"/>
      <c r="G37" s="68"/>
    </row>
    <row r="38" spans="5:7" ht="8.25" customHeight="1">
      <c r="E38" s="143"/>
      <c r="F38" s="143"/>
      <c r="G38" s="68"/>
    </row>
    <row r="39" spans="1:7" ht="15.75" customHeight="1" thickBot="1">
      <c r="A39" s="19">
        <v>60</v>
      </c>
      <c r="B39" s="2" t="s">
        <v>252</v>
      </c>
      <c r="E39" s="156">
        <v>3105866127</v>
      </c>
      <c r="F39" s="198">
        <f>F34-F36</f>
        <v>0</v>
      </c>
      <c r="G39" s="156">
        <f>G34-G36</f>
        <v>4417538237</v>
      </c>
    </row>
    <row r="40" spans="5:7" ht="9.75" customHeight="1" thickTop="1">
      <c r="E40" s="365"/>
      <c r="F40" s="365"/>
      <c r="G40" s="135"/>
    </row>
    <row r="41" spans="1:7" ht="12.75">
      <c r="A41" s="19">
        <v>70</v>
      </c>
      <c r="B41" s="2" t="s">
        <v>105</v>
      </c>
      <c r="D41" s="50">
        <v>29</v>
      </c>
      <c r="E41" s="361">
        <v>1559.9528513309895</v>
      </c>
      <c r="F41" s="361"/>
      <c r="G41" s="361">
        <f>TM7!G115</f>
        <v>2208.043771471622</v>
      </c>
    </row>
    <row r="42" spans="6:7" ht="8.25" customHeight="1">
      <c r="F42" s="53"/>
      <c r="G42" s="386"/>
    </row>
    <row r="43" spans="4:7" ht="14.25" customHeight="1">
      <c r="D43" s="628" t="str">
        <f>NB!C25</f>
        <v>Tp. Hồ Chí Minh, ngày 31  tháng  12  năm 2013</v>
      </c>
      <c r="E43" s="628"/>
      <c r="F43" s="628"/>
      <c r="G43" s="628"/>
    </row>
    <row r="44" spans="5:7" ht="8.25" customHeight="1">
      <c r="E44" s="629"/>
      <c r="F44" s="629"/>
      <c r="G44" s="629"/>
    </row>
    <row r="45" spans="2:7" ht="15" customHeight="1">
      <c r="B45" s="50" t="str">
        <f>NB!A27</f>
        <v>Người lập biểu</v>
      </c>
      <c r="C45" s="597" t="s">
        <v>476</v>
      </c>
      <c r="D45" s="597"/>
      <c r="E45" s="630" t="str">
        <f>NB!E27</f>
        <v>Tổng Giám Đốc</v>
      </c>
      <c r="F45" s="630"/>
      <c r="G45" s="630"/>
    </row>
    <row r="52" spans="2:7" ht="12.75">
      <c r="B52" s="35"/>
      <c r="C52" s="614"/>
      <c r="D52" s="614"/>
      <c r="G52" s="387"/>
    </row>
    <row r="53" spans="2:7" ht="14.25" customHeight="1">
      <c r="B53" s="50" t="str">
        <f>NB!A35</f>
        <v>NGUYỄN THỊ ĐOAN TRANG</v>
      </c>
      <c r="C53" s="597" t="str">
        <f>NB!B35</f>
        <v>ĐỖ THỊ HOÀNG NGỌC</v>
      </c>
      <c r="D53" s="597"/>
      <c r="E53" s="597" t="str">
        <f>NB!E35</f>
        <v>TRẦN TẤN HÙNG</v>
      </c>
      <c r="F53" s="597"/>
      <c r="G53" s="597"/>
    </row>
    <row r="55" spans="2:7" ht="15.75" customHeight="1">
      <c r="B55" s="42"/>
      <c r="C55" s="114"/>
      <c r="D55" s="56"/>
      <c r="E55" s="114"/>
      <c r="F55" s="380"/>
      <c r="G55" s="386"/>
    </row>
  </sheetData>
  <sheetProtection/>
  <mergeCells count="12">
    <mergeCell ref="E44:G44"/>
    <mergeCell ref="C53:D53"/>
    <mergeCell ref="C45:D45"/>
    <mergeCell ref="E53:G53"/>
    <mergeCell ref="E45:G45"/>
    <mergeCell ref="C52:D52"/>
    <mergeCell ref="B4:G4"/>
    <mergeCell ref="B9:C9"/>
    <mergeCell ref="B15:C15"/>
    <mergeCell ref="B19:C19"/>
    <mergeCell ref="A5:G5"/>
    <mergeCell ref="D43:G43"/>
  </mergeCells>
  <conditionalFormatting sqref="A1:B65536 C53 E53 C47:G52 H1:IV65536 C46:D46 C44:E44 C54:G65536 C45 E45 C1:G42">
    <cfRule type="cellIs" priority="4" dxfId="133" operator="between" stopIfTrue="1">
      <formula>0.5</formula>
      <formula>-0.5</formula>
    </cfRule>
  </conditionalFormatting>
  <printOptions/>
  <pageMargins left="0.75" right="0.44" top="0.28" bottom="0.5" header="0.25" footer="0.25"/>
  <pageSetup firstPageNumber="9" useFirstPageNumber="1" horizontalDpi="600" verticalDpi="600" orientation="portrait" paperSize="9" r:id="rId1"/>
  <headerFooter alignWithMargins="0">
    <oddFooter>&amp;C&amp;P</oddFooter>
  </headerFooter>
</worksheet>
</file>

<file path=xl/worksheets/sheet8.xml><?xml version="1.0" encoding="utf-8"?>
<worksheet xmlns="http://schemas.openxmlformats.org/spreadsheetml/2006/main" xmlns:r="http://schemas.openxmlformats.org/officeDocument/2006/relationships">
  <dimension ref="A1:L50"/>
  <sheetViews>
    <sheetView zoomScalePageLayoutView="0" workbookViewId="0" topLeftCell="A10">
      <selection activeCell="J27" sqref="J27"/>
    </sheetView>
  </sheetViews>
  <sheetFormatPr defaultColWidth="9.00390625" defaultRowHeight="12.75"/>
  <cols>
    <col min="1" max="1" width="5.00390625" style="20" customWidth="1"/>
    <col min="2" max="2" width="10.75390625" style="4" customWidth="1"/>
    <col min="3" max="3" width="25.125" style="4" customWidth="1"/>
    <col min="4" max="4" width="20.25390625" style="4" customWidth="1"/>
    <col min="5" max="5" width="0.74609375" style="4" customWidth="1"/>
    <col min="6" max="6" width="7.625" style="4" customWidth="1"/>
    <col min="7" max="7" width="18.00390625" style="5" customWidth="1"/>
    <col min="8" max="8" width="0.37109375" style="5" customWidth="1"/>
    <col min="9" max="9" width="18.00390625" style="5" customWidth="1"/>
    <col min="10" max="10" width="20.00390625" style="4" customWidth="1"/>
    <col min="11" max="11" width="9.125" style="4" customWidth="1"/>
    <col min="12" max="12" width="30.125" style="4" customWidth="1"/>
    <col min="13" max="16384" width="9.125" style="4" customWidth="1"/>
  </cols>
  <sheetData>
    <row r="1" spans="1:9" ht="12.75">
      <c r="A1" s="19" t="str">
        <f>Bia!A55</f>
        <v>CÔNG TY CỔ PHẦN VẬT TƯ BẾN THÀNH</v>
      </c>
      <c r="B1" s="2"/>
      <c r="C1" s="2"/>
      <c r="D1" s="2"/>
      <c r="E1" s="2"/>
      <c r="F1" s="2"/>
      <c r="G1" s="68"/>
      <c r="H1" s="201"/>
      <c r="I1" s="23" t="str">
        <f>KQKD!G1</f>
        <v>Báo cáo tài chính</v>
      </c>
    </row>
    <row r="2" spans="1:9" ht="12.75">
      <c r="A2" s="174" t="str">
        <f>Bia!A56</f>
        <v>Địa chỉ: 200 - 202 - 204 Lý Tự Trọng, P.Bến Thành, Q.1, Tp. HCM</v>
      </c>
      <c r="B2" s="3"/>
      <c r="C2" s="3"/>
      <c r="D2" s="3"/>
      <c r="E2" s="3"/>
      <c r="F2" s="3"/>
      <c r="G2" s="130"/>
      <c r="H2" s="202"/>
      <c r="I2" s="185" t="str">
        <f>KQKD!G2</f>
        <v>cho năm tài chính kết thúc ngày 31/12/2013</v>
      </c>
    </row>
    <row r="3" spans="7:9" ht="9" customHeight="1">
      <c r="G3" s="68"/>
      <c r="H3" s="68"/>
      <c r="I3" s="141"/>
    </row>
    <row r="4" spans="2:9" ht="20.25">
      <c r="B4" s="615" t="s">
        <v>155</v>
      </c>
      <c r="C4" s="615"/>
      <c r="D4" s="615"/>
      <c r="E4" s="615"/>
      <c r="F4" s="615"/>
      <c r="G4" s="615"/>
      <c r="H4" s="615"/>
      <c r="I4" s="615"/>
    </row>
    <row r="5" spans="2:9" ht="12.75">
      <c r="B5" s="595" t="s">
        <v>156</v>
      </c>
      <c r="C5" s="595"/>
      <c r="D5" s="595"/>
      <c r="E5" s="595"/>
      <c r="F5" s="595"/>
      <c r="G5" s="595"/>
      <c r="H5" s="595"/>
      <c r="I5" s="595"/>
    </row>
    <row r="6" spans="2:9" ht="12.75">
      <c r="B6" s="595" t="str">
        <f>KQKD!A5</f>
        <v>Năm 2013</v>
      </c>
      <c r="C6" s="595"/>
      <c r="D6" s="595"/>
      <c r="E6" s="595"/>
      <c r="F6" s="595"/>
      <c r="G6" s="595"/>
      <c r="H6" s="595"/>
      <c r="I6" s="595"/>
    </row>
    <row r="7" spans="2:9" ht="4.5" customHeight="1">
      <c r="B7" s="47"/>
      <c r="C7" s="47"/>
      <c r="D7" s="47"/>
      <c r="E7" s="47"/>
      <c r="F7" s="47"/>
      <c r="G7" s="95"/>
      <c r="H7" s="95"/>
      <c r="I7" s="131"/>
    </row>
    <row r="8" spans="4:9" ht="12.75">
      <c r="D8" s="5"/>
      <c r="G8" s="68"/>
      <c r="H8" s="68"/>
      <c r="I8" s="131" t="s">
        <v>383</v>
      </c>
    </row>
    <row r="9" spans="1:9" ht="29.25" customHeight="1">
      <c r="A9" s="51" t="s">
        <v>304</v>
      </c>
      <c r="B9" s="633" t="s">
        <v>384</v>
      </c>
      <c r="C9" s="633"/>
      <c r="D9" s="633"/>
      <c r="F9" s="66" t="s">
        <v>385</v>
      </c>
      <c r="G9" s="66" t="str">
        <f>KQKD!E9</f>
        <v>Năm 2013</v>
      </c>
      <c r="H9" s="122"/>
      <c r="I9" s="66" t="str">
        <f>KQKD!G9</f>
        <v>Năm 2012</v>
      </c>
    </row>
    <row r="10" spans="2:8" ht="17.25" customHeight="1">
      <c r="B10" s="2" t="s">
        <v>0</v>
      </c>
      <c r="C10" s="2"/>
      <c r="D10" s="2"/>
      <c r="G10" s="2"/>
      <c r="H10" s="2"/>
    </row>
    <row r="11" spans="1:10" ht="17.25" customHeight="1">
      <c r="A11" s="25" t="s">
        <v>314</v>
      </c>
      <c r="B11" s="632" t="s">
        <v>199</v>
      </c>
      <c r="C11" s="632"/>
      <c r="D11" s="632"/>
      <c r="G11" s="5">
        <v>350806725148</v>
      </c>
      <c r="I11" s="5">
        <v>322240781171</v>
      </c>
      <c r="J11" s="5"/>
    </row>
    <row r="12" spans="1:10" ht="14.25" customHeight="1">
      <c r="A12" s="25" t="s">
        <v>315</v>
      </c>
      <c r="B12" s="598" t="s">
        <v>432</v>
      </c>
      <c r="C12" s="598"/>
      <c r="D12" s="598"/>
      <c r="G12" s="5">
        <v>-291591905230</v>
      </c>
      <c r="I12" s="5">
        <v>-312195053927</v>
      </c>
      <c r="J12" s="53"/>
    </row>
    <row r="13" spans="1:12" ht="14.25" customHeight="1">
      <c r="A13" s="21" t="s">
        <v>65</v>
      </c>
      <c r="B13" s="4" t="s">
        <v>157</v>
      </c>
      <c r="G13" s="5">
        <v>-3791140231</v>
      </c>
      <c r="I13" s="68">
        <v>-3928372599</v>
      </c>
      <c r="J13" s="5"/>
      <c r="L13" s="5"/>
    </row>
    <row r="14" spans="1:12" ht="14.25" customHeight="1">
      <c r="A14" s="21" t="s">
        <v>305</v>
      </c>
      <c r="B14" s="4" t="s">
        <v>158</v>
      </c>
      <c r="G14" s="5">
        <v>-5666064951</v>
      </c>
      <c r="H14" s="53"/>
      <c r="I14" s="5">
        <v>-5961418438</v>
      </c>
      <c r="L14" s="53">
        <f>J13+L13</f>
        <v>0</v>
      </c>
    </row>
    <row r="15" spans="1:9" ht="14.25" customHeight="1">
      <c r="A15" s="21" t="s">
        <v>306</v>
      </c>
      <c r="B15" s="4" t="s">
        <v>159</v>
      </c>
      <c r="G15" s="5">
        <v>-1467680832</v>
      </c>
      <c r="H15" s="133"/>
      <c r="I15" s="68">
        <v>-1433182366</v>
      </c>
    </row>
    <row r="16" spans="1:9" ht="14.25" customHeight="1">
      <c r="A16" s="21" t="s">
        <v>307</v>
      </c>
      <c r="B16" s="4" t="s">
        <v>160</v>
      </c>
      <c r="G16" s="5">
        <f>15682740924-29744952</f>
        <v>15652995972</v>
      </c>
      <c r="I16" s="5">
        <v>11111831899</v>
      </c>
    </row>
    <row r="17" spans="1:9" ht="14.25" customHeight="1">
      <c r="A17" s="21" t="s">
        <v>308</v>
      </c>
      <c r="B17" s="4" t="s">
        <v>161</v>
      </c>
      <c r="G17" s="5">
        <v>-50645532893</v>
      </c>
      <c r="I17" s="5">
        <v>-32750603975</v>
      </c>
    </row>
    <row r="18" spans="1:9" ht="16.5" customHeight="1">
      <c r="A18" s="20">
        <v>20</v>
      </c>
      <c r="B18" s="47" t="s">
        <v>162</v>
      </c>
      <c r="C18" s="47"/>
      <c r="D18" s="2"/>
      <c r="G18" s="54">
        <f>SUM(G11:G17)</f>
        <v>13297396983</v>
      </c>
      <c r="H18" s="54">
        <f>SUM(H11:H17)</f>
        <v>0</v>
      </c>
      <c r="I18" s="54">
        <f>SUM(I11:I17)</f>
        <v>-22916018235</v>
      </c>
    </row>
    <row r="19" spans="2:8" ht="16.5" customHeight="1">
      <c r="B19" s="2" t="s">
        <v>163</v>
      </c>
      <c r="C19" s="2"/>
      <c r="D19" s="2"/>
      <c r="G19" s="2"/>
      <c r="H19" s="2"/>
    </row>
    <row r="20" spans="1:9" ht="28.5" customHeight="1">
      <c r="A20" s="26">
        <v>21</v>
      </c>
      <c r="B20" s="598" t="s">
        <v>182</v>
      </c>
      <c r="C20" s="598"/>
      <c r="D20" s="598"/>
      <c r="G20" s="5">
        <v>-83682635</v>
      </c>
      <c r="H20" s="4"/>
      <c r="I20" s="5">
        <v>-56370360</v>
      </c>
    </row>
    <row r="21" spans="1:4" ht="28.5" customHeight="1">
      <c r="A21" s="26">
        <v>22</v>
      </c>
      <c r="B21" s="598" t="s">
        <v>183</v>
      </c>
      <c r="C21" s="598"/>
      <c r="D21" s="598"/>
    </row>
    <row r="22" spans="1:4" ht="15" customHeight="1">
      <c r="A22" s="20">
        <v>23</v>
      </c>
      <c r="B22" s="125" t="s">
        <v>164</v>
      </c>
      <c r="C22" s="125"/>
      <c r="D22" s="132"/>
    </row>
    <row r="23" spans="1:4" ht="15" customHeight="1">
      <c r="A23" s="26">
        <v>24</v>
      </c>
      <c r="B23" s="598" t="s">
        <v>181</v>
      </c>
      <c r="C23" s="598"/>
      <c r="D23" s="598"/>
    </row>
    <row r="24" spans="1:9" ht="15" customHeight="1">
      <c r="A24" s="20">
        <v>25</v>
      </c>
      <c r="B24" s="4" t="s">
        <v>165</v>
      </c>
      <c r="I24" s="5">
        <v>8000000000</v>
      </c>
    </row>
    <row r="25" spans="1:9" ht="15" customHeight="1">
      <c r="A25" s="20">
        <v>26</v>
      </c>
      <c r="B25" s="4" t="s">
        <v>166</v>
      </c>
      <c r="I25" s="5">
        <v>-8000000000</v>
      </c>
    </row>
    <row r="26" spans="1:9" ht="15" customHeight="1">
      <c r="A26" s="20">
        <v>27</v>
      </c>
      <c r="B26" s="4" t="s">
        <v>167</v>
      </c>
      <c r="G26" s="5">
        <v>5102675348</v>
      </c>
      <c r="I26" s="5">
        <v>6854571625</v>
      </c>
    </row>
    <row r="27" spans="1:9" ht="16.5" customHeight="1">
      <c r="A27" s="20">
        <v>30</v>
      </c>
      <c r="B27" s="47" t="s">
        <v>168</v>
      </c>
      <c r="C27" s="47"/>
      <c r="D27" s="2"/>
      <c r="G27" s="54">
        <f>SUM(G20:G26)</f>
        <v>5018992713</v>
      </c>
      <c r="H27" s="54">
        <f>SUM(H20:H26)</f>
        <v>0</v>
      </c>
      <c r="I27" s="54">
        <f>SUM(I20:I26)</f>
        <v>6798201265</v>
      </c>
    </row>
    <row r="28" spans="2:8" ht="16.5" customHeight="1">
      <c r="B28" s="2" t="s">
        <v>169</v>
      </c>
      <c r="C28" s="2"/>
      <c r="D28" s="2"/>
      <c r="G28" s="2"/>
      <c r="H28" s="2"/>
    </row>
    <row r="29" spans="1:9" ht="29.25" customHeight="1">
      <c r="A29" s="26">
        <v>31</v>
      </c>
      <c r="B29" s="598" t="s">
        <v>170</v>
      </c>
      <c r="C29" s="598"/>
      <c r="D29" s="598"/>
      <c r="H29" s="4"/>
      <c r="I29" s="53"/>
    </row>
    <row r="30" spans="1:9" ht="28.5" customHeight="1">
      <c r="A30" s="26">
        <v>32</v>
      </c>
      <c r="B30" s="598" t="s">
        <v>171</v>
      </c>
      <c r="C30" s="598"/>
      <c r="D30" s="598"/>
      <c r="H30" s="133"/>
      <c r="I30" s="133"/>
    </row>
    <row r="31" spans="1:12" ht="14.25" customHeight="1">
      <c r="A31" s="20">
        <v>33</v>
      </c>
      <c r="B31" s="4" t="s">
        <v>172</v>
      </c>
      <c r="G31" s="5">
        <v>243883348469</v>
      </c>
      <c r="H31" s="4"/>
      <c r="I31" s="5">
        <v>242093835409</v>
      </c>
      <c r="J31" s="352"/>
      <c r="K31" s="352"/>
      <c r="L31" s="352"/>
    </row>
    <row r="32" spans="1:12" ht="14.25" customHeight="1">
      <c r="A32" s="20">
        <v>34</v>
      </c>
      <c r="B32" s="4" t="s">
        <v>173</v>
      </c>
      <c r="G32" s="5">
        <v>-264896995452</v>
      </c>
      <c r="H32" s="4"/>
      <c r="I32" s="5">
        <v>-232041088844</v>
      </c>
      <c r="L32" s="352"/>
    </row>
    <row r="33" spans="1:8" ht="14.25" customHeight="1">
      <c r="A33" s="20">
        <v>35</v>
      </c>
      <c r="B33" s="4" t="s">
        <v>174</v>
      </c>
      <c r="H33" s="4"/>
    </row>
    <row r="34" spans="1:12" ht="14.25" customHeight="1">
      <c r="A34" s="20">
        <v>36</v>
      </c>
      <c r="B34" s="4" t="s">
        <v>175</v>
      </c>
      <c r="G34" s="5">
        <v>-2697474800</v>
      </c>
      <c r="H34" s="4"/>
      <c r="J34" s="5"/>
      <c r="L34" s="352"/>
    </row>
    <row r="35" spans="1:10" ht="13.5" customHeight="1">
      <c r="A35" s="20">
        <v>40</v>
      </c>
      <c r="B35" s="47" t="s">
        <v>176</v>
      </c>
      <c r="C35" s="47"/>
      <c r="D35" s="2"/>
      <c r="G35" s="54">
        <f>SUM(G29:G34)</f>
        <v>-23711121783</v>
      </c>
      <c r="H35" s="54">
        <f>SUM(H29:H34)</f>
        <v>0</v>
      </c>
      <c r="I35" s="54">
        <f>SUM(I29:I34)</f>
        <v>10052746565</v>
      </c>
      <c r="J35" s="5"/>
    </row>
    <row r="36" spans="1:10" ht="13.5" customHeight="1">
      <c r="A36" s="20">
        <v>50</v>
      </c>
      <c r="B36" s="2" t="s">
        <v>177</v>
      </c>
      <c r="C36" s="2"/>
      <c r="D36" s="2"/>
      <c r="G36" s="54">
        <f>G18+G27+G35</f>
        <v>-5394732087</v>
      </c>
      <c r="H36" s="54">
        <f>H18+H27+H35</f>
        <v>0</v>
      </c>
      <c r="I36" s="54">
        <f>I18+I27+I35</f>
        <v>-6065070405</v>
      </c>
      <c r="J36" s="5"/>
    </row>
    <row r="37" spans="1:10" ht="13.5" customHeight="1">
      <c r="A37" s="20">
        <v>60</v>
      </c>
      <c r="B37" s="2" t="s">
        <v>178</v>
      </c>
      <c r="C37" s="2"/>
      <c r="D37" s="2"/>
      <c r="F37" s="41"/>
      <c r="G37" s="57">
        <f>I39</f>
        <v>6615973433</v>
      </c>
      <c r="H37" s="117"/>
      <c r="I37" s="57">
        <v>12702366926</v>
      </c>
      <c r="J37" s="5"/>
    </row>
    <row r="38" spans="1:10" ht="13.5" customHeight="1">
      <c r="A38" s="20">
        <v>61</v>
      </c>
      <c r="B38" s="69" t="s">
        <v>179</v>
      </c>
      <c r="C38" s="69"/>
      <c r="G38" s="68">
        <v>-5903101</v>
      </c>
      <c r="H38" s="127"/>
      <c r="I38" s="68">
        <v>-21323088</v>
      </c>
      <c r="J38" s="5"/>
    </row>
    <row r="39" spans="1:9" ht="14.25" customHeight="1" thickBot="1">
      <c r="A39" s="20">
        <v>70</v>
      </c>
      <c r="B39" s="2" t="s">
        <v>180</v>
      </c>
      <c r="C39" s="2"/>
      <c r="D39" s="2"/>
      <c r="G39" s="156">
        <f>SUM(G36:G38)</f>
        <v>1215338245</v>
      </c>
      <c r="H39" s="198">
        <f>SUM(H36:H38)</f>
        <v>0</v>
      </c>
      <c r="I39" s="156">
        <f>SUM(I36:I38)</f>
        <v>6615973433</v>
      </c>
    </row>
    <row r="40" spans="7:9" ht="15" customHeight="1" thickTop="1">
      <c r="G40" s="229">
        <f>G39-CDKT!F14</f>
        <v>0</v>
      </c>
      <c r="H40" s="68"/>
      <c r="I40" s="229">
        <f>I39-CDKT!H14</f>
        <v>0</v>
      </c>
    </row>
    <row r="41" spans="7:9" ht="15" customHeight="1">
      <c r="G41" s="201"/>
      <c r="H41" s="68"/>
      <c r="I41" s="96" t="str">
        <f>NB!C25</f>
        <v>Tp. Hồ Chí Minh, ngày 31  tháng  12  năm 2013</v>
      </c>
    </row>
    <row r="42" spans="2:9" ht="16.5" customHeight="1">
      <c r="B42" s="630" t="s">
        <v>381</v>
      </c>
      <c r="C42" s="630"/>
      <c r="D42" s="630" t="s">
        <v>476</v>
      </c>
      <c r="E42" s="630"/>
      <c r="F42" s="630"/>
      <c r="G42" s="343"/>
      <c r="H42" s="343" t="str">
        <f>KQKD!E45</f>
        <v>Tổng Giám Đốc</v>
      </c>
      <c r="I42" s="343"/>
    </row>
    <row r="43" spans="2:6" ht="12.75" customHeight="1">
      <c r="B43" s="134"/>
      <c r="C43" s="134"/>
      <c r="D43" s="134"/>
      <c r="E43" s="134"/>
      <c r="F43" s="134"/>
    </row>
    <row r="44" ht="14.25" customHeight="1"/>
    <row r="47" ht="12" customHeight="1"/>
    <row r="49" spans="2:9" ht="13.5" customHeight="1">
      <c r="B49" s="597" t="str">
        <f>KQKD!B53</f>
        <v>NGUYỄN THỊ ĐOAN TRANG</v>
      </c>
      <c r="C49" s="597"/>
      <c r="D49" s="597" t="str">
        <f>NB!B35</f>
        <v>ĐỖ THỊ HOÀNG NGỌC</v>
      </c>
      <c r="E49" s="597"/>
      <c r="F49" s="597"/>
      <c r="G49" s="631" t="str">
        <f>NB!E35</f>
        <v>TRẦN TẤN HÙNG</v>
      </c>
      <c r="H49" s="631"/>
      <c r="I49" s="631"/>
    </row>
    <row r="50" spans="7:9" ht="14.25" customHeight="1">
      <c r="G50" s="631"/>
      <c r="H50" s="631"/>
      <c r="I50" s="631"/>
    </row>
  </sheetData>
  <sheetProtection/>
  <mergeCells count="17">
    <mergeCell ref="B12:D12"/>
    <mergeCell ref="B20:D20"/>
    <mergeCell ref="B21:D21"/>
    <mergeCell ref="B4:I4"/>
    <mergeCell ref="B5:I5"/>
    <mergeCell ref="B6:I6"/>
    <mergeCell ref="B11:D11"/>
    <mergeCell ref="B9:D9"/>
    <mergeCell ref="B23:D23"/>
    <mergeCell ref="B29:D29"/>
    <mergeCell ref="B30:D30"/>
    <mergeCell ref="B49:C49"/>
    <mergeCell ref="G50:I50"/>
    <mergeCell ref="G49:I49"/>
    <mergeCell ref="B42:C42"/>
    <mergeCell ref="D42:F42"/>
    <mergeCell ref="D49:F49"/>
  </mergeCells>
  <conditionalFormatting sqref="A1:C41 E1:F41 D1:D7 D9:D65536 J1:IV65536 A43:C48 A42:B42 A50:C65536 A49:B49 E43:F48 E50:F65536">
    <cfRule type="cellIs" priority="13" dxfId="133" operator="between" stopIfTrue="1">
      <formula>0.5</formula>
      <formula>-0.5</formula>
    </cfRule>
  </conditionalFormatting>
  <conditionalFormatting sqref="D8 H20 G1:I19 H21:I26 G27:I31 H32:I32 G44:I65536 G33:I42">
    <cfRule type="cellIs" priority="15" dxfId="133" operator="equal" stopIfTrue="1">
      <formula>0</formula>
    </cfRule>
    <cfRule type="cellIs" priority="16" dxfId="134" operator="notEqual" stopIfTrue="1">
      <formula>0</formula>
    </cfRule>
  </conditionalFormatting>
  <conditionalFormatting sqref="I20">
    <cfRule type="cellIs" priority="5" dxfId="133" operator="equal" stopIfTrue="1">
      <formula>0</formula>
    </cfRule>
    <cfRule type="cellIs" priority="6" dxfId="134" operator="notEqual" stopIfTrue="1">
      <formula>0</formula>
    </cfRule>
  </conditionalFormatting>
  <conditionalFormatting sqref="G20:G26">
    <cfRule type="cellIs" priority="2" dxfId="133" operator="equal" stopIfTrue="1">
      <formula>0</formula>
    </cfRule>
    <cfRule type="cellIs" priority="3" dxfId="134" operator="notEqual" stopIfTrue="1">
      <formula>0</formula>
    </cfRule>
  </conditionalFormatting>
  <conditionalFormatting sqref="G32">
    <cfRule type="cellIs" priority="1" dxfId="133" operator="between" stopIfTrue="1">
      <formula>0.5</formula>
      <formula>-0.5</formula>
    </cfRule>
  </conditionalFormatting>
  <printOptions/>
  <pageMargins left="0.56" right="0.21" top="0.28" bottom="0.5" header="0.25" footer="0.25"/>
  <pageSetup firstPageNumber="10" useFirstPageNumber="1" horizontalDpi="600" verticalDpi="600" orientation="portrait" paperSize="9" r:id="rId1"/>
  <headerFooter alignWithMargins="0">
    <oddFooter>&amp;C&amp;P</oddFooter>
  </headerFooter>
</worksheet>
</file>

<file path=xl/worksheets/sheet9.xml><?xml version="1.0" encoding="utf-8"?>
<worksheet xmlns="http://schemas.openxmlformats.org/spreadsheetml/2006/main" xmlns:r="http://schemas.openxmlformats.org/officeDocument/2006/relationships">
  <dimension ref="A1:K170"/>
  <sheetViews>
    <sheetView zoomScalePageLayoutView="0" workbookViewId="0" topLeftCell="A115">
      <selection activeCell="B115" sqref="B115"/>
    </sheetView>
  </sheetViews>
  <sheetFormatPr defaultColWidth="9.00390625" defaultRowHeight="12.75"/>
  <cols>
    <col min="1" max="1" width="3.875" style="4" customWidth="1"/>
    <col min="2" max="2" width="6.625" style="4" customWidth="1"/>
    <col min="3" max="3" width="11.625" style="4" customWidth="1"/>
    <col min="4" max="4" width="11.875" style="4" customWidth="1"/>
    <col min="5" max="5" width="9.25390625" style="4" customWidth="1"/>
    <col min="6" max="6" width="11.375" style="4" customWidth="1"/>
    <col min="7" max="7" width="8.375" style="4" customWidth="1"/>
    <col min="8" max="8" width="12.625" style="4" customWidth="1"/>
    <col min="9" max="9" width="11.875" style="4" customWidth="1"/>
    <col min="10" max="10" width="11.25390625" style="4" customWidth="1"/>
    <col min="11" max="16384" width="9.125" style="4" customWidth="1"/>
  </cols>
  <sheetData>
    <row r="1" spans="1:10" ht="12.75">
      <c r="A1" s="2" t="str">
        <f>Bia!A55</f>
        <v>CÔNG TY CỔ PHẦN VẬT TƯ BẾN THÀNH</v>
      </c>
      <c r="J1" s="17" t="str">
        <f>'LCTT-TT'!I1</f>
        <v>Báo cáo tài chính</v>
      </c>
    </row>
    <row r="2" spans="1:10" s="178" customFormat="1" ht="12.75">
      <c r="A2" s="175" t="str">
        <f>'LCTT-TT'!A2</f>
        <v>Địa chỉ: 200 - 202 - 204 Lý Tự Trọng, P.Bến Thành, Q.1, Tp. HCM</v>
      </c>
      <c r="B2" s="175"/>
      <c r="C2" s="175"/>
      <c r="D2" s="175"/>
      <c r="E2" s="175"/>
      <c r="F2" s="175"/>
      <c r="G2" s="175"/>
      <c r="H2" s="175"/>
      <c r="I2" s="181"/>
      <c r="J2" s="18" t="str">
        <f>'LCTT-TT'!I2</f>
        <v>cho năm tài chính kết thúc ngày 31/12/2013</v>
      </c>
    </row>
    <row r="3" ht="10.5" customHeight="1"/>
    <row r="4" spans="1:10" ht="21" customHeight="1">
      <c r="A4" s="1" t="s">
        <v>200</v>
      </c>
      <c r="B4" s="30"/>
      <c r="C4" s="30"/>
      <c r="D4" s="30"/>
      <c r="E4" s="30"/>
      <c r="F4" s="30"/>
      <c r="G4" s="30"/>
      <c r="H4" s="30"/>
      <c r="I4" s="30"/>
      <c r="J4" s="30"/>
    </row>
    <row r="5" spans="1:10" ht="14.25" customHeight="1">
      <c r="A5" s="29" t="str">
        <f>Bia!A25</f>
        <v>cho năm tài chính kết thúc ngày 31 tháng 12 năm 2013</v>
      </c>
      <c r="B5" s="30"/>
      <c r="C5" s="30"/>
      <c r="D5" s="30"/>
      <c r="E5" s="30"/>
      <c r="F5" s="30"/>
      <c r="G5" s="30"/>
      <c r="H5" s="30"/>
      <c r="I5" s="30"/>
      <c r="J5" s="30"/>
    </row>
    <row r="6" ht="6.75" customHeight="1"/>
    <row r="7" spans="1:2" ht="14.25" customHeight="1">
      <c r="A7" s="19" t="s">
        <v>332</v>
      </c>
      <c r="B7" s="2" t="s">
        <v>201</v>
      </c>
    </row>
    <row r="8" spans="1:2" ht="10.5" customHeight="1">
      <c r="A8" s="2"/>
      <c r="B8" s="2"/>
    </row>
    <row r="9" spans="1:2" ht="14.25" customHeight="1">
      <c r="A9" s="71"/>
      <c r="B9" s="2" t="s">
        <v>73</v>
      </c>
    </row>
    <row r="10" ht="5.25" customHeight="1"/>
    <row r="11" spans="2:11" ht="60.75" customHeight="1">
      <c r="B11" s="638" t="str">
        <f>BCBGD!A9</f>
        <v>Công ty Cổ Phần Vật Tư Bến Thành là công ty cổ phần được thành lập theo Giấy chứng nhận đăng ký kinh doanh số 4103002310 ngày 13 tháng 05 năm 2004 do Sở Kế Hoạch và Đầu Tư Thành phố Hồ Chí Minh cấp; đăng ký thay đổi lần thứ 4 vào ngày 18 tháng 08 năm 2010 với Giấy chứng nhận đăng ký kinh doanh số 0302239482 do Sở Kế Hoạch và Đầu Tư Thành phố Hồ Chí Minh cấp.</v>
      </c>
      <c r="C11" s="638"/>
      <c r="D11" s="638"/>
      <c r="E11" s="638"/>
      <c r="F11" s="638"/>
      <c r="G11" s="638"/>
      <c r="H11" s="638"/>
      <c r="I11" s="638"/>
      <c r="J11" s="638"/>
      <c r="K11" s="72"/>
    </row>
    <row r="12" spans="2:11" ht="3.75" customHeight="1">
      <c r="B12" s="205"/>
      <c r="C12" s="205"/>
      <c r="D12" s="205"/>
      <c r="E12" s="205"/>
      <c r="F12" s="205"/>
      <c r="G12" s="205"/>
      <c r="H12" s="205"/>
      <c r="I12" s="205"/>
      <c r="J12" s="205"/>
      <c r="K12" s="72"/>
    </row>
    <row r="13" ht="14.25" customHeight="1">
      <c r="B13" s="2" t="str">
        <f>BCBGD!A21</f>
        <v>Tổng vốn điều lệ là : 20.000.000.000 đ (Hai mươi tỷ đồng)</v>
      </c>
    </row>
    <row r="14" spans="2:11" ht="12.75" customHeight="1">
      <c r="B14" s="61"/>
      <c r="C14" s="61"/>
      <c r="D14" s="61"/>
      <c r="E14" s="61"/>
      <c r="F14" s="61"/>
      <c r="G14" s="61"/>
      <c r="H14" s="61"/>
      <c r="I14" s="61"/>
      <c r="J14" s="61"/>
      <c r="K14" s="72"/>
    </row>
    <row r="15" ht="14.25" customHeight="1">
      <c r="B15" s="2" t="str">
        <f>BCBGD!A11</f>
        <v>Ngành nghề kinh doanh:</v>
      </c>
    </row>
    <row r="16" ht="5.25" customHeight="1">
      <c r="B16" s="2"/>
    </row>
    <row r="17" spans="2:10" ht="44.25" customHeight="1">
      <c r="B17" s="638" t="str">
        <f>BCBGD!A13</f>
        <v>- Kinh doanh xuất nhập khẩu các mặt hàng gia dụng, lương thực, thực phẩm, kim khí điện máy, thiết bị phụ tùng, công nghệ phẩm, vật liệu xây dựng, chất đốt, khí hóa lỏng, phân bón, vật tư nông lâm ngư nghiệp, sắt thép, hóa chất (trừ hóa chất có tính độc hại mạnh), nhựa, vải sợi, giấy các loại, dịch vụ ủy thác xuất khẩu.</v>
      </c>
      <c r="C17" s="638"/>
      <c r="D17" s="638"/>
      <c r="E17" s="638"/>
      <c r="F17" s="638"/>
      <c r="G17" s="638"/>
      <c r="H17" s="638"/>
      <c r="I17" s="638"/>
      <c r="J17" s="638"/>
    </row>
    <row r="18" spans="2:10" ht="28.5" customHeight="1">
      <c r="B18" s="639" t="str">
        <f>BCBGD!A14</f>
        <v>- Sản xuất, gia công các loại vật tư, nguyên liệu phục vụ cho sản xuất tiêu dùng (không tái chế phế thải giấy, nhựa, kim loại và xi mạ điện tại trụ sở)</v>
      </c>
      <c r="C18" s="639"/>
      <c r="D18" s="639"/>
      <c r="E18" s="639"/>
      <c r="F18" s="639"/>
      <c r="G18" s="639"/>
      <c r="H18" s="639"/>
      <c r="I18" s="639"/>
      <c r="J18" s="639"/>
    </row>
    <row r="19" ht="14.25" customHeight="1">
      <c r="B19" s="4" t="str">
        <f>BCBGD!A15</f>
        <v>- Cho thuê mặt bằng, văn phòng, nhà ở.</v>
      </c>
    </row>
    <row r="20" ht="17.25" customHeight="1">
      <c r="B20" s="4" t="str">
        <f>BCBGD!A16</f>
        <v>- Xây dựng công trình công nghiệp, dân dụng, xây dựng cơ sở hạ tầng khu công nghiệp, đô thị.</v>
      </c>
    </row>
    <row r="21" spans="2:10" ht="26.25" customHeight="1">
      <c r="B21" s="639" t="str">
        <f>BCBGD!A17</f>
        <v>- Mua bán nhà, kinh doanh vận chuyển hàng hóa, hành khách bằng ô tô theo hợp đồng, dịch vụ cho thuê xe, bán buôn ô tô đầu kéo.</v>
      </c>
      <c r="C21" s="639"/>
      <c r="D21" s="639"/>
      <c r="E21" s="639"/>
      <c r="F21" s="639"/>
      <c r="G21" s="639"/>
      <c r="H21" s="639"/>
      <c r="I21" s="639"/>
      <c r="J21" s="639"/>
    </row>
    <row r="22" ht="12.75" customHeight="1"/>
    <row r="23" spans="1:2" ht="14.25" customHeight="1">
      <c r="A23" s="2" t="s">
        <v>331</v>
      </c>
      <c r="B23" s="2" t="s">
        <v>202</v>
      </c>
    </row>
    <row r="24" spans="1:2" ht="6.75" customHeight="1">
      <c r="A24" s="2"/>
      <c r="B24" s="2"/>
    </row>
    <row r="25" spans="2:10" ht="15" customHeight="1">
      <c r="B25" s="632" t="s">
        <v>203</v>
      </c>
      <c r="C25" s="632"/>
      <c r="D25" s="632"/>
      <c r="E25" s="632"/>
      <c r="F25" s="632"/>
      <c r="G25" s="632"/>
      <c r="H25" s="632"/>
      <c r="I25" s="632"/>
      <c r="J25" s="632"/>
    </row>
    <row r="26" spans="2:10" ht="15" customHeight="1">
      <c r="B26" s="598" t="s">
        <v>204</v>
      </c>
      <c r="C26" s="598"/>
      <c r="D26" s="598"/>
      <c r="E26" s="598"/>
      <c r="F26" s="598"/>
      <c r="G26" s="598"/>
      <c r="H26" s="598"/>
      <c r="I26" s="598"/>
      <c r="J26" s="598"/>
    </row>
    <row r="27" ht="11.25" customHeight="1"/>
    <row r="28" spans="1:2" ht="12.75">
      <c r="A28" s="2"/>
      <c r="B28" s="2" t="s">
        <v>253</v>
      </c>
    </row>
    <row r="29" spans="1:2" ht="8.25" customHeight="1">
      <c r="A29" s="2"/>
      <c r="B29" s="2"/>
    </row>
    <row r="30" spans="1:2" ht="12.75">
      <c r="A30" s="71"/>
      <c r="B30" s="47" t="s">
        <v>255</v>
      </c>
    </row>
    <row r="31" ht="5.25" customHeight="1">
      <c r="B31" s="2"/>
    </row>
    <row r="32" spans="2:10" ht="34.5" customHeight="1">
      <c r="B32" s="603" t="s">
        <v>141</v>
      </c>
      <c r="C32" s="603"/>
      <c r="D32" s="603"/>
      <c r="E32" s="603"/>
      <c r="F32" s="603"/>
      <c r="G32" s="603"/>
      <c r="H32" s="603"/>
      <c r="I32" s="603"/>
      <c r="J32" s="603"/>
    </row>
    <row r="33" spans="2:10" ht="10.5" customHeight="1">
      <c r="B33" s="49"/>
      <c r="C33" s="49"/>
      <c r="D33" s="49"/>
      <c r="E33" s="49"/>
      <c r="F33" s="49"/>
      <c r="G33" s="49"/>
      <c r="H33" s="49"/>
      <c r="I33" s="49"/>
      <c r="J33" s="49"/>
    </row>
    <row r="34" spans="1:10" ht="14.25" customHeight="1">
      <c r="A34" s="71"/>
      <c r="B34" s="73" t="s">
        <v>254</v>
      </c>
      <c r="C34" s="42"/>
      <c r="D34" s="42"/>
      <c r="E34" s="42"/>
      <c r="F34" s="42"/>
      <c r="G34" s="42"/>
      <c r="H34" s="42"/>
      <c r="I34" s="42"/>
      <c r="J34" s="42"/>
    </row>
    <row r="35" spans="1:10" ht="5.25" customHeight="1">
      <c r="A35" s="71"/>
      <c r="B35" s="73"/>
      <c r="C35" s="42"/>
      <c r="D35" s="42"/>
      <c r="E35" s="42"/>
      <c r="F35" s="42"/>
      <c r="G35" s="42"/>
      <c r="H35" s="42"/>
      <c r="I35" s="42"/>
      <c r="J35" s="42"/>
    </row>
    <row r="36" spans="2:10" ht="47.25" customHeight="1">
      <c r="B36" s="598" t="s">
        <v>205</v>
      </c>
      <c r="C36" s="598"/>
      <c r="D36" s="598"/>
      <c r="E36" s="598"/>
      <c r="F36" s="598"/>
      <c r="G36" s="598"/>
      <c r="H36" s="598"/>
      <c r="I36" s="598"/>
      <c r="J36" s="598"/>
    </row>
    <row r="37" ht="5.25" customHeight="1">
      <c r="B37" s="2"/>
    </row>
    <row r="38" spans="2:10" ht="12.75">
      <c r="B38" s="632" t="s">
        <v>793</v>
      </c>
      <c r="C38" s="632"/>
      <c r="D38" s="632"/>
      <c r="E38" s="632"/>
      <c r="F38" s="632"/>
      <c r="G38" s="632"/>
      <c r="H38" s="632"/>
      <c r="I38" s="632"/>
      <c r="J38" s="632"/>
    </row>
    <row r="39" spans="2:10" ht="6" customHeight="1">
      <c r="B39" s="40"/>
      <c r="C39" s="40"/>
      <c r="D39" s="40"/>
      <c r="E39" s="40"/>
      <c r="F39" s="40"/>
      <c r="G39" s="40"/>
      <c r="H39" s="40"/>
      <c r="I39" s="40"/>
      <c r="J39" s="40"/>
    </row>
    <row r="40" spans="1:2" ht="16.5" customHeight="1">
      <c r="A40" s="71"/>
      <c r="B40" s="248" t="s">
        <v>256</v>
      </c>
    </row>
    <row r="41" ht="5.25" customHeight="1">
      <c r="B41" s="47"/>
    </row>
    <row r="42" spans="2:10" ht="55.5" customHeight="1">
      <c r="B42" s="640" t="s">
        <v>794</v>
      </c>
      <c r="C42" s="640"/>
      <c r="D42" s="640"/>
      <c r="E42" s="640"/>
      <c r="F42" s="640"/>
      <c r="G42" s="640"/>
      <c r="H42" s="640"/>
      <c r="I42" s="640"/>
      <c r="J42" s="640"/>
    </row>
    <row r="43" spans="2:10" ht="40.5" customHeight="1">
      <c r="B43" s="640" t="s">
        <v>488</v>
      </c>
      <c r="C43" s="640"/>
      <c r="D43" s="640"/>
      <c r="E43" s="640"/>
      <c r="F43" s="640"/>
      <c r="G43" s="640"/>
      <c r="H43" s="640"/>
      <c r="I43" s="640"/>
      <c r="J43" s="640"/>
    </row>
    <row r="44" spans="2:10" ht="9" customHeight="1">
      <c r="B44" s="49"/>
      <c r="C44" s="49"/>
      <c r="D44" s="49"/>
      <c r="E44" s="49"/>
      <c r="F44" s="49"/>
      <c r="G44" s="49"/>
      <c r="H44" s="49"/>
      <c r="I44" s="49"/>
      <c r="J44" s="49"/>
    </row>
    <row r="45" spans="2:10" ht="75" customHeight="1">
      <c r="B45" s="640" t="s">
        <v>489</v>
      </c>
      <c r="C45" s="640"/>
      <c r="D45" s="640"/>
      <c r="E45" s="640"/>
      <c r="F45" s="640"/>
      <c r="G45" s="640"/>
      <c r="H45" s="640"/>
      <c r="I45" s="640"/>
      <c r="J45" s="640"/>
    </row>
    <row r="46" spans="2:10" ht="3" customHeight="1">
      <c r="B46" s="153"/>
      <c r="C46" s="153"/>
      <c r="D46" s="153"/>
      <c r="E46" s="153"/>
      <c r="F46" s="153"/>
      <c r="G46" s="153"/>
      <c r="H46" s="153"/>
      <c r="I46" s="153"/>
      <c r="J46" s="153"/>
    </row>
    <row r="47" spans="2:10" ht="38.25" customHeight="1">
      <c r="B47" s="640" t="s">
        <v>133</v>
      </c>
      <c r="C47" s="640"/>
      <c r="D47" s="640"/>
      <c r="E47" s="640"/>
      <c r="F47" s="640"/>
      <c r="G47" s="640"/>
      <c r="H47" s="640"/>
      <c r="I47" s="640"/>
      <c r="J47" s="640"/>
    </row>
    <row r="48" spans="2:5" ht="11.25" customHeight="1">
      <c r="B48" s="127"/>
      <c r="C48" s="127"/>
      <c r="D48" s="127"/>
      <c r="E48" s="127"/>
    </row>
    <row r="49" spans="1:5" ht="14.25" customHeight="1">
      <c r="A49" s="71"/>
      <c r="B49" s="248" t="s">
        <v>257</v>
      </c>
      <c r="C49" s="127"/>
      <c r="D49" s="127"/>
      <c r="E49" s="127"/>
    </row>
    <row r="50" ht="5.25" customHeight="1"/>
    <row r="51" spans="2:10" ht="47.25" customHeight="1">
      <c r="B51" s="598" t="s">
        <v>208</v>
      </c>
      <c r="C51" s="598"/>
      <c r="D51" s="598"/>
      <c r="E51" s="598"/>
      <c r="F51" s="598"/>
      <c r="G51" s="598"/>
      <c r="H51" s="598"/>
      <c r="I51" s="598"/>
      <c r="J51" s="598"/>
    </row>
    <row r="52" ht="4.5" customHeight="1"/>
    <row r="53" spans="2:10" ht="12.75" customHeight="1">
      <c r="B53" s="632" t="s">
        <v>528</v>
      </c>
      <c r="C53" s="632"/>
      <c r="D53" s="632"/>
      <c r="E53" s="632"/>
      <c r="F53" s="632"/>
      <c r="G53" s="632"/>
      <c r="H53" s="632"/>
      <c r="I53" s="632"/>
      <c r="J53" s="632"/>
    </row>
    <row r="54" ht="3.75" customHeight="1"/>
    <row r="55" spans="2:10" ht="12.75" customHeight="1">
      <c r="B55" s="632" t="s">
        <v>209</v>
      </c>
      <c r="C55" s="632"/>
      <c r="D55" s="632"/>
      <c r="E55" s="632"/>
      <c r="F55" s="632"/>
      <c r="G55" s="632"/>
      <c r="H55" s="632"/>
      <c r="I55" s="632"/>
      <c r="J55" s="632"/>
    </row>
    <row r="56" ht="3.75" customHeight="1"/>
    <row r="57" spans="2:10" ht="31.5" customHeight="1">
      <c r="B57" s="598" t="s">
        <v>210</v>
      </c>
      <c r="C57" s="598"/>
      <c r="D57" s="598"/>
      <c r="E57" s="598"/>
      <c r="F57" s="598"/>
      <c r="G57" s="598"/>
      <c r="H57" s="598"/>
      <c r="I57" s="598"/>
      <c r="J57" s="598"/>
    </row>
    <row r="58" ht="7.5" customHeight="1"/>
    <row r="59" spans="1:2" ht="12.75">
      <c r="A59" s="71"/>
      <c r="B59" s="47" t="s">
        <v>427</v>
      </c>
    </row>
    <row r="60" ht="5.25" customHeight="1">
      <c r="B60" s="2"/>
    </row>
    <row r="61" spans="2:10" ht="35.25" customHeight="1">
      <c r="B61" s="632" t="s">
        <v>211</v>
      </c>
      <c r="C61" s="632"/>
      <c r="D61" s="632"/>
      <c r="E61" s="632"/>
      <c r="F61" s="632"/>
      <c r="G61" s="632"/>
      <c r="H61" s="632"/>
      <c r="I61" s="632"/>
      <c r="J61" s="632"/>
    </row>
    <row r="62" ht="3" customHeight="1"/>
    <row r="63" spans="2:10" ht="42" customHeight="1">
      <c r="B63" s="598" t="s">
        <v>529</v>
      </c>
      <c r="C63" s="598"/>
      <c r="D63" s="598"/>
      <c r="E63" s="598"/>
      <c r="F63" s="598"/>
      <c r="G63" s="598"/>
      <c r="H63" s="598"/>
      <c r="I63" s="598"/>
      <c r="J63" s="598"/>
    </row>
    <row r="64" ht="5.25" customHeight="1"/>
    <row r="65" spans="2:8" ht="18" customHeight="1" hidden="1">
      <c r="B65" s="74" t="s">
        <v>336</v>
      </c>
      <c r="C65" s="4" t="s">
        <v>216</v>
      </c>
      <c r="H65" s="74" t="s">
        <v>217</v>
      </c>
    </row>
    <row r="66" spans="2:8" ht="18" customHeight="1" hidden="1">
      <c r="B66" s="74" t="s">
        <v>336</v>
      </c>
      <c r="C66" s="4" t="s">
        <v>218</v>
      </c>
      <c r="H66" s="74" t="s">
        <v>219</v>
      </c>
    </row>
    <row r="67" spans="2:8" ht="12.75" customHeight="1">
      <c r="B67" s="74"/>
      <c r="C67" s="128" t="s">
        <v>212</v>
      </c>
      <c r="D67" s="127"/>
      <c r="E67" s="127"/>
      <c r="F67" s="127"/>
      <c r="G67" s="127"/>
      <c r="H67" s="127" t="s">
        <v>217</v>
      </c>
    </row>
    <row r="68" spans="2:8" ht="12.75" customHeight="1">
      <c r="B68" s="74"/>
      <c r="C68" s="128" t="s">
        <v>213</v>
      </c>
      <c r="D68" s="127"/>
      <c r="E68" s="127"/>
      <c r="F68" s="127"/>
      <c r="G68" s="127"/>
      <c r="H68" s="127" t="s">
        <v>272</v>
      </c>
    </row>
    <row r="69" spans="2:8" ht="12.75" customHeight="1">
      <c r="B69" s="74"/>
      <c r="C69" s="128" t="s">
        <v>407</v>
      </c>
      <c r="D69" s="127"/>
      <c r="E69" s="127"/>
      <c r="F69" s="127"/>
      <c r="G69" s="127"/>
      <c r="H69" s="127" t="s">
        <v>273</v>
      </c>
    </row>
    <row r="70" spans="2:8" ht="12.75" customHeight="1">
      <c r="B70" s="74"/>
      <c r="C70" s="128" t="s">
        <v>120</v>
      </c>
      <c r="D70" s="127"/>
      <c r="E70" s="127"/>
      <c r="F70" s="127"/>
      <c r="G70" s="127"/>
      <c r="H70" s="127" t="s">
        <v>274</v>
      </c>
    </row>
    <row r="71" spans="2:8" ht="12.75" customHeight="1">
      <c r="B71" s="74"/>
      <c r="C71" s="128" t="s">
        <v>111</v>
      </c>
      <c r="D71" s="127"/>
      <c r="E71" s="127"/>
      <c r="F71" s="127"/>
      <c r="G71" s="127"/>
      <c r="H71" s="127" t="s">
        <v>275</v>
      </c>
    </row>
    <row r="72" spans="2:3" ht="9.75" customHeight="1">
      <c r="B72" s="74"/>
      <c r="C72" s="58"/>
    </row>
    <row r="73" spans="1:10" ht="14.25" customHeight="1">
      <c r="A73" s="42"/>
      <c r="B73" s="73" t="s">
        <v>214</v>
      </c>
      <c r="C73" s="42"/>
      <c r="D73" s="42"/>
      <c r="E73" s="42"/>
      <c r="F73" s="42"/>
      <c r="G73" s="42"/>
      <c r="H73" s="42"/>
      <c r="I73" s="42"/>
      <c r="J73" s="42"/>
    </row>
    <row r="74" spans="1:10" ht="5.25" customHeight="1">
      <c r="A74" s="42"/>
      <c r="B74" s="42"/>
      <c r="C74" s="42"/>
      <c r="D74" s="42"/>
      <c r="E74" s="42"/>
      <c r="F74" s="42"/>
      <c r="G74" s="42"/>
      <c r="H74" s="42"/>
      <c r="I74" s="42"/>
      <c r="J74" s="42"/>
    </row>
    <row r="75" spans="1:10" ht="57" customHeight="1">
      <c r="A75" s="42"/>
      <c r="B75" s="634" t="s">
        <v>215</v>
      </c>
      <c r="C75" s="634"/>
      <c r="D75" s="634"/>
      <c r="E75" s="634"/>
      <c r="F75" s="634"/>
      <c r="G75" s="634"/>
      <c r="H75" s="634"/>
      <c r="I75" s="634"/>
      <c r="J75" s="634"/>
    </row>
    <row r="76" spans="1:10" ht="5.25" customHeight="1">
      <c r="A76" s="42"/>
      <c r="B76" s="42"/>
      <c r="C76" s="42"/>
      <c r="D76" s="42"/>
      <c r="E76" s="42"/>
      <c r="F76" s="42"/>
      <c r="G76" s="42"/>
      <c r="H76" s="42"/>
      <c r="I76" s="42"/>
      <c r="J76" s="42"/>
    </row>
    <row r="77" spans="1:10" ht="28.5" customHeight="1">
      <c r="A77" s="42"/>
      <c r="B77" s="634" t="s">
        <v>121</v>
      </c>
      <c r="C77" s="634"/>
      <c r="D77" s="634"/>
      <c r="E77" s="634"/>
      <c r="F77" s="634"/>
      <c r="G77" s="634"/>
      <c r="H77" s="634"/>
      <c r="I77" s="634"/>
      <c r="J77" s="634"/>
    </row>
    <row r="78" spans="1:10" ht="13.5" customHeight="1">
      <c r="A78" s="42"/>
      <c r="B78" s="63"/>
      <c r="C78" s="63"/>
      <c r="D78" s="63"/>
      <c r="E78" s="63"/>
      <c r="F78" s="63"/>
      <c r="G78" s="63"/>
      <c r="H78" s="63"/>
      <c r="I78" s="63"/>
      <c r="J78" s="63"/>
    </row>
    <row r="79" spans="1:10" ht="12.75">
      <c r="A79" s="42"/>
      <c r="B79" s="73" t="s">
        <v>9</v>
      </c>
      <c r="C79" s="42"/>
      <c r="D79" s="42"/>
      <c r="E79" s="42"/>
      <c r="F79" s="42"/>
      <c r="G79" s="42"/>
      <c r="H79" s="42"/>
      <c r="I79" s="42"/>
      <c r="J79" s="42"/>
    </row>
    <row r="80" spans="1:10" ht="5.25" customHeight="1">
      <c r="A80" s="42"/>
      <c r="B80" s="42"/>
      <c r="C80" s="42"/>
      <c r="D80" s="42"/>
      <c r="E80" s="42"/>
      <c r="F80" s="42"/>
      <c r="G80" s="42"/>
      <c r="H80" s="42"/>
      <c r="I80" s="42"/>
      <c r="J80" s="42"/>
    </row>
    <row r="81" spans="1:10" ht="51" customHeight="1">
      <c r="A81" s="42"/>
      <c r="B81" s="634" t="s">
        <v>392</v>
      </c>
      <c r="C81" s="634"/>
      <c r="D81" s="634"/>
      <c r="E81" s="634"/>
      <c r="F81" s="634"/>
      <c r="G81" s="634"/>
      <c r="H81" s="634"/>
      <c r="I81" s="634"/>
      <c r="J81" s="634"/>
    </row>
    <row r="82" spans="1:10" ht="5.25" customHeight="1">
      <c r="A82" s="42"/>
      <c r="B82" s="42"/>
      <c r="C82" s="42"/>
      <c r="D82" s="42"/>
      <c r="E82" s="42"/>
      <c r="F82" s="42"/>
      <c r="G82" s="42"/>
      <c r="H82" s="42"/>
      <c r="I82" s="42"/>
      <c r="J82" s="42"/>
    </row>
    <row r="83" spans="1:10" ht="52.5" customHeight="1">
      <c r="A83" s="42"/>
      <c r="B83" s="634" t="s">
        <v>393</v>
      </c>
      <c r="C83" s="634"/>
      <c r="D83" s="634"/>
      <c r="E83" s="634"/>
      <c r="F83" s="634"/>
      <c r="G83" s="634"/>
      <c r="H83" s="634"/>
      <c r="I83" s="634"/>
      <c r="J83" s="634"/>
    </row>
    <row r="84" spans="1:10" ht="6" customHeight="1">
      <c r="A84" s="42"/>
      <c r="B84" s="42"/>
      <c r="C84" s="42"/>
      <c r="D84" s="42"/>
      <c r="E84" s="42"/>
      <c r="F84" s="42"/>
      <c r="G84" s="42"/>
      <c r="H84" s="42"/>
      <c r="I84" s="42"/>
      <c r="J84" s="42"/>
    </row>
    <row r="85" spans="1:10" ht="12.75">
      <c r="A85" s="42"/>
      <c r="B85" s="73" t="s">
        <v>394</v>
      </c>
      <c r="C85" s="42"/>
      <c r="D85" s="42"/>
      <c r="E85" s="42"/>
      <c r="F85" s="42"/>
      <c r="G85" s="42"/>
      <c r="H85" s="42"/>
      <c r="I85" s="42"/>
      <c r="J85" s="42"/>
    </row>
    <row r="86" spans="1:10" ht="5.25" customHeight="1">
      <c r="A86" s="42"/>
      <c r="B86" s="42"/>
      <c r="C86" s="42"/>
      <c r="D86" s="42"/>
      <c r="E86" s="42"/>
      <c r="F86" s="42"/>
      <c r="G86" s="42"/>
      <c r="H86" s="42"/>
      <c r="I86" s="42"/>
      <c r="J86" s="42"/>
    </row>
    <row r="87" spans="1:10" ht="31.5" customHeight="1">
      <c r="A87" s="42"/>
      <c r="B87" s="634" t="s">
        <v>395</v>
      </c>
      <c r="C87" s="634"/>
      <c r="D87" s="634"/>
      <c r="E87" s="634"/>
      <c r="F87" s="634"/>
      <c r="G87" s="634"/>
      <c r="H87" s="634"/>
      <c r="I87" s="634"/>
      <c r="J87" s="634"/>
    </row>
    <row r="88" spans="1:10" ht="31.5" customHeight="1">
      <c r="A88" s="42"/>
      <c r="B88" s="634" t="s">
        <v>398</v>
      </c>
      <c r="C88" s="634"/>
      <c r="D88" s="634"/>
      <c r="E88" s="634"/>
      <c r="F88" s="634"/>
      <c r="G88" s="634"/>
      <c r="H88" s="634"/>
      <c r="I88" s="634"/>
      <c r="J88" s="634"/>
    </row>
    <row r="89" spans="1:10" ht="14.25" customHeight="1">
      <c r="A89" s="42"/>
      <c r="B89" s="75" t="s">
        <v>400</v>
      </c>
      <c r="C89" s="63"/>
      <c r="D89" s="63"/>
      <c r="E89" s="63"/>
      <c r="F89" s="63"/>
      <c r="G89" s="63"/>
      <c r="H89" s="63"/>
      <c r="I89" s="63"/>
      <c r="J89" s="63"/>
    </row>
    <row r="90" spans="1:10" ht="14.25" customHeight="1">
      <c r="A90" s="42"/>
      <c r="B90" s="75" t="s">
        <v>399</v>
      </c>
      <c r="C90" s="63"/>
      <c r="D90" s="63"/>
      <c r="E90" s="63"/>
      <c r="F90" s="63"/>
      <c r="G90" s="63"/>
      <c r="H90" s="63"/>
      <c r="I90" s="63"/>
      <c r="J90" s="63"/>
    </row>
    <row r="91" spans="1:10" ht="51.75" customHeight="1">
      <c r="A91" s="42"/>
      <c r="B91" s="636" t="s">
        <v>405</v>
      </c>
      <c r="C91" s="637"/>
      <c r="D91" s="637"/>
      <c r="E91" s="637"/>
      <c r="F91" s="637"/>
      <c r="G91" s="637"/>
      <c r="H91" s="637"/>
      <c r="I91" s="637"/>
      <c r="J91" s="637"/>
    </row>
    <row r="92" spans="1:10" ht="9" customHeight="1">
      <c r="A92" s="42"/>
      <c r="B92" s="63"/>
      <c r="C92" s="63"/>
      <c r="D92" s="63"/>
      <c r="E92" s="63"/>
      <c r="F92" s="63"/>
      <c r="G92" s="63"/>
      <c r="H92" s="63"/>
      <c r="I92" s="63"/>
      <c r="J92" s="63"/>
    </row>
    <row r="93" spans="1:10" ht="12.75">
      <c r="A93" s="42"/>
      <c r="B93" s="76" t="s">
        <v>285</v>
      </c>
      <c r="C93" s="63"/>
      <c r="D93" s="63"/>
      <c r="E93" s="63"/>
      <c r="F93" s="63"/>
      <c r="G93" s="63"/>
      <c r="H93" s="63"/>
      <c r="I93" s="63"/>
      <c r="J93" s="63"/>
    </row>
    <row r="94" spans="1:10" ht="4.5" customHeight="1">
      <c r="A94" s="42"/>
      <c r="B94" s="63"/>
      <c r="C94" s="63"/>
      <c r="D94" s="63"/>
      <c r="E94" s="63"/>
      <c r="F94" s="63"/>
      <c r="G94" s="63"/>
      <c r="H94" s="63"/>
      <c r="I94" s="63"/>
      <c r="J94" s="63"/>
    </row>
    <row r="95" spans="1:10" ht="14.25" customHeight="1">
      <c r="A95" s="42"/>
      <c r="B95" s="77" t="s">
        <v>435</v>
      </c>
      <c r="C95" s="63"/>
      <c r="D95" s="63"/>
      <c r="E95" s="63"/>
      <c r="F95" s="63"/>
      <c r="G95" s="63"/>
      <c r="H95" s="63"/>
      <c r="I95" s="63"/>
      <c r="J95" s="63"/>
    </row>
    <row r="96" spans="1:10" ht="4.5" customHeight="1">
      <c r="A96" s="42"/>
      <c r="B96" s="63"/>
      <c r="C96" s="63"/>
      <c r="D96" s="63"/>
      <c r="E96" s="63"/>
      <c r="F96" s="63"/>
      <c r="G96" s="63"/>
      <c r="H96" s="63"/>
      <c r="I96" s="63"/>
      <c r="J96" s="63"/>
    </row>
    <row r="97" spans="1:10" ht="32.25" customHeight="1">
      <c r="A97" s="42"/>
      <c r="B97" s="634" t="s">
        <v>436</v>
      </c>
      <c r="C97" s="634"/>
      <c r="D97" s="634"/>
      <c r="E97" s="634"/>
      <c r="F97" s="634"/>
      <c r="G97" s="634"/>
      <c r="H97" s="634"/>
      <c r="I97" s="634"/>
      <c r="J97" s="634"/>
    </row>
    <row r="98" spans="1:10" ht="5.25" customHeight="1">
      <c r="A98" s="42"/>
      <c r="B98" s="63"/>
      <c r="C98" s="63"/>
      <c r="D98" s="63"/>
      <c r="E98" s="63"/>
      <c r="F98" s="63"/>
      <c r="G98" s="63"/>
      <c r="H98" s="63"/>
      <c r="I98" s="63"/>
      <c r="J98" s="63"/>
    </row>
    <row r="99" spans="1:10" ht="32.25" customHeight="1">
      <c r="A99" s="42"/>
      <c r="B99" s="634" t="s">
        <v>437</v>
      </c>
      <c r="C99" s="634"/>
      <c r="D99" s="634"/>
      <c r="E99" s="634"/>
      <c r="F99" s="634"/>
      <c r="G99" s="634"/>
      <c r="H99" s="634"/>
      <c r="I99" s="634"/>
      <c r="J99" s="634"/>
    </row>
    <row r="100" spans="1:10" ht="6" customHeight="1">
      <c r="A100" s="42"/>
      <c r="B100" s="63"/>
      <c r="C100" s="63"/>
      <c r="D100" s="63"/>
      <c r="E100" s="63"/>
      <c r="F100" s="63"/>
      <c r="G100" s="63"/>
      <c r="H100" s="63"/>
      <c r="I100" s="63"/>
      <c r="J100" s="63"/>
    </row>
    <row r="101" spans="1:10" ht="42.75" customHeight="1">
      <c r="A101" s="42"/>
      <c r="B101" s="634" t="s">
        <v>438</v>
      </c>
      <c r="C101" s="634"/>
      <c r="D101" s="634"/>
      <c r="E101" s="634"/>
      <c r="F101" s="634"/>
      <c r="G101" s="634"/>
      <c r="H101" s="634"/>
      <c r="I101" s="634"/>
      <c r="J101" s="634"/>
    </row>
    <row r="102" spans="1:10" ht="10.5" customHeight="1">
      <c r="A102" s="42"/>
      <c r="B102" s="63"/>
      <c r="C102" s="63"/>
      <c r="D102" s="63"/>
      <c r="E102" s="63"/>
      <c r="F102" s="63"/>
      <c r="G102" s="63"/>
      <c r="H102" s="63"/>
      <c r="I102" s="63"/>
      <c r="J102" s="63"/>
    </row>
    <row r="103" spans="1:10" ht="12.75">
      <c r="A103" s="42"/>
      <c r="B103" s="76" t="s">
        <v>286</v>
      </c>
      <c r="C103" s="63"/>
      <c r="D103" s="63"/>
      <c r="E103" s="63"/>
      <c r="F103" s="63"/>
      <c r="G103" s="63"/>
      <c r="H103" s="63"/>
      <c r="I103" s="63"/>
      <c r="J103" s="63"/>
    </row>
    <row r="104" spans="1:10" ht="5.25" customHeight="1">
      <c r="A104" s="42"/>
      <c r="B104" s="63"/>
      <c r="C104" s="63"/>
      <c r="D104" s="63"/>
      <c r="E104" s="63"/>
      <c r="F104" s="63"/>
      <c r="G104" s="63"/>
      <c r="H104" s="63"/>
      <c r="I104" s="63"/>
      <c r="J104" s="63"/>
    </row>
    <row r="105" spans="1:10" ht="12.75">
      <c r="A105" s="42"/>
      <c r="B105" s="78" t="s">
        <v>45</v>
      </c>
      <c r="C105" s="63"/>
      <c r="D105" s="63"/>
      <c r="E105" s="63"/>
      <c r="F105" s="63"/>
      <c r="G105" s="63"/>
      <c r="H105" s="63"/>
      <c r="I105" s="63"/>
      <c r="J105" s="63"/>
    </row>
    <row r="106" spans="1:10" ht="5.25" customHeight="1">
      <c r="A106" s="42"/>
      <c r="B106" s="63"/>
      <c r="C106" s="63"/>
      <c r="D106" s="63"/>
      <c r="E106" s="63"/>
      <c r="F106" s="63"/>
      <c r="G106" s="63"/>
      <c r="H106" s="63"/>
      <c r="I106" s="63"/>
      <c r="J106" s="63"/>
    </row>
    <row r="107" spans="1:10" ht="12.75">
      <c r="A107" s="42"/>
      <c r="B107" s="77" t="s">
        <v>287</v>
      </c>
      <c r="C107" s="63"/>
      <c r="D107" s="63"/>
      <c r="E107" s="63"/>
      <c r="F107" s="63"/>
      <c r="G107" s="63"/>
      <c r="H107" s="63"/>
      <c r="I107" s="63"/>
      <c r="J107" s="63"/>
    </row>
    <row r="108" spans="1:10" ht="5.25" customHeight="1">
      <c r="A108" s="42"/>
      <c r="B108" s="77"/>
      <c r="C108" s="63"/>
      <c r="D108" s="63"/>
      <c r="E108" s="63"/>
      <c r="F108" s="63"/>
      <c r="G108" s="63"/>
      <c r="H108" s="63"/>
      <c r="I108" s="63"/>
      <c r="J108" s="63"/>
    </row>
    <row r="109" spans="1:10" ht="28.5" customHeight="1">
      <c r="A109" s="42"/>
      <c r="B109" s="79" t="s">
        <v>336</v>
      </c>
      <c r="C109" s="632" t="s">
        <v>258</v>
      </c>
      <c r="D109" s="632"/>
      <c r="E109" s="632"/>
      <c r="F109" s="632"/>
      <c r="G109" s="632"/>
      <c r="H109" s="632"/>
      <c r="I109" s="632"/>
      <c r="J109" s="632"/>
    </row>
    <row r="110" spans="1:10" ht="28.5" customHeight="1">
      <c r="A110" s="42"/>
      <c r="B110" s="79" t="s">
        <v>336</v>
      </c>
      <c r="C110" s="632" t="s">
        <v>259</v>
      </c>
      <c r="D110" s="632"/>
      <c r="E110" s="632"/>
      <c r="F110" s="632"/>
      <c r="G110" s="632"/>
      <c r="H110" s="632"/>
      <c r="I110" s="632"/>
      <c r="J110" s="632"/>
    </row>
    <row r="111" spans="1:3" ht="15.75" customHeight="1">
      <c r="A111" s="42"/>
      <c r="B111" s="74" t="s">
        <v>336</v>
      </c>
      <c r="C111" s="4" t="s">
        <v>260</v>
      </c>
    </row>
    <row r="112" spans="1:3" ht="15" customHeight="1">
      <c r="A112" s="42"/>
      <c r="B112" s="74" t="s">
        <v>336</v>
      </c>
      <c r="C112" s="4" t="s">
        <v>318</v>
      </c>
    </row>
    <row r="113" spans="1:2" ht="3" customHeight="1">
      <c r="A113" s="42"/>
      <c r="B113" s="74"/>
    </row>
    <row r="114" spans="1:3" ht="12.75">
      <c r="A114" s="42"/>
      <c r="B114" s="74" t="s">
        <v>336</v>
      </c>
      <c r="C114" s="4" t="s">
        <v>288</v>
      </c>
    </row>
    <row r="115" spans="1:10" ht="12.75">
      <c r="A115" s="42"/>
      <c r="B115" s="78" t="s">
        <v>46</v>
      </c>
      <c r="C115" s="63"/>
      <c r="D115" s="63"/>
      <c r="E115" s="63"/>
      <c r="F115" s="63"/>
      <c r="G115" s="63"/>
      <c r="H115" s="63"/>
      <c r="I115" s="63"/>
      <c r="J115" s="63"/>
    </row>
    <row r="116" spans="1:10" ht="4.5" customHeight="1">
      <c r="A116" s="42"/>
      <c r="B116" s="63"/>
      <c r="C116" s="63"/>
      <c r="D116" s="63"/>
      <c r="E116" s="63"/>
      <c r="F116" s="63"/>
      <c r="G116" s="63"/>
      <c r="H116" s="63"/>
      <c r="I116" s="63"/>
      <c r="J116" s="63"/>
    </row>
    <row r="117" spans="1:10" ht="57" customHeight="1">
      <c r="A117" s="42"/>
      <c r="B117" s="598" t="s">
        <v>289</v>
      </c>
      <c r="C117" s="598"/>
      <c r="D117" s="598"/>
      <c r="E117" s="598"/>
      <c r="F117" s="598"/>
      <c r="G117" s="598"/>
      <c r="H117" s="598"/>
      <c r="I117" s="598"/>
      <c r="J117" s="598"/>
    </row>
    <row r="118" spans="1:10" ht="5.25" customHeight="1">
      <c r="A118" s="42"/>
      <c r="B118" s="109"/>
      <c r="C118" s="109"/>
      <c r="D118" s="109"/>
      <c r="E118" s="109"/>
      <c r="F118" s="109"/>
      <c r="G118" s="109"/>
      <c r="H118" s="109"/>
      <c r="I118" s="109"/>
      <c r="J118" s="109"/>
    </row>
    <row r="119" spans="1:3" ht="14.25" customHeight="1">
      <c r="A119" s="42"/>
      <c r="B119" s="74" t="s">
        <v>336</v>
      </c>
      <c r="C119" s="4" t="s">
        <v>260</v>
      </c>
    </row>
    <row r="120" spans="1:3" ht="14.25" customHeight="1">
      <c r="A120" s="42"/>
      <c r="B120" s="74" t="s">
        <v>336</v>
      </c>
      <c r="C120" s="4" t="s">
        <v>319</v>
      </c>
    </row>
    <row r="121" spans="1:3" ht="14.25" customHeight="1">
      <c r="A121" s="42"/>
      <c r="B121" s="74" t="s">
        <v>336</v>
      </c>
      <c r="C121" s="4" t="s">
        <v>320</v>
      </c>
    </row>
    <row r="122" spans="1:2" ht="6" customHeight="1">
      <c r="A122" s="42"/>
      <c r="B122" s="74"/>
    </row>
    <row r="123" spans="1:11" ht="23.25" customHeight="1">
      <c r="A123" s="42"/>
      <c r="B123" s="79" t="s">
        <v>336</v>
      </c>
      <c r="C123" s="632" t="s">
        <v>322</v>
      </c>
      <c r="D123" s="632"/>
      <c r="E123" s="632"/>
      <c r="F123" s="632"/>
      <c r="G123" s="632"/>
      <c r="H123" s="632"/>
      <c r="I123" s="632"/>
      <c r="J123" s="632"/>
      <c r="K123" s="42"/>
    </row>
    <row r="124" ht="9.75" customHeight="1">
      <c r="B124" s="2"/>
    </row>
    <row r="125" spans="1:10" ht="25.5" customHeight="1">
      <c r="A125" s="42"/>
      <c r="B125" s="634" t="s">
        <v>290</v>
      </c>
      <c r="C125" s="634"/>
      <c r="D125" s="634"/>
      <c r="E125" s="634"/>
      <c r="F125" s="634"/>
      <c r="G125" s="634"/>
      <c r="H125" s="634"/>
      <c r="I125" s="634"/>
      <c r="J125" s="634"/>
    </row>
    <row r="126" spans="2:10" ht="9" customHeight="1">
      <c r="B126" s="37"/>
      <c r="C126" s="38"/>
      <c r="D126" s="38"/>
      <c r="E126" s="38"/>
      <c r="F126" s="38"/>
      <c r="G126" s="38"/>
      <c r="H126" s="38"/>
      <c r="I126" s="38"/>
      <c r="J126" s="38"/>
    </row>
    <row r="127" ht="14.25" customHeight="1">
      <c r="B127" s="69" t="s">
        <v>291</v>
      </c>
    </row>
    <row r="128" ht="12" customHeight="1">
      <c r="B128" s="2"/>
    </row>
    <row r="129" spans="2:10" ht="28.5" customHeight="1">
      <c r="B129" s="598" t="s">
        <v>292</v>
      </c>
      <c r="C129" s="598"/>
      <c r="D129" s="598"/>
      <c r="E129" s="598"/>
      <c r="F129" s="598"/>
      <c r="G129" s="598"/>
      <c r="H129" s="598"/>
      <c r="I129" s="598"/>
      <c r="J129" s="598"/>
    </row>
    <row r="130" spans="2:3" ht="14.25" customHeight="1">
      <c r="B130" s="80" t="s">
        <v>336</v>
      </c>
      <c r="C130" s="4" t="s">
        <v>323</v>
      </c>
    </row>
    <row r="131" spans="2:3" ht="14.25" customHeight="1">
      <c r="B131" s="80" t="s">
        <v>336</v>
      </c>
      <c r="C131" s="4" t="s">
        <v>324</v>
      </c>
    </row>
    <row r="132" ht="5.25" customHeight="1">
      <c r="B132" s="80"/>
    </row>
    <row r="133" spans="2:10" ht="28.5" customHeight="1">
      <c r="B133" s="598" t="s">
        <v>294</v>
      </c>
      <c r="C133" s="598"/>
      <c r="D133" s="598"/>
      <c r="E133" s="598"/>
      <c r="F133" s="598"/>
      <c r="G133" s="598"/>
      <c r="H133" s="598"/>
      <c r="I133" s="598"/>
      <c r="J133" s="598"/>
    </row>
    <row r="134" spans="2:10" ht="14.25" customHeight="1">
      <c r="B134" s="109"/>
      <c r="C134" s="109"/>
      <c r="D134" s="109"/>
      <c r="E134" s="109"/>
      <c r="F134" s="109"/>
      <c r="G134" s="109"/>
      <c r="H134" s="109"/>
      <c r="I134" s="109"/>
      <c r="J134" s="109"/>
    </row>
    <row r="135" ht="14.25" customHeight="1">
      <c r="B135" s="47" t="s">
        <v>295</v>
      </c>
    </row>
    <row r="136" ht="14.25" customHeight="1">
      <c r="J136" s="85"/>
    </row>
    <row r="137" spans="2:10" ht="14.25" customHeight="1">
      <c r="B137" s="598" t="s">
        <v>296</v>
      </c>
      <c r="C137" s="598"/>
      <c r="D137" s="598"/>
      <c r="E137" s="598"/>
      <c r="F137" s="598"/>
      <c r="G137" s="598"/>
      <c r="H137" s="598"/>
      <c r="I137" s="598"/>
      <c r="J137" s="598"/>
    </row>
    <row r="138" spans="2:10" ht="14.25" customHeight="1">
      <c r="B138" s="58" t="s">
        <v>297</v>
      </c>
      <c r="J138" s="81"/>
    </row>
    <row r="139" spans="2:10" ht="14.25" customHeight="1">
      <c r="B139" s="58" t="s">
        <v>298</v>
      </c>
      <c r="J139" s="81"/>
    </row>
    <row r="140" spans="2:10" ht="14.25" customHeight="1">
      <c r="B140" s="58" t="s">
        <v>299</v>
      </c>
      <c r="J140" s="81"/>
    </row>
    <row r="141" spans="2:10" ht="14.25" customHeight="1">
      <c r="B141" s="58" t="s">
        <v>300</v>
      </c>
      <c r="J141" s="81"/>
    </row>
    <row r="142" spans="2:10" ht="5.25" customHeight="1">
      <c r="B142" s="58"/>
      <c r="J142" s="81"/>
    </row>
    <row r="143" spans="2:10" ht="28.5" customHeight="1">
      <c r="B143" s="598" t="s">
        <v>301</v>
      </c>
      <c r="C143" s="598"/>
      <c r="D143" s="598"/>
      <c r="E143" s="598"/>
      <c r="F143" s="598"/>
      <c r="G143" s="598"/>
      <c r="H143" s="598"/>
      <c r="I143" s="598"/>
      <c r="J143" s="598"/>
    </row>
    <row r="144" spans="2:10" ht="6.75" customHeight="1">
      <c r="B144" s="109"/>
      <c r="C144" s="109"/>
      <c r="D144" s="109"/>
      <c r="E144" s="109"/>
      <c r="F144" s="109"/>
      <c r="G144" s="109"/>
      <c r="H144" s="109"/>
      <c r="I144" s="109"/>
      <c r="J144" s="109"/>
    </row>
    <row r="145" spans="2:10" ht="14.25" customHeight="1">
      <c r="B145" s="618" t="s">
        <v>132</v>
      </c>
      <c r="C145" s="618"/>
      <c r="D145" s="618"/>
      <c r="E145" s="618"/>
      <c r="F145" s="618"/>
      <c r="G145" s="618"/>
      <c r="H145" s="618"/>
      <c r="I145" s="618"/>
      <c r="J145" s="618"/>
    </row>
    <row r="146" ht="14.25" customHeight="1">
      <c r="J146" s="86"/>
    </row>
    <row r="147" spans="2:10" ht="28.5" customHeight="1">
      <c r="B147" s="635" t="s">
        <v>402</v>
      </c>
      <c r="C147" s="635"/>
      <c r="D147" s="635"/>
      <c r="E147" s="635"/>
      <c r="F147" s="635"/>
      <c r="G147" s="635"/>
      <c r="H147" s="635"/>
      <c r="I147" s="635"/>
      <c r="J147" s="635"/>
    </row>
    <row r="148" ht="14.25" customHeight="1">
      <c r="B148" s="80"/>
    </row>
    <row r="149" ht="14.25" customHeight="1">
      <c r="B149" s="80"/>
    </row>
    <row r="150" ht="14.25" customHeight="1">
      <c r="B150" s="80"/>
    </row>
    <row r="151" ht="14.25" customHeight="1">
      <c r="B151" s="80"/>
    </row>
    <row r="152" ht="14.25" customHeight="1">
      <c r="B152" s="80"/>
    </row>
    <row r="153" ht="14.25" customHeight="1">
      <c r="B153" s="80"/>
    </row>
    <row r="154" ht="14.25" customHeight="1">
      <c r="B154" s="80"/>
    </row>
    <row r="155" ht="14.25" customHeight="1">
      <c r="B155" s="80"/>
    </row>
    <row r="156" ht="14.25" customHeight="1"/>
    <row r="157" spans="2:10" ht="28.5" customHeight="1">
      <c r="B157" s="598"/>
      <c r="C157" s="598"/>
      <c r="D157" s="598"/>
      <c r="E157" s="598"/>
      <c r="F157" s="598"/>
      <c r="G157" s="598"/>
      <c r="H157" s="598"/>
      <c r="I157" s="598"/>
      <c r="J157" s="598"/>
    </row>
    <row r="158" spans="2:10" ht="14.25" customHeight="1">
      <c r="B158" s="109"/>
      <c r="C158" s="109"/>
      <c r="D158" s="109"/>
      <c r="E158" s="109"/>
      <c r="F158" s="109"/>
      <c r="G158" s="109"/>
      <c r="H158" s="109"/>
      <c r="I158" s="109"/>
      <c r="J158" s="109"/>
    </row>
    <row r="159" ht="14.25" customHeight="1">
      <c r="B159" s="47"/>
    </row>
    <row r="160" ht="14.25" customHeight="1">
      <c r="J160" s="85"/>
    </row>
    <row r="161" spans="2:10" ht="14.25" customHeight="1">
      <c r="B161" s="598"/>
      <c r="C161" s="598"/>
      <c r="D161" s="598"/>
      <c r="E161" s="598"/>
      <c r="F161" s="598"/>
      <c r="G161" s="598"/>
      <c r="H161" s="598"/>
      <c r="I161" s="598"/>
      <c r="J161" s="598"/>
    </row>
    <row r="162" spans="2:10" ht="14.25" customHeight="1">
      <c r="B162" s="58"/>
      <c r="J162" s="81"/>
    </row>
    <row r="163" spans="2:10" ht="14.25" customHeight="1">
      <c r="B163" s="58"/>
      <c r="J163" s="81"/>
    </row>
    <row r="164" spans="2:10" ht="14.25" customHeight="1">
      <c r="B164" s="58"/>
      <c r="J164" s="81"/>
    </row>
    <row r="165" spans="2:10" ht="14.25" customHeight="1">
      <c r="B165" s="58"/>
      <c r="J165" s="81"/>
    </row>
    <row r="166" spans="2:10" ht="14.25" customHeight="1">
      <c r="B166" s="598"/>
      <c r="C166" s="598"/>
      <c r="D166" s="598"/>
      <c r="E166" s="598"/>
      <c r="F166" s="598"/>
      <c r="G166" s="598"/>
      <c r="H166" s="598"/>
      <c r="I166" s="598"/>
      <c r="J166" s="598"/>
    </row>
    <row r="167" spans="2:10" ht="14.25" customHeight="1">
      <c r="B167" s="109"/>
      <c r="C167" s="109"/>
      <c r="D167" s="109"/>
      <c r="E167" s="109"/>
      <c r="F167" s="109"/>
      <c r="G167" s="109"/>
      <c r="H167" s="109"/>
      <c r="I167" s="109"/>
      <c r="J167" s="109"/>
    </row>
    <row r="168" spans="2:10" ht="14.25" customHeight="1">
      <c r="B168" s="618"/>
      <c r="C168" s="618"/>
      <c r="D168" s="618"/>
      <c r="E168" s="618"/>
      <c r="F168" s="618"/>
      <c r="G168" s="618"/>
      <c r="H168" s="618"/>
      <c r="I168" s="618"/>
      <c r="J168" s="618"/>
    </row>
    <row r="169" ht="5.25" customHeight="1">
      <c r="J169" s="86"/>
    </row>
    <row r="170" spans="2:10" ht="28.5" customHeight="1">
      <c r="B170" s="635"/>
      <c r="C170" s="635"/>
      <c r="D170" s="635"/>
      <c r="E170" s="635"/>
      <c r="F170" s="635"/>
      <c r="G170" s="635"/>
      <c r="H170" s="635"/>
      <c r="I170" s="635"/>
      <c r="J170" s="635"/>
    </row>
  </sheetData>
  <sheetProtection/>
  <mergeCells count="45">
    <mergeCell ref="B18:J18"/>
    <mergeCell ref="B21:J21"/>
    <mergeCell ref="B51:J51"/>
    <mergeCell ref="B42:J42"/>
    <mergeCell ref="B47:J47"/>
    <mergeCell ref="B45:J45"/>
    <mergeCell ref="B43:J43"/>
    <mergeCell ref="B36:J36"/>
    <mergeCell ref="B81:J81"/>
    <mergeCell ref="B83:J83"/>
    <mergeCell ref="C109:J109"/>
    <mergeCell ref="B87:J87"/>
    <mergeCell ref="B11:J11"/>
    <mergeCell ref="B32:J32"/>
    <mergeCell ref="B25:J25"/>
    <mergeCell ref="B26:J26"/>
    <mergeCell ref="B17:J17"/>
    <mergeCell ref="B38:J38"/>
    <mergeCell ref="B61:J61"/>
    <mergeCell ref="B55:J55"/>
    <mergeCell ref="B77:J77"/>
    <mergeCell ref="B53:J53"/>
    <mergeCell ref="B63:J63"/>
    <mergeCell ref="B75:J75"/>
    <mergeCell ref="B57:J57"/>
    <mergeCell ref="C110:J110"/>
    <mergeCell ref="B170:J170"/>
    <mergeCell ref="B166:J166"/>
    <mergeCell ref="B157:J157"/>
    <mergeCell ref="B129:J129"/>
    <mergeCell ref="B133:J133"/>
    <mergeCell ref="B161:J161"/>
    <mergeCell ref="B168:J168"/>
    <mergeCell ref="B143:J143"/>
    <mergeCell ref="B145:J145"/>
    <mergeCell ref="B117:J117"/>
    <mergeCell ref="C123:J123"/>
    <mergeCell ref="B125:J125"/>
    <mergeCell ref="B147:J147"/>
    <mergeCell ref="B137:J137"/>
    <mergeCell ref="B88:J88"/>
    <mergeCell ref="B91:J91"/>
    <mergeCell ref="B97:J97"/>
    <mergeCell ref="B99:J99"/>
    <mergeCell ref="B101:J101"/>
  </mergeCells>
  <conditionalFormatting sqref="A1:IV17 A19:IV20 A18:B18 K18:IV18 A21:B21 K21:IV21 A22:IV65536">
    <cfRule type="cellIs" priority="1" dxfId="133" operator="between" stopIfTrue="1">
      <formula>0.5</formula>
      <formula>-0.5</formula>
    </cfRule>
  </conditionalFormatting>
  <printOptions/>
  <pageMargins left="0.75" right="0.5" top="0.5" bottom="0.5" header="0.25" footer="0.25"/>
  <pageSetup firstPageNumber="11" useFirstPageNumber="1" horizontalDpi="600" verticalDpi="600" orientation="portrait" paperSize="9"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AASC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Truong Trong Tri</dc:creator>
  <cp:keywords/>
  <dc:description/>
  <cp:lastModifiedBy>PBN</cp:lastModifiedBy>
  <cp:lastPrinted>2014-03-06T02:11:48Z</cp:lastPrinted>
  <dcterms:created xsi:type="dcterms:W3CDTF">2005-08-29T22:28:19Z</dcterms:created>
  <dcterms:modified xsi:type="dcterms:W3CDTF">2014-03-26T04:15:07Z</dcterms:modified>
  <cp:category/>
  <cp:version/>
  <cp:contentType/>
  <cp:contentStatus/>
</cp:coreProperties>
</file>