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9F7ECE33-46F5-459B-8BA0-8E027C596731}" xr6:coauthVersionLast="41" xr6:coauthVersionMax="41" xr10:uidLastSave="{00000000-0000-0000-0000-000000000000}"/>
  <bookViews>
    <workbookView xWindow="8964" yWindow="2244" windowWidth="14040" windowHeight="8340" activeTab="2" xr2:uid="{00000000-000D-0000-FFFF-FFFF00000000}"/>
  </bookViews>
  <sheets>
    <sheet name="Balance Sheet " sheetId="1" r:id="rId1"/>
    <sheet name="Income Statement" sheetId="3" r:id="rId2"/>
    <sheet name="Cashflow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2" l="1"/>
  <c r="C39" i="2"/>
  <c r="C36" i="2"/>
  <c r="C35" i="2"/>
  <c r="D30" i="2"/>
  <c r="C30" i="2"/>
  <c r="C14" i="2"/>
  <c r="C23" i="2" s="1"/>
  <c r="D14" i="2"/>
  <c r="D23" i="2" s="1"/>
  <c r="E13" i="3"/>
  <c r="F13" i="3"/>
  <c r="G13" i="3"/>
  <c r="D13" i="3"/>
  <c r="E19" i="3"/>
  <c r="F19" i="3"/>
  <c r="G19" i="3"/>
  <c r="D19" i="3"/>
  <c r="E11" i="3"/>
  <c r="F11" i="3"/>
  <c r="E9" i="3"/>
  <c r="F9" i="3"/>
  <c r="G9" i="3"/>
  <c r="G11" i="3" s="1"/>
  <c r="D9" i="3"/>
  <c r="D11" i="3" s="1"/>
  <c r="E59" i="1"/>
  <c r="E56" i="1" s="1"/>
  <c r="E55" i="1" s="1"/>
  <c r="E30" i="1"/>
  <c r="E27" i="1"/>
  <c r="D30" i="1"/>
  <c r="D27" i="1"/>
  <c r="D26" i="1"/>
  <c r="E24" i="1"/>
  <c r="D37" i="1"/>
  <c r="E57" i="1"/>
  <c r="D57" i="1"/>
  <c r="D59" i="1"/>
  <c r="E52" i="1"/>
  <c r="E43" i="1"/>
  <c r="D52" i="1"/>
  <c r="D43" i="1"/>
  <c r="E37" i="1"/>
  <c r="E35" i="1"/>
  <c r="E33" i="1"/>
  <c r="D35" i="1"/>
  <c r="D33" i="1"/>
  <c r="E20" i="1"/>
  <c r="E18" i="1"/>
  <c r="E13" i="1"/>
  <c r="E11" i="1"/>
  <c r="E8" i="1"/>
  <c r="D20" i="1"/>
  <c r="D18" i="1"/>
  <c r="D13" i="1"/>
  <c r="D11" i="1"/>
  <c r="D8" i="1"/>
  <c r="D24" i="1"/>
  <c r="D36" i="2" l="1"/>
  <c r="D39" i="2" s="1"/>
  <c r="G16" i="3"/>
  <c r="G20" i="3" s="1"/>
  <c r="G22" i="3" s="1"/>
  <c r="F16" i="3"/>
  <c r="F20" i="3" s="1"/>
  <c r="F22" i="3" s="1"/>
  <c r="E16" i="3"/>
  <c r="E20" i="3" s="1"/>
  <c r="E22" i="3" s="1"/>
  <c r="D16" i="3"/>
  <c r="D20" i="3" s="1"/>
  <c r="D22" i="3" s="1"/>
  <c r="D56" i="1"/>
  <c r="D55" i="1" s="1"/>
  <c r="E26" i="1"/>
  <c r="E23" i="1" s="1"/>
  <c r="E42" i="1"/>
  <c r="E62" i="1" s="1"/>
  <c r="D42" i="1"/>
  <c r="D23" i="1"/>
  <c r="E7" i="1"/>
  <c r="D7" i="1"/>
  <c r="D62" i="1" l="1"/>
  <c r="D39" i="1"/>
  <c r="E39" i="1"/>
</calcChain>
</file>

<file path=xl/sharedStrings.xml><?xml version="1.0" encoding="utf-8"?>
<sst xmlns="http://schemas.openxmlformats.org/spreadsheetml/2006/main" count="144" uniqueCount="131">
  <si>
    <t>Company: Bac Ninh Water Joint Stock Company</t>
  </si>
  <si>
    <t>Financial Report</t>
  </si>
  <si>
    <t>Balance Sheet</t>
  </si>
  <si>
    <t>ASSET</t>
  </si>
  <si>
    <t xml:space="preserve">MS_EN </t>
  </si>
  <si>
    <t>TM_EN</t>
  </si>
  <si>
    <t>Closing balance 31/12/2018</t>
  </si>
  <si>
    <t>Opening balance 01/01/2018</t>
  </si>
  <si>
    <t>CURRENT ASSETS</t>
  </si>
  <si>
    <t>Cash and cash equivalents</t>
  </si>
  <si>
    <t xml:space="preserve">Cash </t>
  </si>
  <si>
    <t>Cash equivalents</t>
  </si>
  <si>
    <t>Short-term investments</t>
  </si>
  <si>
    <t xml:space="preserve">Investment holdings </t>
  </si>
  <si>
    <t>Accounts receivable</t>
  </si>
  <si>
    <t>Receivables from customers</t>
  </si>
  <si>
    <t>Advanced payments to suppliers</t>
  </si>
  <si>
    <t>Internal receivables</t>
  </si>
  <si>
    <t>Other receivables</t>
  </si>
  <si>
    <t>Inventory</t>
  </si>
  <si>
    <t xml:space="preserve">Inventories </t>
  </si>
  <si>
    <t xml:space="preserve">Other current assets </t>
  </si>
  <si>
    <t>Tax and receivables from the State</t>
  </si>
  <si>
    <t>NON-CURRENT ASSETS</t>
  </si>
  <si>
    <t>Fixed assets</t>
  </si>
  <si>
    <t>Tangible fixed assets</t>
  </si>
  <si>
    <t>Cost</t>
  </si>
  <si>
    <t xml:space="preserve">Accumulated depreciation </t>
  </si>
  <si>
    <t>Intagible fixed assets</t>
  </si>
  <si>
    <t>Long-term assets in process</t>
  </si>
  <si>
    <t>Construction in progress</t>
  </si>
  <si>
    <t>Long-term financial investments</t>
  </si>
  <si>
    <t>Investments in associates and joint-ventures</t>
  </si>
  <si>
    <t>Other long-term assets</t>
  </si>
  <si>
    <t>Long-term prepaid expenses</t>
  </si>
  <si>
    <t>TOTAL ASSETS</t>
  </si>
  <si>
    <t>RESOURCES</t>
  </si>
  <si>
    <t xml:space="preserve">LIABILITIES </t>
  </si>
  <si>
    <t>Current liabilities</t>
  </si>
  <si>
    <t xml:space="preserve">Account payables </t>
  </si>
  <si>
    <t xml:space="preserve">Advanced payments from customer </t>
  </si>
  <si>
    <t>Tax and payables to the State</t>
  </si>
  <si>
    <t xml:space="preserve">Employee payables </t>
  </si>
  <si>
    <t>Payables expenses</t>
  </si>
  <si>
    <t xml:space="preserve">Other short-term payables </t>
  </si>
  <si>
    <t>Short-term borrowings and loans from finance lease</t>
  </si>
  <si>
    <t>Long-term liabilities</t>
  </si>
  <si>
    <t>Other long-term payables</t>
  </si>
  <si>
    <t>Long-term borrowings and loans from finance lease</t>
  </si>
  <si>
    <t xml:space="preserve">OWNERS' EQUITY </t>
  </si>
  <si>
    <t xml:space="preserve">Owners' equity </t>
  </si>
  <si>
    <t xml:space="preserve">Owner's equity </t>
  </si>
  <si>
    <t xml:space="preserve">Common stock with voting rights </t>
  </si>
  <si>
    <t>Retained earning after tax</t>
  </si>
  <si>
    <t>Accumulated undistributed profit after tax at end of last period</t>
  </si>
  <si>
    <t xml:space="preserve">Undistributed profit after tax this period </t>
  </si>
  <si>
    <t xml:space="preserve">TOTAL RESOURCES </t>
  </si>
  <si>
    <t xml:space="preserve">Company: Bac Ninh Water Joint Stock Company </t>
  </si>
  <si>
    <t>Quarter 4.2018</t>
  </si>
  <si>
    <t>Cash flow</t>
  </si>
  <si>
    <t>CT_EN</t>
  </si>
  <si>
    <t>MCT_EN</t>
  </si>
  <si>
    <t>This year</t>
  </si>
  <si>
    <t>Last year</t>
  </si>
  <si>
    <t xml:space="preserve">I. Cash flows from operating activities </t>
  </si>
  <si>
    <t>1. Profit before tax</t>
  </si>
  <si>
    <t>2. Adjustment of following items</t>
  </si>
  <si>
    <t xml:space="preserve">Fixed asset depreciation </t>
  </si>
  <si>
    <t xml:space="preserve">Gain (loss) from investing activities </t>
  </si>
  <si>
    <t xml:space="preserve">Interest expenses </t>
  </si>
  <si>
    <t>3. Profit from operating activitiess before working capital changes</t>
  </si>
  <si>
    <t>Increase/Decrease in accounts receivable</t>
  </si>
  <si>
    <t xml:space="preserve">Increase/Decrease in inventory </t>
  </si>
  <si>
    <t xml:space="preserve">Increase/Decrease in accounts payable (excluding interest/income tax payables) </t>
  </si>
  <si>
    <t>Increase/Decrease in prepaid expenses</t>
  </si>
  <si>
    <t>Interest expenses paid</t>
  </si>
  <si>
    <t>Income tax paid</t>
  </si>
  <si>
    <t xml:space="preserve">Receipts from other operating activities </t>
  </si>
  <si>
    <t>Payments for other operating activitites</t>
  </si>
  <si>
    <t>Net cash flows from operating activities</t>
  </si>
  <si>
    <t xml:space="preserve">II. Cash flows from investing activities </t>
  </si>
  <si>
    <t>Acquisition of fixed assets and other non-current assets</t>
  </si>
  <si>
    <t>Loan to other company, acquisition of debt instruments of other companies</t>
  </si>
  <si>
    <t xml:space="preserve">Recovery of loan, proceeds from sale of debt instruments </t>
  </si>
  <si>
    <t>Investments in associates</t>
  </si>
  <si>
    <t xml:space="preserve">Interest and dividend received </t>
  </si>
  <si>
    <t xml:space="preserve">Net cash flows from investing activities </t>
  </si>
  <si>
    <t>III. Cash flows from financing activities</t>
  </si>
  <si>
    <t xml:space="preserve">Receipts from borrowing </t>
  </si>
  <si>
    <t xml:space="preserve">Payments of principal </t>
  </si>
  <si>
    <t>Dividends paid for owners</t>
  </si>
  <si>
    <t>Net cash flows from financing activities</t>
  </si>
  <si>
    <t>Net cash increase/decrease during the period</t>
  </si>
  <si>
    <t>Cash and cash equivalents at beginning of period</t>
  </si>
  <si>
    <t>Cash and cash equivalents at end of period</t>
  </si>
  <si>
    <t>Income Statement</t>
  </si>
  <si>
    <t>MS_EN</t>
  </si>
  <si>
    <t>Accumulated from beginning of the year to end of quarter</t>
  </si>
  <si>
    <t xml:space="preserve">This year </t>
  </si>
  <si>
    <t>1. Profit from sales and services</t>
  </si>
  <si>
    <t xml:space="preserve">3. Net sales of merchandise and services </t>
  </si>
  <si>
    <t>4. Cost of goods sold</t>
  </si>
  <si>
    <t xml:space="preserve">5. Gross profit from sale of merchandise and services </t>
  </si>
  <si>
    <t>6. Profit from financial activities</t>
  </si>
  <si>
    <t>7. Financial expenses</t>
  </si>
  <si>
    <t>Interest expenses</t>
  </si>
  <si>
    <t>9. Administration expenses</t>
  </si>
  <si>
    <t>10. Net profit from operating activities</t>
  </si>
  <si>
    <t>11. Other incomes</t>
  </si>
  <si>
    <t>12. Other expenses</t>
  </si>
  <si>
    <t>13. Other profits</t>
  </si>
  <si>
    <t>14. Total accounting profit before tax</t>
  </si>
  <si>
    <t>15. Current enterprise income tax</t>
  </si>
  <si>
    <t>16. Net profit after tax</t>
  </si>
  <si>
    <t>411a</t>
  </si>
  <si>
    <t>421a</t>
  </si>
  <si>
    <t>421b</t>
  </si>
  <si>
    <t>01</t>
  </si>
  <si>
    <t>02</t>
  </si>
  <si>
    <t>05</t>
  </si>
  <si>
    <t>06</t>
  </si>
  <si>
    <t>08</t>
  </si>
  <si>
    <t>09</t>
  </si>
  <si>
    <t>Short-term prepaid expenses</t>
  </si>
  <si>
    <t>Long-term receivables</t>
  </si>
  <si>
    <t>Bonus and welfare fund</t>
  </si>
  <si>
    <t xml:space="preserve">   </t>
  </si>
  <si>
    <r>
      <t xml:space="preserve">Quarter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 year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2019</t>
    </r>
  </si>
  <si>
    <t>Quarter 2</t>
  </si>
  <si>
    <t>Effects of changes in foreign exchang rate</t>
  </si>
  <si>
    <t>Quarter 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</si>
</sst>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41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1" fontId="1" fillId="0" borderId="1" xfId="0" applyNumberFormat="1" applyFont="1" applyBorder="1"/>
    <xf numFmtId="41" fontId="0" fillId="0" borderId="1" xfId="0" applyNumberFormat="1" applyBorder="1"/>
    <xf numFmtId="0" fontId="0" fillId="0" borderId="1" xfId="0" applyFont="1" applyBorder="1"/>
    <xf numFmtId="0" fontId="0" fillId="0" borderId="1" xfId="0" applyBorder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1" fontId="2" fillId="0" borderId="1" xfId="0" applyNumberFormat="1" applyFont="1" applyBorder="1"/>
    <xf numFmtId="0" fontId="0" fillId="0" borderId="1" xfId="0" applyFont="1" applyBorder="1" applyAlignment="1">
      <alignment horizontal="right"/>
    </xf>
    <xf numFmtId="41" fontId="0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1" fontId="1" fillId="0" borderId="1" xfId="0" quotePrefix="1" applyNumberFormat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quotePrefix="1" applyBorder="1" applyAlignment="1">
      <alignment horizontal="center"/>
    </xf>
  </cellXfs>
  <cellStyles count="1">
    <cellStyle name="Bình thường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4"/>
  <sheetViews>
    <sheetView zoomScaleNormal="100" workbookViewId="0">
      <selection activeCell="C3" sqref="C3"/>
    </sheetView>
  </sheetViews>
  <sheetFormatPr defaultRowHeight="14.4" x14ac:dyDescent="0.3"/>
  <cols>
    <col min="1" max="1" width="64.88671875" bestFit="1" customWidth="1"/>
    <col min="2" max="2" width="11.88671875" style="25" bestFit="1" customWidth="1"/>
    <col min="3" max="3" width="19.5546875" customWidth="1"/>
    <col min="4" max="4" width="24.33203125" customWidth="1"/>
    <col min="5" max="5" width="24.44140625" customWidth="1"/>
  </cols>
  <sheetData>
    <row r="1" spans="1:5" x14ac:dyDescent="0.3">
      <c r="A1" t="s">
        <v>0</v>
      </c>
      <c r="C1" s="1" t="s">
        <v>1</v>
      </c>
    </row>
    <row r="2" spans="1:5" x14ac:dyDescent="0.3">
      <c r="C2" s="1" t="s">
        <v>127</v>
      </c>
    </row>
    <row r="5" spans="1:5" x14ac:dyDescent="0.3">
      <c r="A5" s="21" t="s">
        <v>2</v>
      </c>
      <c r="B5" s="21"/>
      <c r="C5" s="21"/>
      <c r="D5" s="21"/>
      <c r="E5" s="21"/>
    </row>
    <row r="6" spans="1:5" ht="28.8" x14ac:dyDescent="0.3">
      <c r="A6" s="11" t="s">
        <v>3</v>
      </c>
      <c r="B6" s="12" t="s">
        <v>4</v>
      </c>
      <c r="C6" s="11" t="s">
        <v>5</v>
      </c>
      <c r="D6" s="4" t="s">
        <v>6</v>
      </c>
      <c r="E6" s="5" t="s">
        <v>7</v>
      </c>
    </row>
    <row r="7" spans="1:5" x14ac:dyDescent="0.3">
      <c r="A7" s="3" t="s">
        <v>8</v>
      </c>
      <c r="B7" s="16">
        <v>100</v>
      </c>
      <c r="C7" s="3"/>
      <c r="D7" s="6">
        <f>D8+D11+D13+D18+D20</f>
        <v>160196718134</v>
      </c>
      <c r="E7" s="6">
        <f>E8+E11+E13+E18+E20</f>
        <v>236741251615</v>
      </c>
    </row>
    <row r="8" spans="1:5" x14ac:dyDescent="0.3">
      <c r="A8" s="3" t="s">
        <v>9</v>
      </c>
      <c r="B8" s="16">
        <v>110</v>
      </c>
      <c r="C8" s="3"/>
      <c r="D8" s="6">
        <f>D9+D10</f>
        <v>5836337083</v>
      </c>
      <c r="E8" s="6">
        <f>E9+E10</f>
        <v>30205680778</v>
      </c>
    </row>
    <row r="9" spans="1:5" x14ac:dyDescent="0.3">
      <c r="A9" s="8" t="s">
        <v>10</v>
      </c>
      <c r="B9" s="26">
        <v>111</v>
      </c>
      <c r="C9" s="9"/>
      <c r="D9" s="7">
        <v>5836337083</v>
      </c>
      <c r="E9" s="7">
        <v>1205680778</v>
      </c>
    </row>
    <row r="10" spans="1:5" x14ac:dyDescent="0.3">
      <c r="A10" s="8" t="s">
        <v>11</v>
      </c>
      <c r="B10" s="26">
        <v>112</v>
      </c>
      <c r="C10" s="9"/>
      <c r="D10" s="7">
        <v>0</v>
      </c>
      <c r="E10" s="7">
        <v>29000000000</v>
      </c>
    </row>
    <row r="11" spans="1:5" x14ac:dyDescent="0.3">
      <c r="A11" s="3" t="s">
        <v>12</v>
      </c>
      <c r="B11" s="16">
        <v>120</v>
      </c>
      <c r="C11" s="3"/>
      <c r="D11" s="6">
        <f>D12</f>
        <v>100000000000</v>
      </c>
      <c r="E11" s="6">
        <f>E12</f>
        <v>150000000000</v>
      </c>
    </row>
    <row r="12" spans="1:5" x14ac:dyDescent="0.3">
      <c r="A12" s="8" t="s">
        <v>13</v>
      </c>
      <c r="B12" s="26">
        <v>123</v>
      </c>
      <c r="C12" s="9"/>
      <c r="D12" s="7">
        <v>100000000000</v>
      </c>
      <c r="E12" s="7">
        <v>150000000000</v>
      </c>
    </row>
    <row r="13" spans="1:5" x14ac:dyDescent="0.3">
      <c r="A13" s="3" t="s">
        <v>14</v>
      </c>
      <c r="B13" s="16">
        <v>130</v>
      </c>
      <c r="C13" s="9"/>
      <c r="D13" s="6">
        <f>SUM(D14:D17)</f>
        <v>39999946166</v>
      </c>
      <c r="E13" s="6">
        <f>SUM(E14:E17)</f>
        <v>36231089880</v>
      </c>
    </row>
    <row r="14" spans="1:5" x14ac:dyDescent="0.3">
      <c r="A14" s="8" t="s">
        <v>15</v>
      </c>
      <c r="B14" s="26">
        <v>131</v>
      </c>
      <c r="C14" s="9"/>
      <c r="D14" s="7">
        <v>22937501652</v>
      </c>
      <c r="E14" s="7">
        <v>18782314499</v>
      </c>
    </row>
    <row r="15" spans="1:5" x14ac:dyDescent="0.3">
      <c r="A15" s="8" t="s">
        <v>16</v>
      </c>
      <c r="B15" s="26">
        <v>132</v>
      </c>
      <c r="C15" s="9"/>
      <c r="D15" s="7">
        <v>9871849520</v>
      </c>
      <c r="E15" s="7">
        <v>7665178752</v>
      </c>
    </row>
    <row r="16" spans="1:5" x14ac:dyDescent="0.3">
      <c r="A16" s="8" t="s">
        <v>17</v>
      </c>
      <c r="B16" s="26">
        <v>133</v>
      </c>
      <c r="C16" s="9"/>
      <c r="D16" s="7">
        <v>0</v>
      </c>
      <c r="E16" s="7">
        <v>1895795360</v>
      </c>
    </row>
    <row r="17" spans="1:5" x14ac:dyDescent="0.3">
      <c r="A17" s="8" t="s">
        <v>18</v>
      </c>
      <c r="B17" s="26">
        <v>136</v>
      </c>
      <c r="C17" s="9"/>
      <c r="D17" s="7">
        <v>7190594994</v>
      </c>
      <c r="E17" s="7">
        <v>7887801269</v>
      </c>
    </row>
    <row r="18" spans="1:5" x14ac:dyDescent="0.3">
      <c r="A18" s="3" t="s">
        <v>19</v>
      </c>
      <c r="B18" s="16">
        <v>140</v>
      </c>
      <c r="C18" s="3"/>
      <c r="D18" s="6">
        <f>D19</f>
        <v>13739149308</v>
      </c>
      <c r="E18" s="6">
        <f>E19</f>
        <v>14451748203</v>
      </c>
    </row>
    <row r="19" spans="1:5" x14ac:dyDescent="0.3">
      <c r="A19" s="8" t="s">
        <v>20</v>
      </c>
      <c r="B19" s="26">
        <v>141</v>
      </c>
      <c r="C19" s="9"/>
      <c r="D19" s="7">
        <v>13739149308</v>
      </c>
      <c r="E19" s="7">
        <v>14451748203</v>
      </c>
    </row>
    <row r="20" spans="1:5" x14ac:dyDescent="0.3">
      <c r="A20" s="3" t="s">
        <v>21</v>
      </c>
      <c r="B20" s="16">
        <v>150</v>
      </c>
      <c r="C20" s="3"/>
      <c r="D20" s="6">
        <f>D21+D22</f>
        <v>621285577</v>
      </c>
      <c r="E20" s="6">
        <f>E21+E22</f>
        <v>5852732754</v>
      </c>
    </row>
    <row r="21" spans="1:5" x14ac:dyDescent="0.3">
      <c r="A21" s="8" t="s">
        <v>123</v>
      </c>
      <c r="B21" s="27">
        <v>151</v>
      </c>
      <c r="C21" s="3"/>
      <c r="D21" s="20">
        <v>425506451</v>
      </c>
      <c r="E21" s="6">
        <v>0</v>
      </c>
    </row>
    <row r="22" spans="1:5" x14ac:dyDescent="0.3">
      <c r="A22" s="8" t="s">
        <v>22</v>
      </c>
      <c r="B22" s="26">
        <v>153</v>
      </c>
      <c r="C22" s="9"/>
      <c r="D22" s="7">
        <v>195779126</v>
      </c>
      <c r="E22" s="7">
        <v>5852732754</v>
      </c>
    </row>
    <row r="23" spans="1:5" x14ac:dyDescent="0.3">
      <c r="A23" s="3" t="s">
        <v>23</v>
      </c>
      <c r="B23" s="16">
        <v>200</v>
      </c>
      <c r="C23" s="3"/>
      <c r="D23" s="6">
        <f>D24+D26+D33+D35+D37</f>
        <v>423441749987</v>
      </c>
      <c r="E23" s="6">
        <f>E24+E26+E33+E35+E37</f>
        <v>385406656737</v>
      </c>
    </row>
    <row r="24" spans="1:5" x14ac:dyDescent="0.3">
      <c r="A24" s="3" t="s">
        <v>124</v>
      </c>
      <c r="B24" s="16">
        <v>210</v>
      </c>
      <c r="C24" s="3"/>
      <c r="D24" s="6">
        <f>D25</f>
        <v>1895795360</v>
      </c>
      <c r="E24" s="6">
        <f>E25</f>
        <v>0</v>
      </c>
    </row>
    <row r="25" spans="1:5" x14ac:dyDescent="0.3">
      <c r="A25" s="8" t="s">
        <v>18</v>
      </c>
      <c r="B25" s="27">
        <v>216</v>
      </c>
      <c r="C25" s="3"/>
      <c r="D25" s="20">
        <v>1895795360</v>
      </c>
      <c r="E25" s="6">
        <v>0</v>
      </c>
    </row>
    <row r="26" spans="1:5" x14ac:dyDescent="0.3">
      <c r="A26" s="3" t="s">
        <v>24</v>
      </c>
      <c r="B26" s="16">
        <v>220</v>
      </c>
      <c r="C26" s="3"/>
      <c r="D26" s="6">
        <f>D27+D30</f>
        <v>371811344829</v>
      </c>
      <c r="E26" s="6">
        <f>E27+E30</f>
        <v>343417473704</v>
      </c>
    </row>
    <row r="27" spans="1:5" x14ac:dyDescent="0.3">
      <c r="A27" s="8" t="s">
        <v>25</v>
      </c>
      <c r="B27" s="26">
        <v>221</v>
      </c>
      <c r="C27" s="9"/>
      <c r="D27" s="7">
        <f>D28+D29</f>
        <v>364293514187</v>
      </c>
      <c r="E27" s="7">
        <f>E28+E29</f>
        <v>337881544479</v>
      </c>
    </row>
    <row r="28" spans="1:5" x14ac:dyDescent="0.3">
      <c r="A28" s="10" t="s">
        <v>26</v>
      </c>
      <c r="B28" s="28">
        <v>222</v>
      </c>
      <c r="C28" s="10"/>
      <c r="D28" s="18">
        <v>591724898362</v>
      </c>
      <c r="E28" s="18">
        <v>554912163904</v>
      </c>
    </row>
    <row r="29" spans="1:5" x14ac:dyDescent="0.3">
      <c r="A29" s="10" t="s">
        <v>27</v>
      </c>
      <c r="B29" s="28">
        <v>223</v>
      </c>
      <c r="C29" s="10"/>
      <c r="D29" s="18">
        <v>-227431384175</v>
      </c>
      <c r="E29" s="18">
        <v>-217030619425</v>
      </c>
    </row>
    <row r="30" spans="1:5" x14ac:dyDescent="0.3">
      <c r="A30" s="8" t="s">
        <v>28</v>
      </c>
      <c r="B30" s="26">
        <v>227</v>
      </c>
      <c r="C30" s="9"/>
      <c r="D30" s="7">
        <f>D31+D32</f>
        <v>7517830642</v>
      </c>
      <c r="E30" s="7">
        <f>E31+E32</f>
        <v>5535929225</v>
      </c>
    </row>
    <row r="31" spans="1:5" x14ac:dyDescent="0.3">
      <c r="A31" s="10" t="s">
        <v>26</v>
      </c>
      <c r="B31" s="28">
        <v>228</v>
      </c>
      <c r="C31" s="10"/>
      <c r="D31" s="18">
        <v>10133603450</v>
      </c>
      <c r="E31" s="18">
        <v>7828798850</v>
      </c>
    </row>
    <row r="32" spans="1:5" x14ac:dyDescent="0.3">
      <c r="A32" s="10" t="s">
        <v>27</v>
      </c>
      <c r="B32" s="28">
        <v>229</v>
      </c>
      <c r="C32" s="10"/>
      <c r="D32" s="18">
        <v>-2615772808</v>
      </c>
      <c r="E32" s="18">
        <v>-2292869625</v>
      </c>
    </row>
    <row r="33" spans="1:5" x14ac:dyDescent="0.3">
      <c r="A33" s="3" t="s">
        <v>29</v>
      </c>
      <c r="B33" s="16">
        <v>240</v>
      </c>
      <c r="C33" s="3"/>
      <c r="D33" s="6">
        <f>D34</f>
        <v>10863906038</v>
      </c>
      <c r="E33" s="6">
        <f>E34</f>
        <v>36712209708</v>
      </c>
    </row>
    <row r="34" spans="1:5" x14ac:dyDescent="0.3">
      <c r="A34" s="8" t="s">
        <v>30</v>
      </c>
      <c r="B34" s="26">
        <v>242</v>
      </c>
      <c r="C34" s="9"/>
      <c r="D34" s="7">
        <v>10863906038</v>
      </c>
      <c r="E34" s="7">
        <v>36712209708</v>
      </c>
    </row>
    <row r="35" spans="1:5" x14ac:dyDescent="0.3">
      <c r="A35" s="3" t="s">
        <v>31</v>
      </c>
      <c r="B35" s="16">
        <v>250</v>
      </c>
      <c r="C35" s="3"/>
      <c r="D35" s="6">
        <f>D36</f>
        <v>37937394843</v>
      </c>
      <c r="E35" s="6">
        <f>E36</f>
        <v>4506324843</v>
      </c>
    </row>
    <row r="36" spans="1:5" x14ac:dyDescent="0.3">
      <c r="A36" s="8" t="s">
        <v>32</v>
      </c>
      <c r="B36" s="26">
        <v>252</v>
      </c>
      <c r="C36" s="9"/>
      <c r="D36" s="7">
        <v>37937394843</v>
      </c>
      <c r="E36" s="7">
        <v>4506324843</v>
      </c>
    </row>
    <row r="37" spans="1:5" x14ac:dyDescent="0.3">
      <c r="A37" s="3" t="s">
        <v>33</v>
      </c>
      <c r="B37" s="16">
        <v>260</v>
      </c>
      <c r="C37" s="3"/>
      <c r="D37" s="6">
        <f>D38</f>
        <v>933308917</v>
      </c>
      <c r="E37" s="6">
        <f>E38</f>
        <v>770648482</v>
      </c>
    </row>
    <row r="38" spans="1:5" x14ac:dyDescent="0.3">
      <c r="A38" s="8" t="s">
        <v>34</v>
      </c>
      <c r="B38" s="26">
        <v>261</v>
      </c>
      <c r="C38" s="9"/>
      <c r="D38" s="7">
        <v>933308917</v>
      </c>
      <c r="E38" s="7">
        <v>770648482</v>
      </c>
    </row>
    <row r="39" spans="1:5" x14ac:dyDescent="0.3">
      <c r="A39" s="3" t="s">
        <v>35</v>
      </c>
      <c r="B39" s="16">
        <v>270</v>
      </c>
      <c r="C39" s="3"/>
      <c r="D39" s="6">
        <f>D23+D7</f>
        <v>583638468121</v>
      </c>
      <c r="E39" s="6">
        <f>E23+E7</f>
        <v>622147908352</v>
      </c>
    </row>
    <row r="40" spans="1:5" x14ac:dyDescent="0.3">
      <c r="A40" s="9"/>
      <c r="B40" s="26"/>
      <c r="C40" s="9"/>
      <c r="D40" s="7"/>
      <c r="E40" s="7"/>
    </row>
    <row r="41" spans="1:5" x14ac:dyDescent="0.3">
      <c r="A41" s="3" t="s">
        <v>36</v>
      </c>
      <c r="B41" s="26"/>
      <c r="C41" s="9"/>
      <c r="D41" s="7"/>
      <c r="E41" s="7"/>
    </row>
    <row r="42" spans="1:5" x14ac:dyDescent="0.3">
      <c r="A42" s="3" t="s">
        <v>37</v>
      </c>
      <c r="B42" s="16">
        <v>300</v>
      </c>
      <c r="C42" s="3"/>
      <c r="D42" s="6">
        <f>D43+D52</f>
        <v>185292934434</v>
      </c>
      <c r="E42" s="6">
        <f>E43+E52</f>
        <v>215932599241</v>
      </c>
    </row>
    <row r="43" spans="1:5" x14ac:dyDescent="0.3">
      <c r="A43" s="3" t="s">
        <v>38</v>
      </c>
      <c r="B43" s="16">
        <v>310</v>
      </c>
      <c r="C43" s="3"/>
      <c r="D43" s="6">
        <f>SUM(D44:D51)</f>
        <v>68276096209</v>
      </c>
      <c r="E43" s="6">
        <f>SUM(E44:E51)</f>
        <v>96573458171</v>
      </c>
    </row>
    <row r="44" spans="1:5" x14ac:dyDescent="0.3">
      <c r="A44" s="8" t="s">
        <v>39</v>
      </c>
      <c r="B44" s="26">
        <v>311</v>
      </c>
      <c r="C44" s="9"/>
      <c r="D44" s="7">
        <v>18617215736</v>
      </c>
      <c r="E44" s="7">
        <v>19201455096</v>
      </c>
    </row>
    <row r="45" spans="1:5" x14ac:dyDescent="0.3">
      <c r="A45" s="8" t="s">
        <v>40</v>
      </c>
      <c r="B45" s="26">
        <v>312</v>
      </c>
      <c r="C45" s="9"/>
      <c r="D45" s="7">
        <v>135124000</v>
      </c>
      <c r="E45" s="7">
        <v>135124000</v>
      </c>
    </row>
    <row r="46" spans="1:5" x14ac:dyDescent="0.3">
      <c r="A46" s="8" t="s">
        <v>41</v>
      </c>
      <c r="B46" s="26">
        <v>313</v>
      </c>
      <c r="C46" s="9"/>
      <c r="D46" s="7">
        <v>11370766880</v>
      </c>
      <c r="E46" s="7">
        <v>11861770666</v>
      </c>
    </row>
    <row r="47" spans="1:5" x14ac:dyDescent="0.3">
      <c r="A47" s="8" t="s">
        <v>42</v>
      </c>
      <c r="B47" s="26">
        <v>314</v>
      </c>
      <c r="C47" s="9"/>
      <c r="D47" s="7">
        <v>4794072750</v>
      </c>
      <c r="E47" s="7">
        <v>4215735505</v>
      </c>
    </row>
    <row r="48" spans="1:5" x14ac:dyDescent="0.3">
      <c r="A48" s="8" t="s">
        <v>43</v>
      </c>
      <c r="B48" s="26">
        <v>315</v>
      </c>
      <c r="C48" s="9"/>
      <c r="D48" s="7">
        <v>291392948</v>
      </c>
      <c r="E48" s="7">
        <v>1007972472</v>
      </c>
    </row>
    <row r="49" spans="1:5" x14ac:dyDescent="0.3">
      <c r="A49" s="8" t="s">
        <v>44</v>
      </c>
      <c r="B49" s="26">
        <v>319</v>
      </c>
      <c r="C49" s="9"/>
      <c r="D49" s="7">
        <v>27044896095</v>
      </c>
      <c r="E49" s="7">
        <v>7971602329</v>
      </c>
    </row>
    <row r="50" spans="1:5" x14ac:dyDescent="0.3">
      <c r="A50" s="8" t="s">
        <v>45</v>
      </c>
      <c r="B50" s="26">
        <v>320</v>
      </c>
      <c r="C50" s="9"/>
      <c r="D50" s="7">
        <v>5572113800</v>
      </c>
      <c r="E50" s="7">
        <v>52179798103</v>
      </c>
    </row>
    <row r="51" spans="1:5" x14ac:dyDescent="0.3">
      <c r="A51" s="8" t="s">
        <v>125</v>
      </c>
      <c r="B51" s="26">
        <v>322</v>
      </c>
      <c r="C51" s="9"/>
      <c r="D51" s="7">
        <v>450514000</v>
      </c>
      <c r="E51" s="7"/>
    </row>
    <row r="52" spans="1:5" x14ac:dyDescent="0.3">
      <c r="A52" s="3" t="s">
        <v>46</v>
      </c>
      <c r="B52" s="16">
        <v>330</v>
      </c>
      <c r="C52" s="3"/>
      <c r="D52" s="6">
        <f>D54+D53</f>
        <v>117016838225</v>
      </c>
      <c r="E52" s="6">
        <f>E54+E53</f>
        <v>119359141070</v>
      </c>
    </row>
    <row r="53" spans="1:5" x14ac:dyDescent="0.3">
      <c r="A53" s="8" t="s">
        <v>47</v>
      </c>
      <c r="B53" s="26">
        <v>337</v>
      </c>
      <c r="C53" s="9"/>
      <c r="D53" s="7">
        <v>73059934594</v>
      </c>
      <c r="E53" s="7">
        <v>72778396739</v>
      </c>
    </row>
    <row r="54" spans="1:5" x14ac:dyDescent="0.3">
      <c r="A54" s="8" t="s">
        <v>48</v>
      </c>
      <c r="B54" s="26">
        <v>338</v>
      </c>
      <c r="C54" s="9"/>
      <c r="D54" s="7">
        <v>43956903631</v>
      </c>
      <c r="E54" s="7">
        <v>46580744331</v>
      </c>
    </row>
    <row r="55" spans="1:5" x14ac:dyDescent="0.3">
      <c r="A55" s="3" t="s">
        <v>49</v>
      </c>
      <c r="B55" s="16">
        <v>400</v>
      </c>
      <c r="C55" s="3"/>
      <c r="D55" s="6">
        <f>D56</f>
        <v>398345531687</v>
      </c>
      <c r="E55" s="6">
        <f>E56</f>
        <v>406215309111</v>
      </c>
    </row>
    <row r="56" spans="1:5" x14ac:dyDescent="0.3">
      <c r="A56" s="3" t="s">
        <v>50</v>
      </c>
      <c r="B56" s="16">
        <v>410</v>
      </c>
      <c r="C56" s="3"/>
      <c r="D56" s="6">
        <f>D57+D59</f>
        <v>398345531687</v>
      </c>
      <c r="E56" s="6">
        <f>E57+E59</f>
        <v>406215309111</v>
      </c>
    </row>
    <row r="57" spans="1:5" x14ac:dyDescent="0.3">
      <c r="A57" s="8" t="s">
        <v>51</v>
      </c>
      <c r="B57" s="26">
        <v>411</v>
      </c>
      <c r="C57" s="9"/>
      <c r="D57" s="7">
        <f>D58</f>
        <v>375493910000</v>
      </c>
      <c r="E57" s="7">
        <f>E58</f>
        <v>375493910000</v>
      </c>
    </row>
    <row r="58" spans="1:5" x14ac:dyDescent="0.3">
      <c r="A58" s="10" t="s">
        <v>52</v>
      </c>
      <c r="B58" s="28" t="s">
        <v>114</v>
      </c>
      <c r="C58" s="10"/>
      <c r="D58" s="18">
        <v>375493910000</v>
      </c>
      <c r="E58" s="18">
        <v>375493910000</v>
      </c>
    </row>
    <row r="59" spans="1:5" x14ac:dyDescent="0.3">
      <c r="A59" s="9" t="s">
        <v>53</v>
      </c>
      <c r="B59" s="26">
        <v>421</v>
      </c>
      <c r="C59" s="9"/>
      <c r="D59" s="7">
        <f>D60+D61</f>
        <v>22851621687</v>
      </c>
      <c r="E59" s="7">
        <f>E60+E61</f>
        <v>30721399111</v>
      </c>
    </row>
    <row r="60" spans="1:5" x14ac:dyDescent="0.3">
      <c r="A60" s="10" t="s">
        <v>54</v>
      </c>
      <c r="B60" s="28" t="s">
        <v>115</v>
      </c>
      <c r="C60" s="10"/>
      <c r="D60" s="18">
        <v>9360029763</v>
      </c>
      <c r="E60" s="18">
        <v>11095714004</v>
      </c>
    </row>
    <row r="61" spans="1:5" x14ac:dyDescent="0.3">
      <c r="A61" s="10" t="s">
        <v>55</v>
      </c>
      <c r="B61" s="28" t="s">
        <v>116</v>
      </c>
      <c r="C61" s="10"/>
      <c r="D61" s="18">
        <v>13491591924</v>
      </c>
      <c r="E61" s="18">
        <v>19625685107</v>
      </c>
    </row>
    <row r="62" spans="1:5" x14ac:dyDescent="0.3">
      <c r="A62" s="3" t="s">
        <v>56</v>
      </c>
      <c r="B62" s="16"/>
      <c r="C62" s="3"/>
      <c r="D62" s="6">
        <f>D42+D55</f>
        <v>583638466121</v>
      </c>
      <c r="E62" s="6">
        <f>E42+E55</f>
        <v>622147908352</v>
      </c>
    </row>
    <row r="63" spans="1:5" x14ac:dyDescent="0.3">
      <c r="D63" s="2"/>
      <c r="E63" s="2"/>
    </row>
    <row r="64" spans="1:5" x14ac:dyDescent="0.3">
      <c r="D64" s="2"/>
      <c r="E64" s="2"/>
    </row>
    <row r="65" spans="4:5" x14ac:dyDescent="0.3">
      <c r="D65" s="2"/>
      <c r="E65" s="2"/>
    </row>
    <row r="66" spans="4:5" x14ac:dyDescent="0.3">
      <c r="D66" s="2"/>
      <c r="E66" s="2"/>
    </row>
    <row r="67" spans="4:5" x14ac:dyDescent="0.3">
      <c r="D67" s="2"/>
      <c r="E67" s="2"/>
    </row>
    <row r="68" spans="4:5" x14ac:dyDescent="0.3">
      <c r="D68" s="2"/>
      <c r="E68" s="2"/>
    </row>
    <row r="69" spans="4:5" x14ac:dyDescent="0.3">
      <c r="D69" s="2"/>
      <c r="E69" s="2"/>
    </row>
    <row r="70" spans="4:5" x14ac:dyDescent="0.3">
      <c r="D70" s="2"/>
      <c r="E70" s="2"/>
    </row>
    <row r="71" spans="4:5" x14ac:dyDescent="0.3">
      <c r="D71" s="2"/>
      <c r="E71" s="2"/>
    </row>
    <row r="72" spans="4:5" x14ac:dyDescent="0.3">
      <c r="D72" s="2"/>
      <c r="E72" s="2"/>
    </row>
    <row r="73" spans="4:5" x14ac:dyDescent="0.3">
      <c r="D73" s="2"/>
      <c r="E73" s="2"/>
    </row>
    <row r="74" spans="4:5" x14ac:dyDescent="0.3">
      <c r="D74" s="2"/>
      <c r="E74" s="2"/>
    </row>
    <row r="75" spans="4:5" x14ac:dyDescent="0.3">
      <c r="D75" s="2"/>
      <c r="E75" s="2"/>
    </row>
    <row r="76" spans="4:5" x14ac:dyDescent="0.3">
      <c r="D76" s="2"/>
      <c r="E76" s="2"/>
    </row>
    <row r="77" spans="4:5" x14ac:dyDescent="0.3">
      <c r="D77" s="2"/>
      <c r="E77" s="2"/>
    </row>
    <row r="78" spans="4:5" x14ac:dyDescent="0.3">
      <c r="D78" s="2"/>
      <c r="E78" s="2"/>
    </row>
    <row r="79" spans="4:5" x14ac:dyDescent="0.3">
      <c r="D79" s="2"/>
      <c r="E79" s="2"/>
    </row>
    <row r="80" spans="4:5" x14ac:dyDescent="0.3">
      <c r="D80" s="2"/>
      <c r="E80" s="2"/>
    </row>
    <row r="81" spans="4:5" x14ac:dyDescent="0.3">
      <c r="D81" s="2"/>
      <c r="E81" s="2"/>
    </row>
    <row r="82" spans="4:5" x14ac:dyDescent="0.3">
      <c r="D82" s="2"/>
      <c r="E82" s="2"/>
    </row>
    <row r="83" spans="4:5" x14ac:dyDescent="0.3">
      <c r="D83" s="2"/>
      <c r="E83" s="2"/>
    </row>
    <row r="84" spans="4:5" x14ac:dyDescent="0.3">
      <c r="D84" s="2"/>
      <c r="E84" s="2"/>
    </row>
    <row r="85" spans="4:5" x14ac:dyDescent="0.3">
      <c r="D85" s="2"/>
      <c r="E85" s="2"/>
    </row>
    <row r="86" spans="4:5" x14ac:dyDescent="0.3">
      <c r="D86" s="2"/>
      <c r="E86" s="2"/>
    </row>
    <row r="87" spans="4:5" x14ac:dyDescent="0.3">
      <c r="D87" s="2"/>
      <c r="E87" s="2"/>
    </row>
    <row r="88" spans="4:5" x14ac:dyDescent="0.3">
      <c r="D88" s="2"/>
      <c r="E88" s="2"/>
    </row>
    <row r="89" spans="4:5" x14ac:dyDescent="0.3">
      <c r="D89" s="2"/>
      <c r="E89" s="2"/>
    </row>
    <row r="90" spans="4:5" x14ac:dyDescent="0.3">
      <c r="D90" s="2"/>
      <c r="E90" s="2"/>
    </row>
    <row r="91" spans="4:5" x14ac:dyDescent="0.3">
      <c r="D91" s="2"/>
      <c r="E91" s="2"/>
    </row>
    <row r="92" spans="4:5" x14ac:dyDescent="0.3">
      <c r="D92" s="2"/>
      <c r="E92" s="2"/>
    </row>
    <row r="93" spans="4:5" x14ac:dyDescent="0.3">
      <c r="D93" s="2"/>
      <c r="E93" s="2"/>
    </row>
    <row r="94" spans="4:5" x14ac:dyDescent="0.3">
      <c r="D94" s="2"/>
      <c r="E94" s="2"/>
    </row>
    <row r="95" spans="4:5" x14ac:dyDescent="0.3">
      <c r="D95" s="2"/>
      <c r="E95" s="2"/>
    </row>
    <row r="96" spans="4:5" x14ac:dyDescent="0.3">
      <c r="D96" s="2"/>
      <c r="E96" s="2"/>
    </row>
    <row r="97" spans="4:5" x14ac:dyDescent="0.3">
      <c r="D97" s="2"/>
      <c r="E97" s="2"/>
    </row>
    <row r="98" spans="4:5" x14ac:dyDescent="0.3">
      <c r="D98" s="2"/>
      <c r="E98" s="2"/>
    </row>
    <row r="99" spans="4:5" x14ac:dyDescent="0.3">
      <c r="D99" s="2"/>
      <c r="E99" s="2"/>
    </row>
    <row r="100" spans="4:5" x14ac:dyDescent="0.3">
      <c r="D100" s="2"/>
      <c r="E100" s="2"/>
    </row>
    <row r="101" spans="4:5" x14ac:dyDescent="0.3">
      <c r="D101" s="2"/>
      <c r="E101" s="2"/>
    </row>
    <row r="102" spans="4:5" x14ac:dyDescent="0.3">
      <c r="D102" s="2"/>
      <c r="E102" s="2"/>
    </row>
    <row r="103" spans="4:5" x14ac:dyDescent="0.3">
      <c r="D103" s="2"/>
      <c r="E103" s="2"/>
    </row>
    <row r="104" spans="4:5" x14ac:dyDescent="0.3">
      <c r="D104" s="2"/>
      <c r="E104" s="2"/>
    </row>
    <row r="105" spans="4:5" x14ac:dyDescent="0.3">
      <c r="D105" s="2"/>
      <c r="E105" s="2"/>
    </row>
    <row r="106" spans="4:5" x14ac:dyDescent="0.3">
      <c r="D106" s="2"/>
      <c r="E106" s="2"/>
    </row>
    <row r="107" spans="4:5" x14ac:dyDescent="0.3">
      <c r="D107" s="2"/>
      <c r="E107" s="2"/>
    </row>
    <row r="108" spans="4:5" x14ac:dyDescent="0.3">
      <c r="D108" s="2"/>
      <c r="E108" s="2"/>
    </row>
    <row r="109" spans="4:5" x14ac:dyDescent="0.3">
      <c r="D109" s="2"/>
      <c r="E109" s="2"/>
    </row>
    <row r="110" spans="4:5" x14ac:dyDescent="0.3">
      <c r="D110" s="2"/>
      <c r="E110" s="2"/>
    </row>
    <row r="111" spans="4:5" x14ac:dyDescent="0.3">
      <c r="D111" s="2"/>
      <c r="E111" s="2"/>
    </row>
    <row r="112" spans="4:5" x14ac:dyDescent="0.3">
      <c r="D112" s="2"/>
      <c r="E112" s="2"/>
    </row>
    <row r="113" spans="4:5" x14ac:dyDescent="0.3">
      <c r="D113" s="2"/>
      <c r="E113" s="2"/>
    </row>
    <row r="114" spans="4:5" x14ac:dyDescent="0.3">
      <c r="D114" s="2"/>
      <c r="E114" s="2"/>
    </row>
    <row r="115" spans="4:5" x14ac:dyDescent="0.3">
      <c r="D115" s="2"/>
      <c r="E115" s="2"/>
    </row>
    <row r="116" spans="4:5" x14ac:dyDescent="0.3">
      <c r="D116" s="2"/>
      <c r="E116" s="2"/>
    </row>
    <row r="117" spans="4:5" x14ac:dyDescent="0.3">
      <c r="D117" s="2"/>
      <c r="E117" s="2"/>
    </row>
    <row r="118" spans="4:5" x14ac:dyDescent="0.3">
      <c r="D118" s="2"/>
      <c r="E118" s="2"/>
    </row>
    <row r="119" spans="4:5" x14ac:dyDescent="0.3">
      <c r="D119" s="2"/>
      <c r="E119" s="2"/>
    </row>
    <row r="120" spans="4:5" x14ac:dyDescent="0.3">
      <c r="D120" s="2"/>
      <c r="E120" s="2"/>
    </row>
    <row r="121" spans="4:5" x14ac:dyDescent="0.3">
      <c r="D121" s="2"/>
      <c r="E121" s="2"/>
    </row>
    <row r="122" spans="4:5" x14ac:dyDescent="0.3">
      <c r="D122" s="2"/>
      <c r="E122" s="2"/>
    </row>
    <row r="123" spans="4:5" x14ac:dyDescent="0.3">
      <c r="D123" s="2"/>
      <c r="E123" s="2"/>
    </row>
    <row r="124" spans="4:5" x14ac:dyDescent="0.3">
      <c r="D124" s="2"/>
      <c r="E124" s="2"/>
    </row>
    <row r="125" spans="4:5" x14ac:dyDescent="0.3">
      <c r="D125" s="2"/>
      <c r="E125" s="2"/>
    </row>
    <row r="126" spans="4:5" x14ac:dyDescent="0.3">
      <c r="D126" s="2"/>
      <c r="E126" s="2"/>
    </row>
    <row r="127" spans="4:5" x14ac:dyDescent="0.3">
      <c r="D127" s="2"/>
      <c r="E127" s="2"/>
    </row>
    <row r="128" spans="4:5" x14ac:dyDescent="0.3">
      <c r="D128" s="2"/>
      <c r="E128" s="2"/>
    </row>
    <row r="129" spans="4:5" x14ac:dyDescent="0.3">
      <c r="D129" s="2"/>
      <c r="E129" s="2"/>
    </row>
    <row r="130" spans="4:5" x14ac:dyDescent="0.3">
      <c r="D130" s="2"/>
      <c r="E130" s="2"/>
    </row>
    <row r="131" spans="4:5" x14ac:dyDescent="0.3">
      <c r="D131" s="2"/>
      <c r="E131" s="2"/>
    </row>
    <row r="132" spans="4:5" x14ac:dyDescent="0.3">
      <c r="D132" s="2"/>
      <c r="E132" s="2"/>
    </row>
    <row r="133" spans="4:5" x14ac:dyDescent="0.3">
      <c r="D133" s="2"/>
      <c r="E133" s="2"/>
    </row>
    <row r="134" spans="4:5" x14ac:dyDescent="0.3">
      <c r="D134" s="2"/>
      <c r="E134" s="2"/>
    </row>
    <row r="135" spans="4:5" x14ac:dyDescent="0.3">
      <c r="D135" s="2"/>
      <c r="E135" s="2"/>
    </row>
    <row r="136" spans="4:5" x14ac:dyDescent="0.3">
      <c r="D136" s="2"/>
      <c r="E136" s="2"/>
    </row>
    <row r="137" spans="4:5" x14ac:dyDescent="0.3">
      <c r="D137" s="2"/>
      <c r="E137" s="2"/>
    </row>
    <row r="138" spans="4:5" x14ac:dyDescent="0.3">
      <c r="D138" s="2"/>
      <c r="E138" s="2"/>
    </row>
    <row r="139" spans="4:5" x14ac:dyDescent="0.3">
      <c r="D139" s="2"/>
      <c r="E139" s="2"/>
    </row>
    <row r="140" spans="4:5" x14ac:dyDescent="0.3">
      <c r="D140" s="2"/>
      <c r="E140" s="2"/>
    </row>
    <row r="141" spans="4:5" x14ac:dyDescent="0.3">
      <c r="D141" s="2"/>
      <c r="E141" s="2"/>
    </row>
    <row r="142" spans="4:5" x14ac:dyDescent="0.3">
      <c r="D142" s="2"/>
      <c r="E142" s="2"/>
    </row>
    <row r="143" spans="4:5" x14ac:dyDescent="0.3">
      <c r="D143" s="2"/>
      <c r="E143" s="2"/>
    </row>
    <row r="144" spans="4:5" x14ac:dyDescent="0.3">
      <c r="D144" s="2"/>
      <c r="E144" s="2"/>
    </row>
    <row r="145" spans="4:5" x14ac:dyDescent="0.3">
      <c r="D145" s="2"/>
      <c r="E145" s="2"/>
    </row>
    <row r="146" spans="4:5" x14ac:dyDescent="0.3">
      <c r="D146" s="2"/>
      <c r="E146" s="2"/>
    </row>
    <row r="147" spans="4:5" x14ac:dyDescent="0.3">
      <c r="D147" s="2"/>
      <c r="E147" s="2"/>
    </row>
    <row r="148" spans="4:5" x14ac:dyDescent="0.3">
      <c r="D148" s="2"/>
      <c r="E148" s="2"/>
    </row>
    <row r="149" spans="4:5" x14ac:dyDescent="0.3">
      <c r="D149" s="2"/>
      <c r="E149" s="2"/>
    </row>
    <row r="150" spans="4:5" x14ac:dyDescent="0.3">
      <c r="D150" s="2"/>
      <c r="E150" s="2"/>
    </row>
    <row r="151" spans="4:5" x14ac:dyDescent="0.3">
      <c r="D151" s="2"/>
      <c r="E151" s="2"/>
    </row>
    <row r="152" spans="4:5" x14ac:dyDescent="0.3">
      <c r="D152" s="2"/>
      <c r="E152" s="2"/>
    </row>
    <row r="153" spans="4:5" x14ac:dyDescent="0.3">
      <c r="D153" s="2"/>
      <c r="E153" s="2"/>
    </row>
    <row r="154" spans="4:5" x14ac:dyDescent="0.3">
      <c r="D154" s="2"/>
      <c r="E154" s="2"/>
    </row>
  </sheetData>
  <mergeCells count="1">
    <mergeCell ref="A5:E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topLeftCell="A4" zoomScale="90" zoomScaleNormal="90" workbookViewId="0">
      <selection activeCell="G22" sqref="G22"/>
    </sheetView>
  </sheetViews>
  <sheetFormatPr defaultRowHeight="14.4" x14ac:dyDescent="0.3"/>
  <cols>
    <col min="1" max="1" width="53.33203125" customWidth="1"/>
    <col min="2" max="2" width="11" bestFit="1" customWidth="1"/>
    <col min="3" max="3" width="10.5546875" customWidth="1"/>
    <col min="4" max="4" width="19.5546875" bestFit="1" customWidth="1"/>
    <col min="5" max="5" width="21.44140625" bestFit="1" customWidth="1"/>
    <col min="6" max="6" width="22.6640625" bestFit="1" customWidth="1"/>
    <col min="7" max="7" width="21.44140625" bestFit="1" customWidth="1"/>
  </cols>
  <sheetData>
    <row r="1" spans="1:7" x14ac:dyDescent="0.3">
      <c r="A1" t="s">
        <v>0</v>
      </c>
      <c r="C1" s="1" t="s">
        <v>1</v>
      </c>
    </row>
    <row r="2" spans="1:7" x14ac:dyDescent="0.3">
      <c r="C2" s="1" t="s">
        <v>58</v>
      </c>
    </row>
    <row r="5" spans="1:7" ht="18" customHeight="1" x14ac:dyDescent="0.3">
      <c r="A5" s="21" t="s">
        <v>95</v>
      </c>
      <c r="B5" s="21"/>
      <c r="C5" s="21"/>
      <c r="D5" s="21"/>
      <c r="E5" s="21"/>
      <c r="F5" s="21"/>
      <c r="G5" s="21"/>
    </row>
    <row r="6" spans="1:7" ht="28.95" customHeight="1" x14ac:dyDescent="0.3">
      <c r="A6" s="11" t="s">
        <v>60</v>
      </c>
      <c r="B6" s="11" t="s">
        <v>96</v>
      </c>
      <c r="C6" s="11" t="s">
        <v>5</v>
      </c>
      <c r="D6" s="23" t="s">
        <v>128</v>
      </c>
      <c r="E6" s="23"/>
      <c r="F6" s="22" t="s">
        <v>97</v>
      </c>
      <c r="G6" s="22"/>
    </row>
    <row r="7" spans="1:7" ht="18" customHeight="1" x14ac:dyDescent="0.3">
      <c r="A7" s="9"/>
      <c r="B7" s="9"/>
      <c r="C7" s="9"/>
      <c r="D7" s="16" t="s">
        <v>62</v>
      </c>
      <c r="E7" s="16" t="s">
        <v>63</v>
      </c>
      <c r="F7" s="16" t="s">
        <v>98</v>
      </c>
      <c r="G7" s="16" t="s">
        <v>63</v>
      </c>
    </row>
    <row r="8" spans="1:7" x14ac:dyDescent="0.3">
      <c r="A8" s="9" t="s">
        <v>99</v>
      </c>
      <c r="B8" s="13" t="s">
        <v>117</v>
      </c>
      <c r="C8" s="9"/>
      <c r="D8" s="7">
        <v>38904300167</v>
      </c>
      <c r="E8" s="7">
        <v>34799589935</v>
      </c>
      <c r="F8" s="7">
        <v>73748241312</v>
      </c>
      <c r="G8" s="7">
        <v>67630860040</v>
      </c>
    </row>
    <row r="9" spans="1:7" x14ac:dyDescent="0.3">
      <c r="A9" s="9" t="s">
        <v>100</v>
      </c>
      <c r="B9" s="15">
        <v>10</v>
      </c>
      <c r="C9" s="9"/>
      <c r="D9" s="7">
        <f>D8</f>
        <v>38904300167</v>
      </c>
      <c r="E9" s="7">
        <f t="shared" ref="E9:G9" si="0">E8</f>
        <v>34799589935</v>
      </c>
      <c r="F9" s="7">
        <f t="shared" si="0"/>
        <v>73748241312</v>
      </c>
      <c r="G9" s="7">
        <f t="shared" si="0"/>
        <v>67630860040</v>
      </c>
    </row>
    <row r="10" spans="1:7" x14ac:dyDescent="0.3">
      <c r="A10" s="9" t="s">
        <v>101</v>
      </c>
      <c r="B10" s="15">
        <v>11</v>
      </c>
      <c r="C10" s="9"/>
      <c r="D10" s="7">
        <v>28601938495</v>
      </c>
      <c r="E10" s="7">
        <v>26021240269</v>
      </c>
      <c r="F10" s="7">
        <v>55619480560</v>
      </c>
      <c r="G10" s="7">
        <v>51964734288</v>
      </c>
    </row>
    <row r="11" spans="1:7" x14ac:dyDescent="0.3">
      <c r="A11" s="9" t="s">
        <v>102</v>
      </c>
      <c r="B11" s="15">
        <v>20</v>
      </c>
      <c r="C11" s="9"/>
      <c r="D11" s="7">
        <f>D9-D10</f>
        <v>10302361672</v>
      </c>
      <c r="E11" s="7">
        <f t="shared" ref="E11:G11" si="1">E9-E10</f>
        <v>8778349666</v>
      </c>
      <c r="F11" s="7">
        <f t="shared" si="1"/>
        <v>18128760752</v>
      </c>
      <c r="G11" s="7">
        <f t="shared" si="1"/>
        <v>15666125752</v>
      </c>
    </row>
    <row r="12" spans="1:7" x14ac:dyDescent="0.3">
      <c r="A12" s="9" t="s">
        <v>103</v>
      </c>
      <c r="B12" s="15">
        <v>21</v>
      </c>
      <c r="C12" s="9"/>
      <c r="D12" s="7">
        <v>4182463539</v>
      </c>
      <c r="E12" s="7">
        <v>10164849176</v>
      </c>
      <c r="F12" s="7">
        <v>4258059407</v>
      </c>
      <c r="G12" s="7">
        <v>10355174134</v>
      </c>
    </row>
    <row r="13" spans="1:7" x14ac:dyDescent="0.3">
      <c r="A13" s="9" t="s">
        <v>104</v>
      </c>
      <c r="B13" s="15">
        <v>22</v>
      </c>
      <c r="C13" s="9"/>
      <c r="D13" s="7">
        <f>D14</f>
        <v>837681439</v>
      </c>
      <c r="E13" s="7">
        <f t="shared" ref="E13:G13" si="2">E14</f>
        <v>1050918895</v>
      </c>
      <c r="F13" s="7">
        <f t="shared" si="2"/>
        <v>1456687589</v>
      </c>
      <c r="G13" s="7">
        <f t="shared" si="2"/>
        <v>1531264633</v>
      </c>
    </row>
    <row r="14" spans="1:7" x14ac:dyDescent="0.3">
      <c r="A14" s="10" t="s">
        <v>105</v>
      </c>
      <c r="B14" s="17">
        <v>23</v>
      </c>
      <c r="C14" s="10"/>
      <c r="D14" s="18">
        <v>837681439</v>
      </c>
      <c r="E14" s="18">
        <v>1050918895</v>
      </c>
      <c r="F14" s="18">
        <v>1456687589</v>
      </c>
      <c r="G14" s="18">
        <v>1531264633</v>
      </c>
    </row>
    <row r="15" spans="1:7" x14ac:dyDescent="0.3">
      <c r="A15" s="9" t="s">
        <v>106</v>
      </c>
      <c r="B15" s="15">
        <v>26</v>
      </c>
      <c r="C15" s="9"/>
      <c r="D15" s="7">
        <v>2264799894</v>
      </c>
      <c r="E15" s="7">
        <v>2006001961</v>
      </c>
      <c r="F15" s="7">
        <v>3928017664</v>
      </c>
      <c r="G15" s="7">
        <v>3278234907</v>
      </c>
    </row>
    <row r="16" spans="1:7" x14ac:dyDescent="0.3">
      <c r="A16" s="9" t="s">
        <v>107</v>
      </c>
      <c r="B16" s="15">
        <v>30</v>
      </c>
      <c r="C16" s="9"/>
      <c r="D16" s="7">
        <f>D11+D12-D13-D15</f>
        <v>11382343878</v>
      </c>
      <c r="E16" s="7">
        <f t="shared" ref="E16:G16" si="3">E11+E12-E13-E15</f>
        <v>15886277986</v>
      </c>
      <c r="F16" s="7">
        <f t="shared" si="3"/>
        <v>17002114906</v>
      </c>
      <c r="G16" s="7">
        <f t="shared" si="3"/>
        <v>21211800346</v>
      </c>
    </row>
    <row r="17" spans="1:7" x14ac:dyDescent="0.3">
      <c r="A17" s="9" t="s">
        <v>108</v>
      </c>
      <c r="B17" s="15">
        <v>31</v>
      </c>
      <c r="C17" s="9"/>
      <c r="D17" s="7">
        <v>0</v>
      </c>
      <c r="E17" s="7">
        <v>501285160</v>
      </c>
      <c r="F17" s="7">
        <v>0</v>
      </c>
      <c r="G17" s="7">
        <v>504876045</v>
      </c>
    </row>
    <row r="18" spans="1:7" x14ac:dyDescent="0.3">
      <c r="A18" s="9" t="s">
        <v>109</v>
      </c>
      <c r="B18" s="15">
        <v>32</v>
      </c>
      <c r="C18" s="9"/>
      <c r="D18" s="7">
        <v>0</v>
      </c>
      <c r="E18" s="7">
        <v>37470548</v>
      </c>
      <c r="F18" s="7">
        <v>2100000</v>
      </c>
      <c r="G18" s="7">
        <v>74570548</v>
      </c>
    </row>
    <row r="19" spans="1:7" x14ac:dyDescent="0.3">
      <c r="A19" s="9" t="s">
        <v>110</v>
      </c>
      <c r="B19" s="15">
        <v>40</v>
      </c>
      <c r="C19" s="9"/>
      <c r="D19" s="7">
        <f>D17-D18</f>
        <v>0</v>
      </c>
      <c r="E19" s="7">
        <f t="shared" ref="E19:G19" si="4">E17-E18</f>
        <v>463814612</v>
      </c>
      <c r="F19" s="7">
        <f t="shared" si="4"/>
        <v>-2100000</v>
      </c>
      <c r="G19" s="7">
        <f t="shared" si="4"/>
        <v>430305497</v>
      </c>
    </row>
    <row r="20" spans="1:7" x14ac:dyDescent="0.3">
      <c r="A20" s="9" t="s">
        <v>111</v>
      </c>
      <c r="B20" s="15">
        <v>50</v>
      </c>
      <c r="C20" s="9"/>
      <c r="D20" s="7">
        <f>D16+D19</f>
        <v>11382343878</v>
      </c>
      <c r="E20" s="7">
        <f t="shared" ref="E20:G20" si="5">E16+E19</f>
        <v>16350092598</v>
      </c>
      <c r="F20" s="7">
        <f t="shared" si="5"/>
        <v>17000014906</v>
      </c>
      <c r="G20" s="7">
        <f t="shared" si="5"/>
        <v>21642105843</v>
      </c>
    </row>
    <row r="21" spans="1:7" x14ac:dyDescent="0.3">
      <c r="A21" s="8" t="s">
        <v>112</v>
      </c>
      <c r="B21" s="19">
        <v>51</v>
      </c>
      <c r="C21" s="8"/>
      <c r="D21" s="20">
        <v>2276468776</v>
      </c>
      <c r="E21" s="20">
        <v>3261998029</v>
      </c>
      <c r="F21" s="20">
        <v>3400422981</v>
      </c>
      <c r="G21" s="20">
        <v>4327820678</v>
      </c>
    </row>
    <row r="22" spans="1:7" x14ac:dyDescent="0.3">
      <c r="A22" s="3" t="s">
        <v>113</v>
      </c>
      <c r="B22" s="14">
        <v>60</v>
      </c>
      <c r="C22" s="3"/>
      <c r="D22" s="6">
        <f>D20-D21</f>
        <v>9105875102</v>
      </c>
      <c r="E22" s="6">
        <f t="shared" ref="E22:G22" si="6">E20-E21</f>
        <v>13088094569</v>
      </c>
      <c r="F22" s="6">
        <f t="shared" si="6"/>
        <v>13599591925</v>
      </c>
      <c r="G22" s="6">
        <f t="shared" si="6"/>
        <v>17314285165</v>
      </c>
    </row>
    <row r="24" spans="1:7" x14ac:dyDescent="0.3">
      <c r="B24" t="s">
        <v>126</v>
      </c>
    </row>
  </sheetData>
  <mergeCells count="3">
    <mergeCell ref="F6:G6"/>
    <mergeCell ref="D6:E6"/>
    <mergeCell ref="A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9"/>
  <sheetViews>
    <sheetView tabSelected="1" topLeftCell="B8" zoomScale="101" zoomScaleNormal="80" workbookViewId="0">
      <selection activeCell="D38" sqref="D38"/>
    </sheetView>
  </sheetViews>
  <sheetFormatPr defaultRowHeight="14.4" x14ac:dyDescent="0.3"/>
  <cols>
    <col min="1" max="1" width="84.88671875" bestFit="1" customWidth="1"/>
    <col min="2" max="2" width="12.88671875" style="25" bestFit="1" customWidth="1"/>
    <col min="3" max="3" width="24" bestFit="1" customWidth="1"/>
    <col min="4" max="4" width="24.33203125" bestFit="1" customWidth="1"/>
  </cols>
  <sheetData>
    <row r="1" spans="1:4" x14ac:dyDescent="0.3">
      <c r="A1" t="s">
        <v>57</v>
      </c>
      <c r="C1" s="1" t="s">
        <v>1</v>
      </c>
    </row>
    <row r="2" spans="1:4" x14ac:dyDescent="0.3">
      <c r="C2" s="1" t="s">
        <v>130</v>
      </c>
    </row>
    <row r="5" spans="1:4" x14ac:dyDescent="0.3">
      <c r="A5" s="21" t="s">
        <v>59</v>
      </c>
      <c r="B5" s="21"/>
      <c r="C5" s="21"/>
      <c r="D5" s="21"/>
    </row>
    <row r="6" spans="1:4" ht="28.2" customHeight="1" x14ac:dyDescent="0.3">
      <c r="A6" s="11" t="s">
        <v>60</v>
      </c>
      <c r="B6" s="12" t="s">
        <v>61</v>
      </c>
      <c r="C6" s="23" t="s">
        <v>128</v>
      </c>
      <c r="D6" s="24"/>
    </row>
    <row r="7" spans="1:4" x14ac:dyDescent="0.3">
      <c r="A7" s="9"/>
      <c r="B7" s="26"/>
      <c r="C7" s="16" t="s">
        <v>62</v>
      </c>
      <c r="D7" s="16" t="s">
        <v>63</v>
      </c>
    </row>
    <row r="8" spans="1:4" x14ac:dyDescent="0.3">
      <c r="A8" s="3" t="s">
        <v>64</v>
      </c>
      <c r="B8" s="26"/>
      <c r="C8" s="7"/>
      <c r="D8" s="7"/>
    </row>
    <row r="9" spans="1:4" x14ac:dyDescent="0.3">
      <c r="A9" s="3" t="s">
        <v>65</v>
      </c>
      <c r="B9" s="29" t="s">
        <v>117</v>
      </c>
      <c r="C9" s="6">
        <v>17000014906</v>
      </c>
      <c r="D9" s="6">
        <v>21642105843</v>
      </c>
    </row>
    <row r="10" spans="1:4" x14ac:dyDescent="0.3">
      <c r="A10" s="3" t="s">
        <v>66</v>
      </c>
      <c r="B10" s="30"/>
      <c r="C10" s="6"/>
      <c r="D10" s="6"/>
    </row>
    <row r="11" spans="1:4" x14ac:dyDescent="0.3">
      <c r="A11" s="8" t="s">
        <v>67</v>
      </c>
      <c r="B11" s="30" t="s">
        <v>118</v>
      </c>
      <c r="C11" s="6">
        <v>10723669933</v>
      </c>
      <c r="D11" s="6">
        <v>10269038732</v>
      </c>
    </row>
    <row r="12" spans="1:4" x14ac:dyDescent="0.3">
      <c r="A12" s="8" t="s">
        <v>68</v>
      </c>
      <c r="B12" s="31" t="s">
        <v>119</v>
      </c>
      <c r="C12" s="7">
        <v>-4258059407</v>
      </c>
      <c r="D12" s="7">
        <v>-10355174134</v>
      </c>
    </row>
    <row r="13" spans="1:4" x14ac:dyDescent="0.3">
      <c r="A13" s="8" t="s">
        <v>69</v>
      </c>
      <c r="B13" s="31" t="s">
        <v>120</v>
      </c>
      <c r="C13" s="7">
        <v>1456687589</v>
      </c>
      <c r="D13" s="7">
        <v>1531264633</v>
      </c>
    </row>
    <row r="14" spans="1:4" x14ac:dyDescent="0.3">
      <c r="A14" s="3" t="s">
        <v>70</v>
      </c>
      <c r="B14" s="30" t="s">
        <v>121</v>
      </c>
      <c r="C14" s="6">
        <f>SUM(C9:C13)</f>
        <v>24922313021</v>
      </c>
      <c r="D14" s="6">
        <f>SUM(D9:D13)</f>
        <v>23087235074</v>
      </c>
    </row>
    <row r="15" spans="1:4" x14ac:dyDescent="0.3">
      <c r="A15" s="8" t="s">
        <v>71</v>
      </c>
      <c r="B15" s="31" t="s">
        <v>122</v>
      </c>
      <c r="C15" s="7">
        <v>1718181647</v>
      </c>
      <c r="D15" s="7">
        <v>-4586123790</v>
      </c>
    </row>
    <row r="16" spans="1:4" x14ac:dyDescent="0.3">
      <c r="A16" s="8" t="s">
        <v>72</v>
      </c>
      <c r="B16" s="26">
        <v>10</v>
      </c>
      <c r="C16" s="7">
        <v>-3047951814</v>
      </c>
      <c r="D16" s="7">
        <v>2653231232</v>
      </c>
    </row>
    <row r="17" spans="1:4" x14ac:dyDescent="0.3">
      <c r="A17" s="8" t="s">
        <v>73</v>
      </c>
      <c r="B17" s="26">
        <v>11</v>
      </c>
      <c r="C17" s="7">
        <v>15776522666</v>
      </c>
      <c r="D17" s="7">
        <v>-931817602</v>
      </c>
    </row>
    <row r="18" spans="1:4" x14ac:dyDescent="0.3">
      <c r="A18" s="8" t="s">
        <v>74</v>
      </c>
      <c r="B18" s="26">
        <v>12</v>
      </c>
      <c r="C18" s="7">
        <v>0</v>
      </c>
      <c r="D18" s="7">
        <v>106374937</v>
      </c>
    </row>
    <row r="19" spans="1:4" x14ac:dyDescent="0.3">
      <c r="A19" s="8" t="s">
        <v>75</v>
      </c>
      <c r="B19" s="26">
        <v>14</v>
      </c>
      <c r="C19" s="7">
        <v>-1374122025</v>
      </c>
      <c r="D19" s="7">
        <v>-1531264633</v>
      </c>
    </row>
    <row r="20" spans="1:4" x14ac:dyDescent="0.3">
      <c r="A20" s="8" t="s">
        <v>76</v>
      </c>
      <c r="B20" s="26">
        <v>15</v>
      </c>
      <c r="C20" s="7">
        <v>-5294268075</v>
      </c>
      <c r="D20" s="7">
        <v>-2325072634</v>
      </c>
    </row>
    <row r="21" spans="1:4" x14ac:dyDescent="0.3">
      <c r="A21" s="8" t="s">
        <v>77</v>
      </c>
      <c r="B21" s="26">
        <v>16</v>
      </c>
      <c r="C21" s="7">
        <v>998640000</v>
      </c>
      <c r="D21" s="7">
        <v>0</v>
      </c>
    </row>
    <row r="22" spans="1:4" x14ac:dyDescent="0.3">
      <c r="A22" s="8" t="s">
        <v>78</v>
      </c>
      <c r="B22" s="26">
        <v>17</v>
      </c>
      <c r="C22" s="7">
        <v>-548126000</v>
      </c>
      <c r="D22" s="7">
        <v>0</v>
      </c>
    </row>
    <row r="23" spans="1:4" x14ac:dyDescent="0.3">
      <c r="A23" s="3" t="s">
        <v>79</v>
      </c>
      <c r="B23" s="16">
        <v>20</v>
      </c>
      <c r="C23" s="6">
        <f>SUM(C14:C22)</f>
        <v>33151189420</v>
      </c>
      <c r="D23" s="6">
        <f>SUM(D14:D22)</f>
        <v>16472562584</v>
      </c>
    </row>
    <row r="24" spans="1:4" x14ac:dyDescent="0.3">
      <c r="A24" s="3" t="s">
        <v>80</v>
      </c>
      <c r="B24" s="26"/>
      <c r="C24" s="7"/>
      <c r="D24" s="7"/>
    </row>
    <row r="25" spans="1:4" x14ac:dyDescent="0.3">
      <c r="A25" s="8" t="s">
        <v>81</v>
      </c>
      <c r="B25" s="26">
        <v>21</v>
      </c>
      <c r="C25" s="7">
        <v>-6971059274</v>
      </c>
      <c r="D25" s="7">
        <v>-20843000047</v>
      </c>
    </row>
    <row r="26" spans="1:4" x14ac:dyDescent="0.3">
      <c r="A26" s="8" t="s">
        <v>82</v>
      </c>
      <c r="B26" s="26">
        <v>23</v>
      </c>
      <c r="C26" s="7">
        <v>-100000000000</v>
      </c>
      <c r="D26" s="7">
        <v>-150000000000</v>
      </c>
    </row>
    <row r="27" spans="1:4" x14ac:dyDescent="0.3">
      <c r="A27" s="8" t="s">
        <v>83</v>
      </c>
      <c r="B27" s="26">
        <v>24</v>
      </c>
      <c r="C27" s="7">
        <v>150000000000</v>
      </c>
      <c r="D27" s="7">
        <v>155000000000</v>
      </c>
    </row>
    <row r="28" spans="1:4" x14ac:dyDescent="0.3">
      <c r="A28" s="8" t="s">
        <v>84</v>
      </c>
      <c r="B28" s="26">
        <v>25</v>
      </c>
      <c r="C28" s="7">
        <v>-33480570000</v>
      </c>
      <c r="D28" s="7">
        <v>0</v>
      </c>
    </row>
    <row r="29" spans="1:4" x14ac:dyDescent="0.3">
      <c r="A29" s="8" t="s">
        <v>85</v>
      </c>
      <c r="B29" s="26">
        <v>27</v>
      </c>
      <c r="C29" s="7">
        <v>2675350510</v>
      </c>
      <c r="D29" s="7">
        <v>10355174134</v>
      </c>
    </row>
    <row r="30" spans="1:4" x14ac:dyDescent="0.3">
      <c r="A30" s="3" t="s">
        <v>86</v>
      </c>
      <c r="B30" s="16">
        <v>30</v>
      </c>
      <c r="C30" s="6">
        <f>SUM(C25:C29)</f>
        <v>12223721236</v>
      </c>
      <c r="D30" s="6">
        <f>SUM(D25:D29)</f>
        <v>-5487825913</v>
      </c>
    </row>
    <row r="31" spans="1:4" x14ac:dyDescent="0.3">
      <c r="A31" s="3" t="s">
        <v>87</v>
      </c>
      <c r="B31" s="26"/>
      <c r="C31" s="7"/>
      <c r="D31" s="9"/>
    </row>
    <row r="32" spans="1:4" x14ac:dyDescent="0.3">
      <c r="A32" s="8" t="s">
        <v>88</v>
      </c>
      <c r="B32" s="26">
        <v>33</v>
      </c>
      <c r="C32" s="7">
        <v>20000000000</v>
      </c>
      <c r="D32" s="7">
        <v>14779552120</v>
      </c>
    </row>
    <row r="33" spans="1:4" x14ac:dyDescent="0.3">
      <c r="A33" s="8" t="s">
        <v>89</v>
      </c>
      <c r="B33" s="26">
        <v>34</v>
      </c>
      <c r="C33" s="7">
        <v>-69231525003</v>
      </c>
      <c r="D33" s="7">
        <v>-2876306900</v>
      </c>
    </row>
    <row r="34" spans="1:4" x14ac:dyDescent="0.3">
      <c r="A34" s="8" t="s">
        <v>90</v>
      </c>
      <c r="B34" s="26">
        <v>36</v>
      </c>
      <c r="C34" s="7">
        <v>-20512729348</v>
      </c>
      <c r="D34" s="7">
        <v>0</v>
      </c>
    </row>
    <row r="35" spans="1:4" x14ac:dyDescent="0.3">
      <c r="A35" s="3" t="s">
        <v>91</v>
      </c>
      <c r="B35" s="16">
        <v>40</v>
      </c>
      <c r="C35" s="6">
        <f>SUM(C32:C34)</f>
        <v>-69744254351</v>
      </c>
      <c r="D35" s="6">
        <f>SUM(D32:D34)</f>
        <v>11903245220</v>
      </c>
    </row>
    <row r="36" spans="1:4" x14ac:dyDescent="0.3">
      <c r="A36" s="3" t="s">
        <v>92</v>
      </c>
      <c r="B36" s="16">
        <v>50</v>
      </c>
      <c r="C36" s="6">
        <f>C23+C35+C30</f>
        <v>-24369343695</v>
      </c>
      <c r="D36" s="6">
        <f>D23+D35+D30</f>
        <v>22887981891</v>
      </c>
    </row>
    <row r="37" spans="1:4" x14ac:dyDescent="0.3">
      <c r="A37" s="3" t="s">
        <v>93</v>
      </c>
      <c r="B37" s="16">
        <v>60</v>
      </c>
      <c r="C37" s="6">
        <v>30205680778</v>
      </c>
      <c r="D37" s="6">
        <v>12996631989</v>
      </c>
    </row>
    <row r="38" spans="1:4" x14ac:dyDescent="0.3">
      <c r="A38" s="3" t="s">
        <v>129</v>
      </c>
      <c r="B38" s="16">
        <v>61</v>
      </c>
      <c r="C38" s="6">
        <v>0</v>
      </c>
      <c r="D38" s="6"/>
    </row>
    <row r="39" spans="1:4" x14ac:dyDescent="0.3">
      <c r="A39" s="3" t="s">
        <v>94</v>
      </c>
      <c r="B39" s="16">
        <v>70</v>
      </c>
      <c r="C39" s="6">
        <f>C36+C37+C38</f>
        <v>5836337083</v>
      </c>
      <c r="D39" s="6">
        <f>D36+D37+D38</f>
        <v>35884613880</v>
      </c>
    </row>
  </sheetData>
  <mergeCells count="2">
    <mergeCell ref="C6:D6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Balance Sheet </vt:lpstr>
      <vt:lpstr>Income Statement</vt:lpstr>
      <vt:lpstr>Cashflow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Hoàng Hà Anh</dc:creator>
  <cp:lastModifiedBy>Ha Linh Hoang</cp:lastModifiedBy>
  <dcterms:created xsi:type="dcterms:W3CDTF">2019-02-15T15:22:59Z</dcterms:created>
  <dcterms:modified xsi:type="dcterms:W3CDTF">2019-08-11T16:20:17Z</dcterms:modified>
</cp:coreProperties>
</file>