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AppData\Local\Temp\Rar$DIa20028.46933\"/>
    </mc:Choice>
  </mc:AlternateContent>
  <xr:revisionPtr revIDLastSave="0" documentId="13_ncr:1_{B31FA8E0-D671-4B52-BA8F-37DD9500CFA2}" xr6:coauthVersionLast="41" xr6:coauthVersionMax="41" xr10:uidLastSave="{00000000-0000-0000-0000-000000000000}"/>
  <bookViews>
    <workbookView xWindow="696" yWindow="696" windowWidth="12804" windowHeight="564" activeTab="2" xr2:uid="{00000000-000D-0000-FFFF-FFFF00000000}"/>
  </bookViews>
  <sheets>
    <sheet name="Balance Sheet" sheetId="1" r:id="rId1"/>
    <sheet name="Income Statement" sheetId="2" r:id="rId2"/>
    <sheet name="Cashflow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2" i="3" l="1"/>
  <c r="D13" i="3"/>
  <c r="C13" i="3"/>
  <c r="C22" i="3" s="1"/>
  <c r="D33" i="3"/>
  <c r="C33" i="3"/>
  <c r="D28" i="3"/>
  <c r="C28" i="3"/>
  <c r="G24" i="2"/>
  <c r="E24" i="2"/>
  <c r="F24" i="2"/>
  <c r="D24" i="2"/>
  <c r="G22" i="2"/>
  <c r="E22" i="2"/>
  <c r="F22" i="2"/>
  <c r="D22" i="2"/>
  <c r="E12" i="2"/>
  <c r="E14" i="2" s="1"/>
  <c r="E20" i="2" s="1"/>
  <c r="F12" i="2"/>
  <c r="F14" i="2" s="1"/>
  <c r="F20" i="2" s="1"/>
  <c r="G12" i="2"/>
  <c r="G14" i="2" s="1"/>
  <c r="G20" i="2" s="1"/>
  <c r="D12" i="2"/>
  <c r="D14" i="2" s="1"/>
  <c r="D20" i="2" s="1"/>
  <c r="D25" i="2" s="1"/>
  <c r="D28" i="2" s="1"/>
  <c r="E75" i="1"/>
  <c r="E128" i="1" s="1"/>
  <c r="E35" i="1"/>
  <c r="E44" i="1"/>
  <c r="E34" i="1" s="1"/>
  <c r="D44" i="1"/>
  <c r="E91" i="1"/>
  <c r="E125" i="1"/>
  <c r="D125" i="1"/>
  <c r="E120" i="1"/>
  <c r="E107" i="1" s="1"/>
  <c r="D120" i="1"/>
  <c r="D107" i="1" s="1"/>
  <c r="E108" i="1"/>
  <c r="D108" i="1"/>
  <c r="D91" i="1"/>
  <c r="E76" i="1"/>
  <c r="D76" i="1"/>
  <c r="E66" i="1"/>
  <c r="E69" i="1"/>
  <c r="D66" i="1"/>
  <c r="D69" i="1"/>
  <c r="E60" i="1"/>
  <c r="D60" i="1"/>
  <c r="E57" i="1"/>
  <c r="D57" i="1"/>
  <c r="E54" i="1"/>
  <c r="D54" i="1"/>
  <c r="D35" i="1"/>
  <c r="D40" i="1"/>
  <c r="E27" i="1"/>
  <c r="D27" i="1"/>
  <c r="E24" i="1"/>
  <c r="D24" i="1"/>
  <c r="E15" i="1"/>
  <c r="D15" i="1"/>
  <c r="E11" i="1"/>
  <c r="D11" i="1"/>
  <c r="E8" i="1"/>
  <c r="D8" i="1"/>
  <c r="D34" i="3" l="1"/>
  <c r="D37" i="3" s="1"/>
  <c r="C34" i="3"/>
  <c r="C37" i="3" s="1"/>
  <c r="F25" i="2"/>
  <c r="F28" i="2" s="1"/>
  <c r="G25" i="2"/>
  <c r="G28" i="2" s="1"/>
  <c r="E25" i="2"/>
  <c r="E28" i="2" s="1"/>
  <c r="E106" i="1"/>
  <c r="D75" i="1"/>
  <c r="D34" i="1"/>
  <c r="D106" i="1"/>
  <c r="D7" i="1"/>
  <c r="E7" i="1"/>
  <c r="E72" i="1" s="1"/>
  <c r="D72" i="1" l="1"/>
  <c r="D128" i="1"/>
</calcChain>
</file>

<file path=xl/sharedStrings.xml><?xml version="1.0" encoding="utf-8"?>
<sst xmlns="http://schemas.openxmlformats.org/spreadsheetml/2006/main" count="219" uniqueCount="200">
  <si>
    <t>Financial Report</t>
  </si>
  <si>
    <t>Quarter 3.2018</t>
  </si>
  <si>
    <t>Balance Sheet</t>
  </si>
  <si>
    <t>CT_EN</t>
  </si>
  <si>
    <t>MS_EN</t>
  </si>
  <si>
    <t>TM_EN</t>
  </si>
  <si>
    <t>Closing balance</t>
  </si>
  <si>
    <t>Opening balance</t>
  </si>
  <si>
    <t>ASSET</t>
  </si>
  <si>
    <t>A. CURRENT ASSETS</t>
  </si>
  <si>
    <t>I. Cash and cash equivalents</t>
  </si>
  <si>
    <t>1. Cash</t>
  </si>
  <si>
    <t>2. Cash equivalents</t>
  </si>
  <si>
    <t>II. Short-term investments</t>
  </si>
  <si>
    <t xml:space="preserve">1. Trading securities </t>
  </si>
  <si>
    <t>2. Allowance for diminution in value of trading securities</t>
  </si>
  <si>
    <t xml:space="preserve">3. Investment holdings </t>
  </si>
  <si>
    <t>III. Accounts receivable</t>
  </si>
  <si>
    <t>1. Receivables from customers</t>
  </si>
  <si>
    <t>2. Advance payments to suppliers</t>
  </si>
  <si>
    <t>3. Internal receivables</t>
  </si>
  <si>
    <t>4. Construction contract progress receivables due to customers</t>
  </si>
  <si>
    <t>5. Short-term borrowing receivables</t>
  </si>
  <si>
    <t>6. Other receivables</t>
  </si>
  <si>
    <t>7. Allowance for incollectible short-term accounts</t>
  </si>
  <si>
    <t>8. Shortage of assets awaiting resolution</t>
  </si>
  <si>
    <t>IV. Inventory</t>
  </si>
  <si>
    <t>1. Inventories</t>
  </si>
  <si>
    <t>2. Provision for devaluation of inventories</t>
  </si>
  <si>
    <t>V. Other current assets</t>
  </si>
  <si>
    <t>1. Short-term prepaid expenses</t>
  </si>
  <si>
    <t>2. Deductible VAT</t>
  </si>
  <si>
    <t>3. Taxes and receivables from the State</t>
  </si>
  <si>
    <t>4. Repos of Government bonds</t>
  </si>
  <si>
    <t>5. Other current assets</t>
  </si>
  <si>
    <t>B. NON-CURRENT ASSETS</t>
  </si>
  <si>
    <t>I. Long-term receivables</t>
  </si>
  <si>
    <t>1. Long-term receivables from customers</t>
  </si>
  <si>
    <t>2. Advance long-term payments to suppliers</t>
  </si>
  <si>
    <t xml:space="preserve">3. Receivables from subsidiaries </t>
  </si>
  <si>
    <t>4. Long-term internal receivables</t>
  </si>
  <si>
    <t>Other internal receivables</t>
  </si>
  <si>
    <t>5. Receivables from long-term lendings</t>
  </si>
  <si>
    <t>6. Other long-term receivables</t>
  </si>
  <si>
    <t>7. Allowance for incollectible long-term accounts</t>
  </si>
  <si>
    <t>II. Fixed assets</t>
  </si>
  <si>
    <t>1. Tangible fixed assets</t>
  </si>
  <si>
    <t>Cost</t>
  </si>
  <si>
    <t xml:space="preserve">Accummulated depreciation </t>
  </si>
  <si>
    <t>2. Finance lease assets</t>
  </si>
  <si>
    <t>3. Intangible assets</t>
  </si>
  <si>
    <t>III. Property investments</t>
  </si>
  <si>
    <t>IV. Long-term assets in progress</t>
  </si>
  <si>
    <t>1. Long-term operation expenses in progress</t>
  </si>
  <si>
    <t>2. Construction in progress</t>
  </si>
  <si>
    <t>V. Long-term financial investments</t>
  </si>
  <si>
    <t>1. Investments in subsidiaries</t>
  </si>
  <si>
    <t>2. Investments in associates and joint-ventures</t>
  </si>
  <si>
    <t>5. Held to maturity investments</t>
  </si>
  <si>
    <t xml:space="preserve">3. Investments in associates </t>
  </si>
  <si>
    <t>4. Provision of long-term financial investments</t>
  </si>
  <si>
    <t>VI. Other long-term assets</t>
  </si>
  <si>
    <t>1. Long-term prepaid expenses</t>
  </si>
  <si>
    <t>2. Deferred tax assets</t>
  </si>
  <si>
    <t>3. Long-term spare equipment, materials and parts</t>
  </si>
  <si>
    <t>Long-term spare materials and parts</t>
  </si>
  <si>
    <t>4. Other long-term assets</t>
  </si>
  <si>
    <t>TOTAL ASSETS</t>
  </si>
  <si>
    <t>RESOURCES</t>
  </si>
  <si>
    <t xml:space="preserve">C. LIABILITIES </t>
  </si>
  <si>
    <t xml:space="preserve">I. Current liabilities </t>
  </si>
  <si>
    <t>1. Accounts Payable</t>
  </si>
  <si>
    <t>2. Short-term advance payments from customers</t>
  </si>
  <si>
    <t>3. Tax Payables &amp; Payables to Government</t>
  </si>
  <si>
    <t>4. Employee Payables</t>
  </si>
  <si>
    <t>6. Short-term internal payables</t>
  </si>
  <si>
    <t>7. Payment Based on Stages of Construction Contract Schedules</t>
  </si>
  <si>
    <t>8. Short-term unrealized turnover</t>
  </si>
  <si>
    <t>9. Other short-term payables</t>
  </si>
  <si>
    <t>10. Short-term borrowing and loans from finance lease</t>
  </si>
  <si>
    <t>11. Allowance for short-term payables</t>
  </si>
  <si>
    <t>12. Bonus and welfare fund</t>
  </si>
  <si>
    <t>13. Price stabalizing fund</t>
  </si>
  <si>
    <t>14. Repos of Government bonds</t>
  </si>
  <si>
    <t>II. Non-current liabilities</t>
  </si>
  <si>
    <t>1.  Long-term Accounts Payables</t>
  </si>
  <si>
    <t>2. Long-term  advance payments from customers</t>
  </si>
  <si>
    <t>4. Intercompany payables for business capital</t>
  </si>
  <si>
    <t>5. Long-term internal payables</t>
  </si>
  <si>
    <t>6. Long-term unrealized turnover</t>
  </si>
  <si>
    <t>7. Other long-term payables</t>
  </si>
  <si>
    <t>8. Long-term borrowing and loans from finance lease</t>
  </si>
  <si>
    <t>9. Convertible bonds</t>
  </si>
  <si>
    <t>10. Preferred shares</t>
  </si>
  <si>
    <t>11. Deferred income tax</t>
  </si>
  <si>
    <t>12. Allowance for long-term payables</t>
  </si>
  <si>
    <t>13. Science and technology development fund</t>
  </si>
  <si>
    <t>D. OWNERS' EQUITY</t>
  </si>
  <si>
    <t>Owners' equity</t>
  </si>
  <si>
    <t>1. Owner's euity</t>
  </si>
  <si>
    <t>Common stock with voting rights</t>
  </si>
  <si>
    <t>3. Conversion option to bonds</t>
  </si>
  <si>
    <t>4. Other owner's equity</t>
  </si>
  <si>
    <t>5. Treasury stock</t>
  </si>
  <si>
    <t>6. Revaluation differences on assets</t>
  </si>
  <si>
    <t>7. Foreign exchang translation reserve</t>
  </si>
  <si>
    <t>8. Investment &amp; Development fund</t>
  </si>
  <si>
    <t>9. Corporate restructuring fund</t>
  </si>
  <si>
    <t>10. Other funds belonging to Equity</t>
  </si>
  <si>
    <t>11. Retained earnings</t>
  </si>
  <si>
    <t>12. Basic construction capital</t>
  </si>
  <si>
    <t>II. Other resources and funds</t>
  </si>
  <si>
    <t>1. Government sources</t>
  </si>
  <si>
    <t>2. Government sources transferred to fixed assets</t>
  </si>
  <si>
    <t>TOTAL RESOURCES</t>
  </si>
  <si>
    <t>214C</t>
  </si>
  <si>
    <t>263A</t>
  </si>
  <si>
    <t>411a</t>
  </si>
  <si>
    <t>411b</t>
  </si>
  <si>
    <t>421a</t>
  </si>
  <si>
    <t>421b</t>
  </si>
  <si>
    <t>13. Interest of uncontrolled shareholders</t>
  </si>
  <si>
    <t>3. Long-term payables</t>
  </si>
  <si>
    <t>Preferrence shares</t>
  </si>
  <si>
    <t>2. Share premium</t>
  </si>
  <si>
    <t>Accumulated retained earnings at end of last period</t>
  </si>
  <si>
    <t>Retained earning</t>
  </si>
  <si>
    <t>Income Statement</t>
  </si>
  <si>
    <t>Accumulated from beginning of the year to end of quarter</t>
  </si>
  <si>
    <t>This year</t>
  </si>
  <si>
    <t>Last year</t>
  </si>
  <si>
    <t xml:space="preserve">This year </t>
  </si>
  <si>
    <t>1. Profit from sales and services</t>
  </si>
  <si>
    <t xml:space="preserve">2. Deduction </t>
  </si>
  <si>
    <t>Trade discount</t>
  </si>
  <si>
    <t>Sale allowances</t>
  </si>
  <si>
    <t>Sales return</t>
  </si>
  <si>
    <t xml:space="preserve">3. Net profit from sale of merchandise and services </t>
  </si>
  <si>
    <t>4. Cost of goods sold</t>
  </si>
  <si>
    <t xml:space="preserve">5. Gross profit from sale of merchandise and services </t>
  </si>
  <si>
    <t xml:space="preserve">6. Profit from financing activities </t>
  </si>
  <si>
    <t>7. Financial expenses</t>
  </si>
  <si>
    <t>Interest expenses</t>
  </si>
  <si>
    <t>8. Sale expenses</t>
  </si>
  <si>
    <t>9. Administration expenses</t>
  </si>
  <si>
    <t xml:space="preserve">10. Net profit from operating activities </t>
  </si>
  <si>
    <t>11. Other incomes</t>
  </si>
  <si>
    <t>Total other incomes</t>
  </si>
  <si>
    <t>12. Other expenses</t>
  </si>
  <si>
    <t>13. Other profits</t>
  </si>
  <si>
    <t>14. Total accounting profit before tax</t>
  </si>
  <si>
    <t>15. Current enterprise income tax</t>
  </si>
  <si>
    <t>16. Deferred enterprise income tax</t>
  </si>
  <si>
    <t>17. Profit after tax</t>
  </si>
  <si>
    <t>01</t>
  </si>
  <si>
    <t>02</t>
  </si>
  <si>
    <t>04</t>
  </si>
  <si>
    <t>05</t>
  </si>
  <si>
    <t>06</t>
  </si>
  <si>
    <t>08</t>
  </si>
  <si>
    <t>09</t>
  </si>
  <si>
    <t>31A</t>
  </si>
  <si>
    <t>Cashflows</t>
  </si>
  <si>
    <t>MCT_EN</t>
  </si>
  <si>
    <t>I. Cashflow from operating activities</t>
  </si>
  <si>
    <t>1. Profit before tax</t>
  </si>
  <si>
    <t>2. Adjustment of following items</t>
  </si>
  <si>
    <t xml:space="preserve">Fixed asset depreciation </t>
  </si>
  <si>
    <t xml:space="preserve">Gain (loss) from investing activities </t>
  </si>
  <si>
    <t xml:space="preserve">Interest expenses </t>
  </si>
  <si>
    <t>3. Profit from operating activitiess before working capital changes</t>
  </si>
  <si>
    <t>Increase/Decrease in accounts receivable</t>
  </si>
  <si>
    <t xml:space="preserve">Increase/Decrease in inventory </t>
  </si>
  <si>
    <t>Increase/Decrease in prepaid expenses</t>
  </si>
  <si>
    <t>Interest expenses paid</t>
  </si>
  <si>
    <t>Income tax paid</t>
  </si>
  <si>
    <t xml:space="preserve">Receipts from other operating activities </t>
  </si>
  <si>
    <t>Payments for other operating activitites</t>
  </si>
  <si>
    <t xml:space="preserve">Increase/Decrease in accounts payable </t>
  </si>
  <si>
    <t>Net cash flows from operating activities</t>
  </si>
  <si>
    <t xml:space="preserve">II. Cash flows from investing activities </t>
  </si>
  <si>
    <t>Acquisition of fixed assets and other non-current assets</t>
  </si>
  <si>
    <t>Loan to other company, acquisition of debt instruments of other companies</t>
  </si>
  <si>
    <t xml:space="preserve">Recovery of loan, proceeds from sale of debt instruments </t>
  </si>
  <si>
    <t xml:space="preserve">Interest and dividend received </t>
  </si>
  <si>
    <t xml:space="preserve">Net cash flows from investing activities </t>
  </si>
  <si>
    <t>III. Cash flows from financing activities</t>
  </si>
  <si>
    <t xml:space="preserve">Receipts from borrowing </t>
  </si>
  <si>
    <t xml:space="preserve">Payments of principal </t>
  </si>
  <si>
    <t>Dividends paid for owners</t>
  </si>
  <si>
    <t>Net cash flows from financing activities</t>
  </si>
  <si>
    <t>Net cash increase/decrease during the period</t>
  </si>
  <si>
    <t>Cash and cash equivalents at beginning of period</t>
  </si>
  <si>
    <t>Cash and cash equivalents at end of period</t>
  </si>
  <si>
    <t>Effects of changes in foreign exchanges rate</t>
  </si>
  <si>
    <t>5. Short-term expenses payables</t>
  </si>
  <si>
    <t>30/06/2018</t>
  </si>
  <si>
    <t>Quarter 2 year 2018</t>
  </si>
  <si>
    <t>Accumulated from beginning of the year to 30/06/2019</t>
  </si>
  <si>
    <t>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</si>
</sst>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(* #,##0_);_(* \(#,##0\);_(* &quot;-&quot;_);_(@_)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/>
    <xf numFmtId="0" fontId="0" fillId="0" borderId="1" xfId="0" applyBorder="1"/>
    <xf numFmtId="41" fontId="0" fillId="0" borderId="1" xfId="0" applyNumberFormat="1" applyBorder="1"/>
    <xf numFmtId="41" fontId="1" fillId="0" borderId="1" xfId="0" applyNumberFormat="1" applyFont="1" applyBorder="1"/>
    <xf numFmtId="0" fontId="0" fillId="0" borderId="1" xfId="0" applyFont="1" applyBorder="1"/>
    <xf numFmtId="0" fontId="0" fillId="0" borderId="1" xfId="0" applyBorder="1" applyAlignment="1">
      <alignment horizontal="right"/>
    </xf>
    <xf numFmtId="0" fontId="2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1" xfId="0" quotePrefix="1" applyBorder="1" applyAlignment="1">
      <alignment horizontal="right"/>
    </xf>
    <xf numFmtId="0" fontId="1" fillId="0" borderId="1" xfId="0" quotePrefix="1" applyFont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0" fillId="0" borderId="1" xfId="0" quotePrefix="1" applyFill="1" applyBorder="1" applyAlignment="1">
      <alignment horizontal="right"/>
    </xf>
    <xf numFmtId="0" fontId="1" fillId="0" borderId="1" xfId="0" quotePrefix="1" applyFont="1" applyFill="1" applyBorder="1" applyAlignment="1">
      <alignment horizontal="right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</cellXfs>
  <cellStyles count="1">
    <cellStyle name="Bình thường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28"/>
  <sheetViews>
    <sheetView topLeftCell="A14" zoomScale="80" zoomScaleNormal="80" workbookViewId="0">
      <selection activeCell="D75" sqref="D75:E75"/>
    </sheetView>
  </sheetViews>
  <sheetFormatPr defaultRowHeight="14.4" x14ac:dyDescent="0.3"/>
  <cols>
    <col min="1" max="1" width="58.33203125" bestFit="1" customWidth="1"/>
    <col min="4" max="5" width="18.5546875" customWidth="1"/>
  </cols>
  <sheetData>
    <row r="1" spans="1:5" x14ac:dyDescent="0.3">
      <c r="C1" s="1" t="s">
        <v>0</v>
      </c>
    </row>
    <row r="2" spans="1:5" x14ac:dyDescent="0.3">
      <c r="C2" s="1" t="s">
        <v>196</v>
      </c>
    </row>
    <row r="4" spans="1:5" x14ac:dyDescent="0.3">
      <c r="A4" s="16" t="s">
        <v>2</v>
      </c>
      <c r="B4" s="16"/>
      <c r="C4" s="16"/>
      <c r="D4" s="16"/>
      <c r="E4" s="16"/>
    </row>
    <row r="5" spans="1:5" ht="30" customHeight="1" x14ac:dyDescent="0.3">
      <c r="A5" s="2" t="s">
        <v>3</v>
      </c>
      <c r="B5" s="2" t="s">
        <v>4</v>
      </c>
      <c r="C5" s="2" t="s">
        <v>5</v>
      </c>
      <c r="D5" s="2" t="s">
        <v>6</v>
      </c>
      <c r="E5" s="2" t="s">
        <v>7</v>
      </c>
    </row>
    <row r="6" spans="1:5" x14ac:dyDescent="0.3">
      <c r="A6" s="3" t="s">
        <v>8</v>
      </c>
      <c r="B6" s="4"/>
      <c r="C6" s="4"/>
      <c r="D6" s="5"/>
      <c r="E6" s="5"/>
    </row>
    <row r="7" spans="1:5" x14ac:dyDescent="0.3">
      <c r="A7" s="3" t="s">
        <v>9</v>
      </c>
      <c r="B7" s="3">
        <v>100</v>
      </c>
      <c r="C7" s="4"/>
      <c r="D7" s="6">
        <f>D8+D11+D15+D24+D27</f>
        <v>171994954216</v>
      </c>
      <c r="E7" s="6">
        <f>E8+E11+E15+E24+E27</f>
        <v>251621320474</v>
      </c>
    </row>
    <row r="8" spans="1:5" x14ac:dyDescent="0.3">
      <c r="A8" s="3" t="s">
        <v>10</v>
      </c>
      <c r="B8" s="3">
        <v>110</v>
      </c>
      <c r="C8" s="4"/>
      <c r="D8" s="6">
        <f>D9+D10</f>
        <v>55789997943</v>
      </c>
      <c r="E8" s="6">
        <f>E9+E10</f>
        <v>56286361990</v>
      </c>
    </row>
    <row r="9" spans="1:5" x14ac:dyDescent="0.3">
      <c r="A9" s="7" t="s">
        <v>11</v>
      </c>
      <c r="B9" s="4">
        <v>111</v>
      </c>
      <c r="C9" s="4"/>
      <c r="D9" s="5">
        <v>9289997943</v>
      </c>
      <c r="E9" s="5">
        <v>56286361990</v>
      </c>
    </row>
    <row r="10" spans="1:5" x14ac:dyDescent="0.3">
      <c r="A10" s="7" t="s">
        <v>12</v>
      </c>
      <c r="B10" s="4">
        <v>112</v>
      </c>
      <c r="C10" s="4"/>
      <c r="D10" s="5">
        <v>46500000000</v>
      </c>
      <c r="E10" s="5">
        <v>0</v>
      </c>
    </row>
    <row r="11" spans="1:5" x14ac:dyDescent="0.3">
      <c r="A11" s="3" t="s">
        <v>13</v>
      </c>
      <c r="B11" s="3">
        <v>120</v>
      </c>
      <c r="C11" s="4"/>
      <c r="D11" s="5">
        <f>D12+D13+D14</f>
        <v>30000000000</v>
      </c>
      <c r="E11" s="5">
        <f>E12+E13+E14</f>
        <v>72000000000</v>
      </c>
    </row>
    <row r="12" spans="1:5" x14ac:dyDescent="0.3">
      <c r="A12" s="7" t="s">
        <v>14</v>
      </c>
      <c r="B12" s="7">
        <v>121</v>
      </c>
      <c r="C12" s="4"/>
      <c r="D12" s="5">
        <v>0</v>
      </c>
      <c r="E12" s="5">
        <v>0</v>
      </c>
    </row>
    <row r="13" spans="1:5" x14ac:dyDescent="0.3">
      <c r="A13" s="7" t="s">
        <v>15</v>
      </c>
      <c r="B13" s="7">
        <v>122</v>
      </c>
      <c r="C13" s="4"/>
      <c r="D13" s="5">
        <v>0</v>
      </c>
      <c r="E13" s="5">
        <v>0</v>
      </c>
    </row>
    <row r="14" spans="1:5" x14ac:dyDescent="0.3">
      <c r="A14" s="7" t="s">
        <v>16</v>
      </c>
      <c r="B14" s="7">
        <v>123</v>
      </c>
      <c r="C14" s="4"/>
      <c r="D14" s="5">
        <v>30000000000</v>
      </c>
      <c r="E14" s="5">
        <v>72000000000</v>
      </c>
    </row>
    <row r="15" spans="1:5" x14ac:dyDescent="0.3">
      <c r="A15" s="3" t="s">
        <v>17</v>
      </c>
      <c r="B15" s="3">
        <v>130</v>
      </c>
      <c r="C15" s="4"/>
      <c r="D15" s="6">
        <f>SUM(D16:D23)</f>
        <v>23872877519</v>
      </c>
      <c r="E15" s="6">
        <f>SUM(E16:E23)</f>
        <v>39516977858</v>
      </c>
    </row>
    <row r="16" spans="1:5" x14ac:dyDescent="0.3">
      <c r="A16" s="7" t="s">
        <v>18</v>
      </c>
      <c r="B16" s="7">
        <v>131</v>
      </c>
      <c r="C16" s="4"/>
      <c r="D16" s="5">
        <v>17922815478</v>
      </c>
      <c r="E16" s="5">
        <v>34706474447</v>
      </c>
    </row>
    <row r="17" spans="1:5" x14ac:dyDescent="0.3">
      <c r="A17" s="7" t="s">
        <v>19</v>
      </c>
      <c r="B17" s="7">
        <v>132</v>
      </c>
      <c r="C17" s="4"/>
      <c r="D17" s="5">
        <v>5944330041</v>
      </c>
      <c r="E17" s="5">
        <v>3371200508</v>
      </c>
    </row>
    <row r="18" spans="1:5" x14ac:dyDescent="0.3">
      <c r="A18" s="7" t="s">
        <v>20</v>
      </c>
      <c r="B18" s="7">
        <v>133</v>
      </c>
      <c r="C18" s="4"/>
      <c r="D18" s="5">
        <v>0</v>
      </c>
      <c r="E18" s="5">
        <v>0</v>
      </c>
    </row>
    <row r="19" spans="1:5" x14ac:dyDescent="0.3">
      <c r="A19" s="7" t="s">
        <v>21</v>
      </c>
      <c r="B19" s="7">
        <v>134</v>
      </c>
      <c r="C19" s="4"/>
      <c r="D19" s="5">
        <v>0</v>
      </c>
      <c r="E19" s="5">
        <v>0</v>
      </c>
    </row>
    <row r="20" spans="1:5" x14ac:dyDescent="0.3">
      <c r="A20" s="7" t="s">
        <v>22</v>
      </c>
      <c r="B20" s="7">
        <v>135</v>
      </c>
      <c r="C20" s="4"/>
      <c r="D20" s="5">
        <v>0</v>
      </c>
      <c r="E20" s="5">
        <v>0</v>
      </c>
    </row>
    <row r="21" spans="1:5" x14ac:dyDescent="0.3">
      <c r="A21" s="7" t="s">
        <v>23</v>
      </c>
      <c r="B21" s="7">
        <v>136</v>
      </c>
      <c r="C21" s="4"/>
      <c r="D21" s="5">
        <v>5732000</v>
      </c>
      <c r="E21" s="5">
        <v>1439302903</v>
      </c>
    </row>
    <row r="22" spans="1:5" x14ac:dyDescent="0.3">
      <c r="A22" s="7" t="s">
        <v>24</v>
      </c>
      <c r="B22" s="7">
        <v>137</v>
      </c>
      <c r="C22" s="4"/>
      <c r="D22" s="5">
        <v>0</v>
      </c>
      <c r="E22" s="5">
        <v>0</v>
      </c>
    </row>
    <row r="23" spans="1:5" x14ac:dyDescent="0.3">
      <c r="A23" s="7" t="s">
        <v>25</v>
      </c>
      <c r="B23" s="7">
        <v>139</v>
      </c>
      <c r="C23" s="4"/>
      <c r="D23" s="5">
        <v>0</v>
      </c>
      <c r="E23" s="5">
        <v>0</v>
      </c>
    </row>
    <row r="24" spans="1:5" x14ac:dyDescent="0.3">
      <c r="A24" s="3" t="s">
        <v>26</v>
      </c>
      <c r="B24" s="3">
        <v>140</v>
      </c>
      <c r="C24" s="4"/>
      <c r="D24" s="6">
        <f>D25+D26</f>
        <v>60740149563</v>
      </c>
      <c r="E24" s="6">
        <f>E25+E26</f>
        <v>82235900075</v>
      </c>
    </row>
    <row r="25" spans="1:5" x14ac:dyDescent="0.3">
      <c r="A25" s="7" t="s">
        <v>27</v>
      </c>
      <c r="B25" s="7">
        <v>141</v>
      </c>
      <c r="C25" s="4"/>
      <c r="D25" s="5">
        <v>60740149563</v>
      </c>
      <c r="E25" s="5">
        <v>82235900075</v>
      </c>
    </row>
    <row r="26" spans="1:5" x14ac:dyDescent="0.3">
      <c r="A26" s="7" t="s">
        <v>28</v>
      </c>
      <c r="B26" s="7">
        <v>149</v>
      </c>
      <c r="C26" s="4"/>
      <c r="D26" s="5">
        <v>0</v>
      </c>
      <c r="E26" s="5">
        <v>0</v>
      </c>
    </row>
    <row r="27" spans="1:5" x14ac:dyDescent="0.3">
      <c r="A27" s="3" t="s">
        <v>29</v>
      </c>
      <c r="B27" s="3">
        <v>150</v>
      </c>
      <c r="C27" s="4"/>
      <c r="D27" s="6">
        <f>D28+D29+D30+D31+D32</f>
        <v>1591929191</v>
      </c>
      <c r="E27" s="6">
        <f>E28+E29+E30+E31+E32</f>
        <v>1582080551</v>
      </c>
    </row>
    <row r="28" spans="1:5" x14ac:dyDescent="0.3">
      <c r="A28" s="7" t="s">
        <v>30</v>
      </c>
      <c r="B28" s="7">
        <v>151</v>
      </c>
      <c r="C28" s="4"/>
      <c r="D28" s="5">
        <v>1574374099</v>
      </c>
      <c r="E28" s="5">
        <v>1582080551</v>
      </c>
    </row>
    <row r="29" spans="1:5" x14ac:dyDescent="0.3">
      <c r="A29" s="7" t="s">
        <v>31</v>
      </c>
      <c r="B29" s="7">
        <v>152</v>
      </c>
      <c r="C29" s="4"/>
      <c r="D29" s="5">
        <v>0</v>
      </c>
      <c r="E29" s="5">
        <v>0</v>
      </c>
    </row>
    <row r="30" spans="1:5" x14ac:dyDescent="0.3">
      <c r="A30" s="7" t="s">
        <v>32</v>
      </c>
      <c r="B30" s="7">
        <v>153</v>
      </c>
      <c r="C30" s="4"/>
      <c r="D30" s="5">
        <v>17555092</v>
      </c>
      <c r="E30" s="5">
        <v>0</v>
      </c>
    </row>
    <row r="31" spans="1:5" x14ac:dyDescent="0.3">
      <c r="A31" s="7" t="s">
        <v>33</v>
      </c>
      <c r="B31" s="7">
        <v>154</v>
      </c>
      <c r="C31" s="4"/>
      <c r="D31" s="5">
        <v>0</v>
      </c>
      <c r="E31" s="5">
        <v>0</v>
      </c>
    </row>
    <row r="32" spans="1:5" x14ac:dyDescent="0.3">
      <c r="A32" s="7" t="s">
        <v>34</v>
      </c>
      <c r="B32" s="7">
        <v>155</v>
      </c>
      <c r="C32" s="4"/>
      <c r="D32" s="5">
        <v>0</v>
      </c>
      <c r="E32" s="5">
        <v>0</v>
      </c>
    </row>
    <row r="33" spans="1:5" x14ac:dyDescent="0.3">
      <c r="A33" s="4"/>
      <c r="B33" s="4"/>
      <c r="C33" s="4"/>
      <c r="D33" s="5"/>
      <c r="E33" s="5"/>
    </row>
    <row r="34" spans="1:5" x14ac:dyDescent="0.3">
      <c r="A34" s="3" t="s">
        <v>35</v>
      </c>
      <c r="B34" s="3">
        <v>200</v>
      </c>
      <c r="C34" s="4"/>
      <c r="D34" s="6">
        <f>D35+D44+D54+D57+D60+D66</f>
        <v>221943499459</v>
      </c>
      <c r="E34" s="6">
        <f>E35+E44+E54+E57+E60+E66</f>
        <v>254102351693</v>
      </c>
    </row>
    <row r="35" spans="1:5" x14ac:dyDescent="0.3">
      <c r="A35" s="3" t="s">
        <v>36</v>
      </c>
      <c r="B35" s="3">
        <v>210</v>
      </c>
      <c r="C35" s="4"/>
      <c r="D35" s="5">
        <f>D36+D37+D38+D39+D41+D42+D43</f>
        <v>10000000</v>
      </c>
      <c r="E35" s="5">
        <f>E36+E37+E38+E39+E41+E42+E43</f>
        <v>0</v>
      </c>
    </row>
    <row r="36" spans="1:5" x14ac:dyDescent="0.3">
      <c r="A36" s="4" t="s">
        <v>37</v>
      </c>
      <c r="B36" s="4">
        <v>211</v>
      </c>
      <c r="C36" s="4"/>
      <c r="D36" s="5">
        <v>0</v>
      </c>
      <c r="E36" s="5">
        <v>0</v>
      </c>
    </row>
    <row r="37" spans="1:5" x14ac:dyDescent="0.3">
      <c r="A37" s="4" t="s">
        <v>38</v>
      </c>
      <c r="B37" s="4">
        <v>212</v>
      </c>
      <c r="C37" s="4"/>
      <c r="D37" s="5">
        <v>0</v>
      </c>
      <c r="E37" s="5">
        <v>0</v>
      </c>
    </row>
    <row r="38" spans="1:5" x14ac:dyDescent="0.3">
      <c r="A38" s="4" t="s">
        <v>39</v>
      </c>
      <c r="B38" s="4">
        <v>213</v>
      </c>
      <c r="C38" s="4"/>
      <c r="D38" s="5">
        <v>0</v>
      </c>
      <c r="E38" s="5">
        <v>0</v>
      </c>
    </row>
    <row r="39" spans="1:5" x14ac:dyDescent="0.3">
      <c r="A39" s="4" t="s">
        <v>40</v>
      </c>
      <c r="B39" s="4">
        <v>214</v>
      </c>
      <c r="C39" s="4"/>
      <c r="D39" s="5">
        <v>0</v>
      </c>
      <c r="E39" s="5">
        <v>0</v>
      </c>
    </row>
    <row r="40" spans="1:5" x14ac:dyDescent="0.3">
      <c r="A40" s="4" t="s">
        <v>41</v>
      </c>
      <c r="B40" s="8" t="s">
        <v>115</v>
      </c>
      <c r="C40" s="4"/>
      <c r="D40" s="5">
        <f>D39</f>
        <v>0</v>
      </c>
      <c r="E40" s="5">
        <v>0</v>
      </c>
    </row>
    <row r="41" spans="1:5" x14ac:dyDescent="0.3">
      <c r="A41" s="4" t="s">
        <v>42</v>
      </c>
      <c r="B41" s="4">
        <v>215</v>
      </c>
      <c r="C41" s="4"/>
      <c r="D41" s="5">
        <v>0</v>
      </c>
      <c r="E41" s="5">
        <v>0</v>
      </c>
    </row>
    <row r="42" spans="1:5" x14ac:dyDescent="0.3">
      <c r="A42" s="4" t="s">
        <v>43</v>
      </c>
      <c r="B42" s="4">
        <v>216</v>
      </c>
      <c r="C42" s="4"/>
      <c r="D42" s="5">
        <v>10000000</v>
      </c>
      <c r="E42" s="5">
        <v>0</v>
      </c>
    </row>
    <row r="43" spans="1:5" x14ac:dyDescent="0.3">
      <c r="A43" s="4" t="s">
        <v>44</v>
      </c>
      <c r="B43" s="4">
        <v>219</v>
      </c>
      <c r="C43" s="4"/>
      <c r="D43" s="5">
        <v>0</v>
      </c>
      <c r="E43" s="6">
        <v>0</v>
      </c>
    </row>
    <row r="44" spans="1:5" x14ac:dyDescent="0.3">
      <c r="A44" s="3" t="s">
        <v>45</v>
      </c>
      <c r="B44" s="3">
        <v>220</v>
      </c>
      <c r="C44" s="4"/>
      <c r="D44" s="6">
        <f>D45+D48+D51</f>
        <v>212658159605</v>
      </c>
      <c r="E44" s="6">
        <f>E45+E48+E51</f>
        <v>224893554409</v>
      </c>
    </row>
    <row r="45" spans="1:5" x14ac:dyDescent="0.3">
      <c r="A45" s="4" t="s">
        <v>46</v>
      </c>
      <c r="B45" s="7">
        <v>221</v>
      </c>
      <c r="C45" s="4"/>
      <c r="D45" s="5">
        <v>212658159605</v>
      </c>
      <c r="E45" s="5">
        <v>224893554409</v>
      </c>
    </row>
    <row r="46" spans="1:5" x14ac:dyDescent="0.3">
      <c r="A46" s="9" t="s">
        <v>47</v>
      </c>
      <c r="B46" s="7">
        <v>222</v>
      </c>
      <c r="C46" s="4"/>
      <c r="D46" s="5">
        <v>689282060499</v>
      </c>
      <c r="E46" s="5">
        <v>667022012488</v>
      </c>
    </row>
    <row r="47" spans="1:5" x14ac:dyDescent="0.3">
      <c r="A47" s="9" t="s">
        <v>48</v>
      </c>
      <c r="B47" s="7">
        <v>223</v>
      </c>
      <c r="C47" s="4"/>
      <c r="D47" s="5">
        <v>-476623900894</v>
      </c>
      <c r="E47" s="5">
        <v>-442128458079</v>
      </c>
    </row>
    <row r="48" spans="1:5" x14ac:dyDescent="0.3">
      <c r="A48" s="4" t="s">
        <v>49</v>
      </c>
      <c r="B48" s="7">
        <v>224</v>
      </c>
      <c r="C48" s="4"/>
      <c r="D48" s="5">
        <v>0</v>
      </c>
      <c r="E48" s="5">
        <v>0</v>
      </c>
    </row>
    <row r="49" spans="1:5" x14ac:dyDescent="0.3">
      <c r="A49" s="9" t="s">
        <v>47</v>
      </c>
      <c r="B49" s="7">
        <v>225</v>
      </c>
      <c r="C49" s="4"/>
      <c r="D49" s="5">
        <v>0</v>
      </c>
      <c r="E49" s="5">
        <v>0</v>
      </c>
    </row>
    <row r="50" spans="1:5" x14ac:dyDescent="0.3">
      <c r="A50" s="9" t="s">
        <v>48</v>
      </c>
      <c r="B50" s="7">
        <v>226</v>
      </c>
      <c r="C50" s="4"/>
      <c r="D50" s="5">
        <v>0</v>
      </c>
      <c r="E50" s="5">
        <v>0</v>
      </c>
    </row>
    <row r="51" spans="1:5" x14ac:dyDescent="0.3">
      <c r="A51" s="7" t="s">
        <v>50</v>
      </c>
      <c r="B51" s="7">
        <v>227</v>
      </c>
      <c r="C51" s="4"/>
      <c r="D51" s="5">
        <v>0</v>
      </c>
      <c r="E51" s="5">
        <v>0</v>
      </c>
    </row>
    <row r="52" spans="1:5" x14ac:dyDescent="0.3">
      <c r="A52" s="9" t="s">
        <v>47</v>
      </c>
      <c r="B52" s="7">
        <v>228</v>
      </c>
      <c r="C52" s="4"/>
      <c r="D52" s="5">
        <v>350000000</v>
      </c>
      <c r="E52" s="5">
        <v>350000000</v>
      </c>
    </row>
    <row r="53" spans="1:5" x14ac:dyDescent="0.3">
      <c r="A53" s="9" t="s">
        <v>48</v>
      </c>
      <c r="B53" s="7">
        <v>229</v>
      </c>
      <c r="C53" s="4"/>
      <c r="D53" s="5">
        <v>-350000000</v>
      </c>
      <c r="E53" s="5">
        <v>-350000000</v>
      </c>
    </row>
    <row r="54" spans="1:5" x14ac:dyDescent="0.3">
      <c r="A54" s="3" t="s">
        <v>51</v>
      </c>
      <c r="B54" s="3">
        <v>230</v>
      </c>
      <c r="C54" s="4"/>
      <c r="D54" s="5">
        <f>D55+D56</f>
        <v>0</v>
      </c>
      <c r="E54" s="5">
        <f>E55+E56</f>
        <v>0</v>
      </c>
    </row>
    <row r="55" spans="1:5" x14ac:dyDescent="0.3">
      <c r="A55" s="9" t="s">
        <v>47</v>
      </c>
      <c r="B55" s="7">
        <v>231</v>
      </c>
      <c r="C55" s="4"/>
      <c r="D55" s="5">
        <v>0</v>
      </c>
      <c r="E55" s="5">
        <v>0</v>
      </c>
    </row>
    <row r="56" spans="1:5" x14ac:dyDescent="0.3">
      <c r="A56" s="9" t="s">
        <v>48</v>
      </c>
      <c r="B56" s="7">
        <v>232</v>
      </c>
      <c r="C56" s="4"/>
      <c r="D56" s="5">
        <v>0</v>
      </c>
      <c r="E56" s="5">
        <v>0</v>
      </c>
    </row>
    <row r="57" spans="1:5" x14ac:dyDescent="0.3">
      <c r="A57" s="3" t="s">
        <v>52</v>
      </c>
      <c r="B57" s="3">
        <v>240</v>
      </c>
      <c r="C57" s="4"/>
      <c r="D57" s="6">
        <f>D58+D59</f>
        <v>0</v>
      </c>
      <c r="E57" s="6">
        <f>E58+E59</f>
        <v>18697143987</v>
      </c>
    </row>
    <row r="58" spans="1:5" x14ac:dyDescent="0.3">
      <c r="A58" s="7" t="s">
        <v>53</v>
      </c>
      <c r="B58" s="7">
        <v>241</v>
      </c>
      <c r="C58" s="4"/>
      <c r="D58" s="5">
        <v>0</v>
      </c>
      <c r="E58" s="5">
        <v>0</v>
      </c>
    </row>
    <row r="59" spans="1:5" x14ac:dyDescent="0.3">
      <c r="A59" s="4" t="s">
        <v>54</v>
      </c>
      <c r="B59" s="7">
        <v>242</v>
      </c>
      <c r="C59" s="4"/>
      <c r="D59" s="5">
        <v>0</v>
      </c>
      <c r="E59" s="5">
        <v>18697143987</v>
      </c>
    </row>
    <row r="60" spans="1:5" x14ac:dyDescent="0.3">
      <c r="A60" s="3" t="s">
        <v>55</v>
      </c>
      <c r="B60" s="3">
        <v>250</v>
      </c>
      <c r="C60" s="4"/>
      <c r="D60" s="5">
        <f>SUM(D61:D65)</f>
        <v>0</v>
      </c>
      <c r="E60" s="5">
        <f>SUM(E61:E65)</f>
        <v>0</v>
      </c>
    </row>
    <row r="61" spans="1:5" x14ac:dyDescent="0.3">
      <c r="A61" s="4" t="s">
        <v>56</v>
      </c>
      <c r="B61" s="7">
        <v>251</v>
      </c>
      <c r="C61" s="4"/>
      <c r="D61" s="5">
        <v>0</v>
      </c>
      <c r="E61" s="5">
        <v>0</v>
      </c>
    </row>
    <row r="62" spans="1:5" x14ac:dyDescent="0.3">
      <c r="A62" s="4" t="s">
        <v>57</v>
      </c>
      <c r="B62" s="7">
        <v>252</v>
      </c>
      <c r="C62" s="4"/>
      <c r="D62" s="5">
        <v>0</v>
      </c>
      <c r="E62" s="5">
        <v>0</v>
      </c>
    </row>
    <row r="63" spans="1:5" x14ac:dyDescent="0.3">
      <c r="A63" s="4" t="s">
        <v>59</v>
      </c>
      <c r="B63" s="7">
        <v>253</v>
      </c>
      <c r="C63" s="4"/>
      <c r="D63" s="5">
        <v>0</v>
      </c>
      <c r="E63" s="5">
        <v>0</v>
      </c>
    </row>
    <row r="64" spans="1:5" x14ac:dyDescent="0.3">
      <c r="A64" s="4" t="s">
        <v>60</v>
      </c>
      <c r="B64" s="7">
        <v>254</v>
      </c>
      <c r="C64" s="4"/>
      <c r="D64" s="5">
        <v>0</v>
      </c>
      <c r="E64" s="5">
        <v>0</v>
      </c>
    </row>
    <row r="65" spans="1:5" x14ac:dyDescent="0.3">
      <c r="A65" s="4" t="s">
        <v>58</v>
      </c>
      <c r="B65" s="7">
        <v>255</v>
      </c>
      <c r="C65" s="4"/>
      <c r="D65" s="5">
        <v>0</v>
      </c>
      <c r="E65" s="5">
        <v>0</v>
      </c>
    </row>
    <row r="66" spans="1:5" x14ac:dyDescent="0.3">
      <c r="A66" s="3" t="s">
        <v>61</v>
      </c>
      <c r="B66" s="3">
        <v>260</v>
      </c>
      <c r="C66" s="4"/>
      <c r="D66" s="6">
        <f>D67+D68+D69+D71</f>
        <v>9275339854</v>
      </c>
      <c r="E66" s="6">
        <f>E67+E68+E69+E71</f>
        <v>10511653297</v>
      </c>
    </row>
    <row r="67" spans="1:5" x14ac:dyDescent="0.3">
      <c r="A67" s="4" t="s">
        <v>62</v>
      </c>
      <c r="B67" s="7">
        <v>261</v>
      </c>
      <c r="C67" s="4"/>
      <c r="D67" s="5">
        <v>9275339854</v>
      </c>
      <c r="E67" s="5">
        <v>10511653297</v>
      </c>
    </row>
    <row r="68" spans="1:5" x14ac:dyDescent="0.3">
      <c r="A68" s="4" t="s">
        <v>63</v>
      </c>
      <c r="B68" s="7">
        <v>262</v>
      </c>
      <c r="C68" s="4"/>
      <c r="D68" s="5">
        <v>0</v>
      </c>
      <c r="E68" s="5">
        <v>0</v>
      </c>
    </row>
    <row r="69" spans="1:5" x14ac:dyDescent="0.3">
      <c r="A69" s="4" t="s">
        <v>64</v>
      </c>
      <c r="B69" s="7">
        <v>263</v>
      </c>
      <c r="C69" s="4"/>
      <c r="D69" s="5">
        <f>D70</f>
        <v>0</v>
      </c>
      <c r="E69" s="5">
        <f>E70</f>
        <v>0</v>
      </c>
    </row>
    <row r="70" spans="1:5" x14ac:dyDescent="0.3">
      <c r="A70" s="9" t="s">
        <v>65</v>
      </c>
      <c r="B70" s="8" t="s">
        <v>116</v>
      </c>
      <c r="C70" s="4"/>
      <c r="D70" s="5"/>
      <c r="E70" s="5">
        <v>0</v>
      </c>
    </row>
    <row r="71" spans="1:5" x14ac:dyDescent="0.3">
      <c r="A71" s="4" t="s">
        <v>66</v>
      </c>
      <c r="B71" s="7">
        <v>268</v>
      </c>
      <c r="C71" s="4"/>
      <c r="D71" s="5">
        <v>0</v>
      </c>
      <c r="E71" s="5">
        <v>0</v>
      </c>
    </row>
    <row r="72" spans="1:5" x14ac:dyDescent="0.3">
      <c r="A72" s="3" t="s">
        <v>67</v>
      </c>
      <c r="B72" s="3">
        <v>270</v>
      </c>
      <c r="C72" s="4"/>
      <c r="D72" s="6">
        <f>D7+D34</f>
        <v>393938453675</v>
      </c>
      <c r="E72" s="6">
        <f>E7+E34</f>
        <v>505723672167</v>
      </c>
    </row>
    <row r="73" spans="1:5" x14ac:dyDescent="0.3">
      <c r="A73" s="4"/>
      <c r="B73" s="4"/>
      <c r="C73" s="4"/>
      <c r="D73" s="5"/>
      <c r="E73" s="5"/>
    </row>
    <row r="74" spans="1:5" x14ac:dyDescent="0.3">
      <c r="A74" s="3" t="s">
        <v>68</v>
      </c>
      <c r="B74" s="4"/>
      <c r="C74" s="4"/>
      <c r="D74" s="5"/>
      <c r="E74" s="5"/>
    </row>
    <row r="75" spans="1:5" x14ac:dyDescent="0.3">
      <c r="A75" s="3" t="s">
        <v>69</v>
      </c>
      <c r="B75" s="3">
        <v>300</v>
      </c>
      <c r="C75" s="4"/>
      <c r="D75" s="6">
        <f>D76+D91</f>
        <v>138637266929</v>
      </c>
      <c r="E75" s="6">
        <f>E76+E91</f>
        <v>221468267661</v>
      </c>
    </row>
    <row r="76" spans="1:5" x14ac:dyDescent="0.3">
      <c r="A76" s="3" t="s">
        <v>70</v>
      </c>
      <c r="B76" s="3">
        <v>310</v>
      </c>
      <c r="C76" s="4"/>
      <c r="D76" s="6">
        <f>SUM(D77:D90)</f>
        <v>138197991234</v>
      </c>
      <c r="E76" s="6">
        <f>SUM(E77:E90)</f>
        <v>206850245614</v>
      </c>
    </row>
    <row r="77" spans="1:5" x14ac:dyDescent="0.3">
      <c r="A77" s="7" t="s">
        <v>71</v>
      </c>
      <c r="B77" s="7">
        <v>311</v>
      </c>
      <c r="C77" s="4"/>
      <c r="D77" s="5">
        <v>14511895356</v>
      </c>
      <c r="E77" s="5">
        <v>23206084772</v>
      </c>
    </row>
    <row r="78" spans="1:5" x14ac:dyDescent="0.3">
      <c r="A78" s="7" t="s">
        <v>72</v>
      </c>
      <c r="B78" s="7">
        <v>312</v>
      </c>
      <c r="C78" s="4"/>
      <c r="D78" s="5">
        <v>2669566733</v>
      </c>
      <c r="E78" s="5">
        <v>2104978832</v>
      </c>
    </row>
    <row r="79" spans="1:5" x14ac:dyDescent="0.3">
      <c r="A79" s="7" t="s">
        <v>73</v>
      </c>
      <c r="B79" s="7">
        <v>313</v>
      </c>
      <c r="C79" s="4"/>
      <c r="D79" s="5">
        <v>84910138298</v>
      </c>
      <c r="E79" s="5">
        <v>82935868188</v>
      </c>
    </row>
    <row r="80" spans="1:5" x14ac:dyDescent="0.3">
      <c r="A80" s="7" t="s">
        <v>74</v>
      </c>
      <c r="B80" s="7">
        <v>314</v>
      </c>
      <c r="C80" s="4"/>
      <c r="D80" s="5">
        <v>2154375782</v>
      </c>
      <c r="E80" s="5">
        <v>5831905681</v>
      </c>
    </row>
    <row r="81" spans="1:5" x14ac:dyDescent="0.3">
      <c r="A81" s="7" t="s">
        <v>195</v>
      </c>
      <c r="B81" s="7">
        <v>315</v>
      </c>
      <c r="C81" s="4"/>
      <c r="D81" s="5">
        <v>3524961511</v>
      </c>
      <c r="E81" s="5">
        <v>1024256041</v>
      </c>
    </row>
    <row r="82" spans="1:5" x14ac:dyDescent="0.3">
      <c r="A82" s="7" t="s">
        <v>75</v>
      </c>
      <c r="B82" s="7">
        <v>316</v>
      </c>
      <c r="C82" s="4"/>
      <c r="D82" s="5">
        <v>0</v>
      </c>
      <c r="E82" s="5">
        <v>0</v>
      </c>
    </row>
    <row r="83" spans="1:5" x14ac:dyDescent="0.3">
      <c r="A83" s="7" t="s">
        <v>76</v>
      </c>
      <c r="B83" s="7">
        <v>317</v>
      </c>
      <c r="C83" s="4"/>
      <c r="D83" s="5">
        <v>0</v>
      </c>
      <c r="E83" s="5">
        <v>0</v>
      </c>
    </row>
    <row r="84" spans="1:5" x14ac:dyDescent="0.3">
      <c r="A84" s="7" t="s">
        <v>77</v>
      </c>
      <c r="B84" s="7">
        <v>318</v>
      </c>
      <c r="C84" s="4"/>
      <c r="D84" s="5">
        <v>0</v>
      </c>
      <c r="E84" s="5">
        <v>0</v>
      </c>
    </row>
    <row r="85" spans="1:5" x14ac:dyDescent="0.3">
      <c r="A85" s="7" t="s">
        <v>78</v>
      </c>
      <c r="B85" s="7">
        <v>319</v>
      </c>
      <c r="C85" s="4"/>
      <c r="D85" s="5">
        <v>15618470517</v>
      </c>
      <c r="E85" s="5">
        <v>11892346468</v>
      </c>
    </row>
    <row r="86" spans="1:5" x14ac:dyDescent="0.3">
      <c r="A86" s="7" t="s">
        <v>79</v>
      </c>
      <c r="B86" s="7">
        <v>320</v>
      </c>
      <c r="C86" s="4"/>
      <c r="D86" s="5">
        <v>11000000000</v>
      </c>
      <c r="E86" s="5">
        <v>71750614429</v>
      </c>
    </row>
    <row r="87" spans="1:5" x14ac:dyDescent="0.3">
      <c r="A87" s="7" t="s">
        <v>80</v>
      </c>
      <c r="B87" s="7">
        <v>321</v>
      </c>
      <c r="C87" s="4"/>
      <c r="D87" s="5">
        <v>0</v>
      </c>
      <c r="E87" s="5">
        <v>439275695</v>
      </c>
    </row>
    <row r="88" spans="1:5" x14ac:dyDescent="0.3">
      <c r="A88" s="7" t="s">
        <v>81</v>
      </c>
      <c r="B88" s="7">
        <v>322</v>
      </c>
      <c r="C88" s="4"/>
      <c r="D88" s="5">
        <v>3808583037</v>
      </c>
      <c r="E88" s="5">
        <v>7664915508</v>
      </c>
    </row>
    <row r="89" spans="1:5" x14ac:dyDescent="0.3">
      <c r="A89" s="7" t="s">
        <v>82</v>
      </c>
      <c r="B89" s="7">
        <v>323</v>
      </c>
      <c r="C89" s="4"/>
      <c r="D89" s="5">
        <v>0</v>
      </c>
      <c r="E89" s="5">
        <v>0</v>
      </c>
    </row>
    <row r="90" spans="1:5" x14ac:dyDescent="0.3">
      <c r="A90" s="7" t="s">
        <v>83</v>
      </c>
      <c r="B90" s="7">
        <v>324</v>
      </c>
      <c r="C90" s="4"/>
      <c r="D90" s="5">
        <v>0</v>
      </c>
      <c r="E90" s="5">
        <v>0</v>
      </c>
    </row>
    <row r="91" spans="1:5" x14ac:dyDescent="0.3">
      <c r="A91" s="3" t="s">
        <v>84</v>
      </c>
      <c r="B91" s="3">
        <v>330</v>
      </c>
      <c r="C91" s="4"/>
      <c r="D91" s="6">
        <f>SUM(D92:D104)</f>
        <v>439275695</v>
      </c>
      <c r="E91" s="6">
        <f>SUM(E92:E100)</f>
        <v>14618022047</v>
      </c>
    </row>
    <row r="92" spans="1:5" x14ac:dyDescent="0.3">
      <c r="A92" s="7" t="s">
        <v>85</v>
      </c>
      <c r="B92" s="7">
        <v>311</v>
      </c>
      <c r="C92" s="4"/>
      <c r="D92" s="5">
        <v>0</v>
      </c>
      <c r="E92" s="5">
        <v>0</v>
      </c>
    </row>
    <row r="93" spans="1:5" x14ac:dyDescent="0.3">
      <c r="A93" s="7" t="s">
        <v>86</v>
      </c>
      <c r="B93" s="7">
        <v>332</v>
      </c>
      <c r="C93" s="4"/>
      <c r="D93" s="5">
        <v>0</v>
      </c>
      <c r="E93" s="5">
        <v>0</v>
      </c>
    </row>
    <row r="94" spans="1:5" x14ac:dyDescent="0.3">
      <c r="A94" s="4" t="s">
        <v>122</v>
      </c>
      <c r="B94" s="7">
        <v>333</v>
      </c>
      <c r="C94" s="4"/>
      <c r="D94" s="5">
        <v>0</v>
      </c>
      <c r="E94" s="5">
        <v>0</v>
      </c>
    </row>
    <row r="95" spans="1:5" x14ac:dyDescent="0.3">
      <c r="A95" s="4" t="s">
        <v>87</v>
      </c>
      <c r="B95" s="7">
        <v>334</v>
      </c>
      <c r="C95" s="4"/>
      <c r="D95" s="5">
        <v>0</v>
      </c>
      <c r="E95" s="5">
        <v>0</v>
      </c>
    </row>
    <row r="96" spans="1:5" x14ac:dyDescent="0.3">
      <c r="A96" s="4" t="s">
        <v>88</v>
      </c>
      <c r="B96" s="7">
        <v>335</v>
      </c>
      <c r="C96" s="4"/>
      <c r="D96" s="5">
        <v>0</v>
      </c>
      <c r="E96" s="5">
        <v>0</v>
      </c>
    </row>
    <row r="97" spans="1:5" x14ac:dyDescent="0.3">
      <c r="A97" s="4" t="s">
        <v>89</v>
      </c>
      <c r="B97" s="7">
        <v>336</v>
      </c>
      <c r="C97" s="4"/>
      <c r="D97" s="5">
        <v>0</v>
      </c>
      <c r="E97" s="5">
        <v>0</v>
      </c>
    </row>
    <row r="98" spans="1:5" x14ac:dyDescent="0.3">
      <c r="A98" s="4" t="s">
        <v>90</v>
      </c>
      <c r="B98" s="7">
        <v>337</v>
      </c>
      <c r="C98" s="4"/>
      <c r="D98" s="5">
        <v>0</v>
      </c>
      <c r="E98" s="5">
        <v>0</v>
      </c>
    </row>
    <row r="99" spans="1:5" x14ac:dyDescent="0.3">
      <c r="A99" s="4" t="s">
        <v>91</v>
      </c>
      <c r="B99" s="7">
        <v>338</v>
      </c>
      <c r="C99" s="4"/>
      <c r="D99" s="5">
        <v>0</v>
      </c>
      <c r="E99" s="5">
        <v>14618022047</v>
      </c>
    </row>
    <row r="100" spans="1:5" x14ac:dyDescent="0.3">
      <c r="A100" s="4" t="s">
        <v>92</v>
      </c>
      <c r="B100" s="7">
        <v>339</v>
      </c>
      <c r="C100" s="4"/>
      <c r="D100" s="5">
        <v>0</v>
      </c>
      <c r="E100" s="5">
        <v>0</v>
      </c>
    </row>
    <row r="101" spans="1:5" x14ac:dyDescent="0.3">
      <c r="A101" s="4" t="s">
        <v>93</v>
      </c>
      <c r="B101" s="7">
        <v>340</v>
      </c>
      <c r="C101" s="4"/>
      <c r="D101" s="5">
        <v>0</v>
      </c>
      <c r="E101" s="5">
        <v>0</v>
      </c>
    </row>
    <row r="102" spans="1:5" x14ac:dyDescent="0.3">
      <c r="A102" s="4" t="s">
        <v>94</v>
      </c>
      <c r="B102" s="7">
        <v>341</v>
      </c>
      <c r="C102" s="4"/>
      <c r="D102" s="5">
        <v>0</v>
      </c>
      <c r="E102" s="5">
        <v>0</v>
      </c>
    </row>
    <row r="103" spans="1:5" x14ac:dyDescent="0.3">
      <c r="A103" s="4" t="s">
        <v>95</v>
      </c>
      <c r="B103" s="7">
        <v>342</v>
      </c>
      <c r="C103" s="4"/>
      <c r="D103" s="5">
        <v>439275695</v>
      </c>
      <c r="E103" s="5">
        <v>432275695</v>
      </c>
    </row>
    <row r="104" spans="1:5" x14ac:dyDescent="0.3">
      <c r="A104" s="4" t="s">
        <v>96</v>
      </c>
      <c r="B104" s="7">
        <v>343</v>
      </c>
      <c r="C104" s="4"/>
      <c r="D104" s="5">
        <v>0</v>
      </c>
      <c r="E104" s="5">
        <v>0</v>
      </c>
    </row>
    <row r="105" spans="1:5" x14ac:dyDescent="0.3">
      <c r="A105" s="4"/>
      <c r="B105" s="4"/>
      <c r="C105" s="4"/>
      <c r="D105" s="5"/>
      <c r="E105" s="5"/>
    </row>
    <row r="106" spans="1:5" x14ac:dyDescent="0.3">
      <c r="A106" s="3" t="s">
        <v>97</v>
      </c>
      <c r="B106" s="3">
        <v>400</v>
      </c>
      <c r="C106" s="4"/>
      <c r="D106" s="6">
        <f>D107+D125</f>
        <v>255301186746</v>
      </c>
      <c r="E106" s="6">
        <f>E107+E125</f>
        <v>284255404506</v>
      </c>
    </row>
    <row r="107" spans="1:5" x14ac:dyDescent="0.3">
      <c r="A107" s="3" t="s">
        <v>98</v>
      </c>
      <c r="B107" s="3">
        <v>410</v>
      </c>
      <c r="C107" s="4"/>
      <c r="D107" s="6">
        <f>SUM(D111:D120)+D108+D123+D124</f>
        <v>255301186746</v>
      </c>
      <c r="E107" s="6">
        <f>SUM(E111:E120)+E108+E123+E124</f>
        <v>284255404506</v>
      </c>
    </row>
    <row r="108" spans="1:5" x14ac:dyDescent="0.3">
      <c r="A108" s="4" t="s">
        <v>99</v>
      </c>
      <c r="B108" s="4">
        <v>411</v>
      </c>
      <c r="C108" s="4"/>
      <c r="D108" s="5">
        <f>D109+D110</f>
        <v>180000000000</v>
      </c>
      <c r="E108" s="5">
        <f>E109+E110</f>
        <v>180000000000</v>
      </c>
    </row>
    <row r="109" spans="1:5" x14ac:dyDescent="0.3">
      <c r="A109" s="4" t="s">
        <v>100</v>
      </c>
      <c r="B109" s="8" t="s">
        <v>117</v>
      </c>
      <c r="C109" s="4"/>
      <c r="D109" s="5">
        <v>180000000000</v>
      </c>
      <c r="E109" s="5">
        <v>180000000000</v>
      </c>
    </row>
    <row r="110" spans="1:5" x14ac:dyDescent="0.3">
      <c r="A110" s="4" t="s">
        <v>123</v>
      </c>
      <c r="B110" s="8" t="s">
        <v>118</v>
      </c>
      <c r="C110" s="4"/>
      <c r="D110" s="5">
        <v>0</v>
      </c>
      <c r="E110" s="5">
        <v>0</v>
      </c>
    </row>
    <row r="111" spans="1:5" x14ac:dyDescent="0.3">
      <c r="A111" s="4" t="s">
        <v>124</v>
      </c>
      <c r="B111" s="4">
        <v>412</v>
      </c>
      <c r="C111" s="4"/>
      <c r="D111" s="5">
        <v>0</v>
      </c>
      <c r="E111" s="5">
        <v>0</v>
      </c>
    </row>
    <row r="112" spans="1:5" x14ac:dyDescent="0.3">
      <c r="A112" s="4" t="s">
        <v>101</v>
      </c>
      <c r="B112" s="4">
        <v>413</v>
      </c>
      <c r="C112" s="4"/>
      <c r="D112" s="5">
        <v>0</v>
      </c>
      <c r="E112" s="5">
        <v>0</v>
      </c>
    </row>
    <row r="113" spans="1:5" x14ac:dyDescent="0.3">
      <c r="A113" s="4" t="s">
        <v>102</v>
      </c>
      <c r="B113" s="4">
        <v>414</v>
      </c>
      <c r="C113" s="4"/>
      <c r="D113" s="5">
        <v>6157486522</v>
      </c>
      <c r="E113" s="5">
        <v>6157486522</v>
      </c>
    </row>
    <row r="114" spans="1:5" x14ac:dyDescent="0.3">
      <c r="A114" s="4" t="s">
        <v>103</v>
      </c>
      <c r="B114" s="4">
        <v>415</v>
      </c>
      <c r="C114" s="4"/>
      <c r="D114" s="5">
        <v>0</v>
      </c>
      <c r="E114" s="5">
        <v>0</v>
      </c>
    </row>
    <row r="115" spans="1:5" x14ac:dyDescent="0.3">
      <c r="A115" s="4" t="s">
        <v>104</v>
      </c>
      <c r="B115" s="4">
        <v>416</v>
      </c>
      <c r="C115" s="4"/>
      <c r="D115" s="5">
        <v>0</v>
      </c>
      <c r="E115" s="5">
        <v>0</v>
      </c>
    </row>
    <row r="116" spans="1:5" x14ac:dyDescent="0.3">
      <c r="A116" s="4" t="s">
        <v>105</v>
      </c>
      <c r="B116" s="4">
        <v>417</v>
      </c>
      <c r="C116" s="4"/>
      <c r="D116" s="5">
        <v>0</v>
      </c>
      <c r="E116" s="5">
        <v>0</v>
      </c>
    </row>
    <row r="117" spans="1:5" x14ac:dyDescent="0.3">
      <c r="A117" s="4" t="s">
        <v>106</v>
      </c>
      <c r="B117" s="4">
        <v>418</v>
      </c>
      <c r="C117" s="4"/>
      <c r="D117" s="5">
        <v>33968770588</v>
      </c>
      <c r="E117" s="5">
        <v>33968770588</v>
      </c>
    </row>
    <row r="118" spans="1:5" x14ac:dyDescent="0.3">
      <c r="A118" s="4" t="s">
        <v>107</v>
      </c>
      <c r="B118" s="4">
        <v>419</v>
      </c>
      <c r="C118" s="4"/>
      <c r="D118" s="5">
        <v>0</v>
      </c>
      <c r="E118" s="5">
        <v>0</v>
      </c>
    </row>
    <row r="119" spans="1:5" x14ac:dyDescent="0.3">
      <c r="A119" s="4" t="s">
        <v>108</v>
      </c>
      <c r="B119" s="4">
        <v>420</v>
      </c>
      <c r="C119" s="4"/>
      <c r="D119" s="5">
        <v>0</v>
      </c>
      <c r="E119" s="5">
        <v>0</v>
      </c>
    </row>
    <row r="120" spans="1:5" x14ac:dyDescent="0.3">
      <c r="A120" s="4" t="s">
        <v>109</v>
      </c>
      <c r="B120" s="4">
        <v>421</v>
      </c>
      <c r="C120" s="4"/>
      <c r="D120" s="5">
        <f>D121+D122</f>
        <v>35174929636</v>
      </c>
      <c r="E120" s="5">
        <f>E121+E122</f>
        <v>64129147396</v>
      </c>
    </row>
    <row r="121" spans="1:5" x14ac:dyDescent="0.3">
      <c r="A121" s="4" t="s">
        <v>125</v>
      </c>
      <c r="B121" s="8" t="s">
        <v>119</v>
      </c>
      <c r="C121" s="4"/>
      <c r="D121" s="5">
        <v>10581550227</v>
      </c>
      <c r="E121" s="5">
        <v>46708265352</v>
      </c>
    </row>
    <row r="122" spans="1:5" x14ac:dyDescent="0.3">
      <c r="A122" s="4" t="s">
        <v>126</v>
      </c>
      <c r="B122" s="8" t="s">
        <v>120</v>
      </c>
      <c r="C122" s="4"/>
      <c r="D122" s="5">
        <v>24593379409</v>
      </c>
      <c r="E122" s="5">
        <v>17420882044</v>
      </c>
    </row>
    <row r="123" spans="1:5" x14ac:dyDescent="0.3">
      <c r="A123" s="4" t="s">
        <v>110</v>
      </c>
      <c r="B123" s="4">
        <v>422</v>
      </c>
      <c r="C123" s="4"/>
      <c r="D123" s="5">
        <v>0</v>
      </c>
      <c r="E123" s="5">
        <v>0</v>
      </c>
    </row>
    <row r="124" spans="1:5" x14ac:dyDescent="0.3">
      <c r="A124" s="4" t="s">
        <v>121</v>
      </c>
      <c r="B124" s="4">
        <v>429</v>
      </c>
      <c r="C124" s="4"/>
      <c r="D124" s="5">
        <v>0</v>
      </c>
      <c r="E124" s="5">
        <v>0</v>
      </c>
    </row>
    <row r="125" spans="1:5" x14ac:dyDescent="0.3">
      <c r="A125" s="3" t="s">
        <v>111</v>
      </c>
      <c r="B125" s="3">
        <v>430</v>
      </c>
      <c r="C125" s="4"/>
      <c r="D125" s="5">
        <f>D126+D127</f>
        <v>0</v>
      </c>
      <c r="E125" s="5">
        <f>E126+E127</f>
        <v>0</v>
      </c>
    </row>
    <row r="126" spans="1:5" x14ac:dyDescent="0.3">
      <c r="A126" s="4" t="s">
        <v>112</v>
      </c>
      <c r="B126" s="4">
        <v>431</v>
      </c>
      <c r="C126" s="4"/>
      <c r="D126" s="5">
        <v>0</v>
      </c>
      <c r="E126" s="5">
        <v>0</v>
      </c>
    </row>
    <row r="127" spans="1:5" x14ac:dyDescent="0.3">
      <c r="A127" s="4" t="s">
        <v>113</v>
      </c>
      <c r="B127" s="4">
        <v>432</v>
      </c>
      <c r="C127" s="4"/>
      <c r="D127" s="5">
        <v>0</v>
      </c>
      <c r="E127" s="5">
        <v>0</v>
      </c>
    </row>
    <row r="128" spans="1:5" x14ac:dyDescent="0.3">
      <c r="A128" s="3" t="s">
        <v>114</v>
      </c>
      <c r="B128" s="3">
        <v>440</v>
      </c>
      <c r="C128" s="4"/>
      <c r="D128" s="6">
        <f>D106+D75</f>
        <v>393938453675</v>
      </c>
      <c r="E128" s="6">
        <f>E106+E75</f>
        <v>505723672167</v>
      </c>
    </row>
  </sheetData>
  <mergeCells count="1">
    <mergeCell ref="A4:E4"/>
  </mergeCell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41905A-5216-41F0-8A71-16B40274EAE9}">
  <dimension ref="A1:G28"/>
  <sheetViews>
    <sheetView topLeftCell="B5" zoomScale="79" workbookViewId="0">
      <selection activeCell="F27" sqref="F27"/>
    </sheetView>
  </sheetViews>
  <sheetFormatPr defaultRowHeight="14.4" x14ac:dyDescent="0.3"/>
  <cols>
    <col min="1" max="1" width="46.44140625" bestFit="1" customWidth="1"/>
    <col min="2" max="2" width="10.109375" bestFit="1" customWidth="1"/>
    <col min="3" max="3" width="9.44140625" customWidth="1"/>
    <col min="4" max="4" width="21.21875" bestFit="1" customWidth="1"/>
    <col min="5" max="6" width="21.5546875" bestFit="1" customWidth="1"/>
    <col min="7" max="7" width="22" bestFit="1" customWidth="1"/>
  </cols>
  <sheetData>
    <row r="1" spans="1:7" x14ac:dyDescent="0.3">
      <c r="C1" s="1" t="s">
        <v>0</v>
      </c>
    </row>
    <row r="2" spans="1:7" x14ac:dyDescent="0.3">
      <c r="C2" s="1" t="s">
        <v>199</v>
      </c>
    </row>
    <row r="4" spans="1:7" ht="18.600000000000001" customHeight="1" x14ac:dyDescent="0.3">
      <c r="A4" s="21" t="s">
        <v>127</v>
      </c>
      <c r="B4" s="21"/>
      <c r="C4" s="21"/>
      <c r="D4" s="21"/>
      <c r="E4" s="21"/>
      <c r="F4" s="21"/>
      <c r="G4" s="21"/>
    </row>
    <row r="5" spans="1:7" ht="32.4" customHeight="1" x14ac:dyDescent="0.3">
      <c r="A5" s="17" t="s">
        <v>3</v>
      </c>
      <c r="B5" s="17" t="s">
        <v>4</v>
      </c>
      <c r="C5" s="17" t="s">
        <v>5</v>
      </c>
      <c r="D5" s="19" t="s">
        <v>197</v>
      </c>
      <c r="E5" s="19"/>
      <c r="F5" s="20" t="s">
        <v>198</v>
      </c>
      <c r="G5" s="20"/>
    </row>
    <row r="6" spans="1:7" ht="18.600000000000001" customHeight="1" x14ac:dyDescent="0.3">
      <c r="A6" s="18"/>
      <c r="B6" s="18"/>
      <c r="C6" s="18"/>
      <c r="D6" s="2" t="s">
        <v>129</v>
      </c>
      <c r="E6" s="2" t="s">
        <v>130</v>
      </c>
      <c r="F6" s="2" t="s">
        <v>131</v>
      </c>
      <c r="G6" s="2" t="s">
        <v>130</v>
      </c>
    </row>
    <row r="7" spans="1:7" x14ac:dyDescent="0.3">
      <c r="A7" s="3" t="s">
        <v>132</v>
      </c>
      <c r="B7" s="12" t="s">
        <v>154</v>
      </c>
      <c r="C7" s="3"/>
      <c r="D7" s="6">
        <v>186458064151</v>
      </c>
      <c r="E7" s="6">
        <v>175704040116</v>
      </c>
      <c r="F7" s="6">
        <v>371056146240</v>
      </c>
      <c r="G7" s="6">
        <v>319170120366</v>
      </c>
    </row>
    <row r="8" spans="1:7" x14ac:dyDescent="0.3">
      <c r="A8" s="3" t="s">
        <v>133</v>
      </c>
      <c r="B8" s="12" t="s">
        <v>155</v>
      </c>
      <c r="C8" s="4"/>
      <c r="D8" s="5">
        <v>0</v>
      </c>
      <c r="E8" s="5">
        <v>0</v>
      </c>
      <c r="F8" s="5">
        <v>0</v>
      </c>
      <c r="G8" s="5">
        <v>0</v>
      </c>
    </row>
    <row r="9" spans="1:7" x14ac:dyDescent="0.3">
      <c r="A9" s="4" t="s">
        <v>134</v>
      </c>
      <c r="B9" s="11" t="s">
        <v>156</v>
      </c>
      <c r="C9" s="4"/>
      <c r="D9" s="5">
        <v>0</v>
      </c>
      <c r="E9" s="5">
        <v>0</v>
      </c>
      <c r="F9" s="5">
        <v>0</v>
      </c>
      <c r="G9" s="5">
        <v>0</v>
      </c>
    </row>
    <row r="10" spans="1:7" x14ac:dyDescent="0.3">
      <c r="A10" s="4" t="s">
        <v>135</v>
      </c>
      <c r="B10" s="11" t="s">
        <v>157</v>
      </c>
      <c r="C10" s="4"/>
      <c r="D10" s="5">
        <v>0</v>
      </c>
      <c r="E10" s="5">
        <v>0</v>
      </c>
      <c r="F10" s="5">
        <v>0</v>
      </c>
      <c r="G10" s="5">
        <v>0</v>
      </c>
    </row>
    <row r="11" spans="1:7" x14ac:dyDescent="0.3">
      <c r="A11" s="4" t="s">
        <v>136</v>
      </c>
      <c r="B11" s="11" t="s">
        <v>158</v>
      </c>
      <c r="C11" s="4"/>
      <c r="D11" s="5">
        <v>0</v>
      </c>
      <c r="E11" s="5">
        <v>0</v>
      </c>
      <c r="F11" s="5">
        <v>0</v>
      </c>
      <c r="G11" s="5">
        <v>0</v>
      </c>
    </row>
    <row r="12" spans="1:7" x14ac:dyDescent="0.3">
      <c r="A12" s="3" t="s">
        <v>137</v>
      </c>
      <c r="B12" s="13">
        <v>10</v>
      </c>
      <c r="C12" s="3"/>
      <c r="D12" s="6">
        <f>D7-D8</f>
        <v>186458064151</v>
      </c>
      <c r="E12" s="6">
        <f t="shared" ref="E12:G12" si="0">E7-E8</f>
        <v>175704040116</v>
      </c>
      <c r="F12" s="6">
        <f t="shared" si="0"/>
        <v>371056146240</v>
      </c>
      <c r="G12" s="6">
        <f t="shared" si="0"/>
        <v>319170120366</v>
      </c>
    </row>
    <row r="13" spans="1:7" x14ac:dyDescent="0.3">
      <c r="A13" s="3" t="s">
        <v>138</v>
      </c>
      <c r="B13" s="13">
        <v>11</v>
      </c>
      <c r="C13" s="3"/>
      <c r="D13" s="6">
        <v>159588654596</v>
      </c>
      <c r="E13" s="6">
        <v>143386844666</v>
      </c>
      <c r="F13" s="6">
        <v>319530818155</v>
      </c>
      <c r="G13" s="6">
        <v>266308910675</v>
      </c>
    </row>
    <row r="14" spans="1:7" x14ac:dyDescent="0.3">
      <c r="A14" s="3" t="s">
        <v>139</v>
      </c>
      <c r="B14" s="13">
        <v>20</v>
      </c>
      <c r="C14" s="3"/>
      <c r="D14" s="6">
        <f>D12-D13</f>
        <v>26869409555</v>
      </c>
      <c r="E14" s="6">
        <f t="shared" ref="E14:G14" si="1">E12-E13</f>
        <v>32317195450</v>
      </c>
      <c r="F14" s="6">
        <f t="shared" si="1"/>
        <v>51525328085</v>
      </c>
      <c r="G14" s="6">
        <f t="shared" si="1"/>
        <v>52861209691</v>
      </c>
    </row>
    <row r="15" spans="1:7" x14ac:dyDescent="0.3">
      <c r="A15" s="3" t="s">
        <v>140</v>
      </c>
      <c r="B15" s="13">
        <v>21</v>
      </c>
      <c r="C15" s="3"/>
      <c r="D15" s="6">
        <v>1816616471</v>
      </c>
      <c r="E15" s="6">
        <v>949631331</v>
      </c>
      <c r="F15" s="6">
        <v>1841978242</v>
      </c>
      <c r="G15" s="6">
        <v>2243897650</v>
      </c>
    </row>
    <row r="16" spans="1:7" x14ac:dyDescent="0.3">
      <c r="A16" s="3" t="s">
        <v>141</v>
      </c>
      <c r="B16" s="13">
        <v>22</v>
      </c>
      <c r="C16" s="3"/>
      <c r="D16" s="6">
        <v>522763784</v>
      </c>
      <c r="E16" s="6">
        <v>710873098</v>
      </c>
      <c r="F16" s="6">
        <v>1664499048</v>
      </c>
      <c r="G16" s="6">
        <v>2184807182</v>
      </c>
    </row>
    <row r="17" spans="1:7" x14ac:dyDescent="0.3">
      <c r="A17" s="7" t="s">
        <v>142</v>
      </c>
      <c r="B17" s="8">
        <v>23</v>
      </c>
      <c r="C17" s="4"/>
      <c r="D17" s="5">
        <v>522358611</v>
      </c>
      <c r="E17" s="5">
        <v>668062647</v>
      </c>
      <c r="F17" s="5">
        <v>1636246013</v>
      </c>
      <c r="G17" s="5">
        <v>2141619235</v>
      </c>
    </row>
    <row r="18" spans="1:7" x14ac:dyDescent="0.3">
      <c r="A18" s="3" t="s">
        <v>143</v>
      </c>
      <c r="B18" s="13">
        <v>25</v>
      </c>
      <c r="C18" s="3"/>
      <c r="D18" s="6">
        <v>2372406065</v>
      </c>
      <c r="E18" s="6">
        <v>3470955533</v>
      </c>
      <c r="F18" s="6">
        <v>4129223272</v>
      </c>
      <c r="G18" s="6">
        <v>5792992798</v>
      </c>
    </row>
    <row r="19" spans="1:7" x14ac:dyDescent="0.3">
      <c r="A19" s="3" t="s">
        <v>144</v>
      </c>
      <c r="B19" s="13">
        <v>26</v>
      </c>
      <c r="C19" s="3"/>
      <c r="D19" s="6">
        <v>6073639084</v>
      </c>
      <c r="E19" s="6">
        <v>8755532084</v>
      </c>
      <c r="F19" s="6">
        <v>11460254164</v>
      </c>
      <c r="G19" s="6">
        <v>13992634768</v>
      </c>
    </row>
    <row r="20" spans="1:7" x14ac:dyDescent="0.3">
      <c r="A20" s="3" t="s">
        <v>145</v>
      </c>
      <c r="B20" s="13">
        <v>30</v>
      </c>
      <c r="C20" s="3"/>
      <c r="D20" s="6">
        <f>D14+D15-D16-D18-D19</f>
        <v>19717217093</v>
      </c>
      <c r="E20" s="6">
        <f t="shared" ref="E20:G20" si="2">E14+E15-E16-E18-E19</f>
        <v>20329466066</v>
      </c>
      <c r="F20" s="6">
        <f t="shared" si="2"/>
        <v>36113329843</v>
      </c>
      <c r="G20" s="6">
        <f t="shared" si="2"/>
        <v>33134672593</v>
      </c>
    </row>
    <row r="21" spans="1:7" x14ac:dyDescent="0.3">
      <c r="A21" s="3" t="s">
        <v>146</v>
      </c>
      <c r="B21" s="13">
        <v>31</v>
      </c>
      <c r="C21" s="3"/>
      <c r="D21" s="6">
        <v>349643111</v>
      </c>
      <c r="E21" s="6">
        <v>9869734</v>
      </c>
      <c r="F21" s="6">
        <v>366090052</v>
      </c>
      <c r="G21" s="6">
        <v>19376542</v>
      </c>
    </row>
    <row r="22" spans="1:7" x14ac:dyDescent="0.3">
      <c r="A22" s="7" t="s">
        <v>147</v>
      </c>
      <c r="B22" s="8" t="s">
        <v>161</v>
      </c>
      <c r="C22" s="4"/>
      <c r="D22" s="5">
        <f>D21</f>
        <v>349643111</v>
      </c>
      <c r="E22" s="5">
        <f t="shared" ref="E22:F22" si="3">E21</f>
        <v>9869734</v>
      </c>
      <c r="F22" s="5">
        <f t="shared" si="3"/>
        <v>366090052</v>
      </c>
      <c r="G22" s="5">
        <f t="shared" ref="G22" si="4">G21</f>
        <v>19376542</v>
      </c>
    </row>
    <row r="23" spans="1:7" x14ac:dyDescent="0.3">
      <c r="A23" s="3" t="s">
        <v>148</v>
      </c>
      <c r="B23" s="13">
        <v>32</v>
      </c>
      <c r="C23" s="3"/>
      <c r="D23" s="6">
        <v>380757364</v>
      </c>
      <c r="E23" s="6">
        <v>99973039</v>
      </c>
      <c r="F23" s="6">
        <v>384081660</v>
      </c>
      <c r="G23" s="6">
        <v>128076240</v>
      </c>
    </row>
    <row r="24" spans="1:7" x14ac:dyDescent="0.3">
      <c r="A24" s="3" t="s">
        <v>149</v>
      </c>
      <c r="B24" s="13">
        <v>40</v>
      </c>
      <c r="C24" s="3"/>
      <c r="D24" s="6">
        <f>D21-D23</f>
        <v>-31114253</v>
      </c>
      <c r="E24" s="6">
        <f t="shared" ref="E24:G24" si="5">E21-E23</f>
        <v>-90103305</v>
      </c>
      <c r="F24" s="6">
        <f t="shared" si="5"/>
        <v>-17991608</v>
      </c>
      <c r="G24" s="6">
        <f t="shared" si="5"/>
        <v>-108699698</v>
      </c>
    </row>
    <row r="25" spans="1:7" x14ac:dyDescent="0.3">
      <c r="A25" s="3" t="s">
        <v>150</v>
      </c>
      <c r="B25" s="13">
        <v>50</v>
      </c>
      <c r="C25" s="3"/>
      <c r="D25" s="6">
        <f>D20+D24</f>
        <v>19686102840</v>
      </c>
      <c r="E25" s="6">
        <f t="shared" ref="E25:G25" si="6">E20+E24</f>
        <v>20239362761</v>
      </c>
      <c r="F25" s="6">
        <f t="shared" si="6"/>
        <v>36095338235</v>
      </c>
      <c r="G25" s="6">
        <f t="shared" si="6"/>
        <v>33025972895</v>
      </c>
    </row>
    <row r="26" spans="1:7" x14ac:dyDescent="0.3">
      <c r="A26" s="3" t="s">
        <v>151</v>
      </c>
      <c r="B26" s="13">
        <v>51</v>
      </c>
      <c r="C26" s="3"/>
      <c r="D26" s="6">
        <v>4071281683</v>
      </c>
      <c r="E26" s="6">
        <v>4070305853</v>
      </c>
      <c r="F26" s="6">
        <v>7353128763</v>
      </c>
      <c r="G26" s="6">
        <v>6630809827</v>
      </c>
    </row>
    <row r="27" spans="1:7" x14ac:dyDescent="0.3">
      <c r="A27" s="3" t="s">
        <v>152</v>
      </c>
      <c r="B27" s="8">
        <v>52</v>
      </c>
      <c r="C27" s="4"/>
      <c r="D27" s="5">
        <v>0</v>
      </c>
      <c r="E27" s="5">
        <v>0</v>
      </c>
      <c r="F27" s="5">
        <v>0</v>
      </c>
      <c r="G27" s="5">
        <v>0</v>
      </c>
    </row>
    <row r="28" spans="1:7" x14ac:dyDescent="0.3">
      <c r="A28" s="3" t="s">
        <v>153</v>
      </c>
      <c r="B28" s="13">
        <v>60</v>
      </c>
      <c r="C28" s="3"/>
      <c r="D28" s="6">
        <f>D25-D26-D27</f>
        <v>15614821157</v>
      </c>
      <c r="E28" s="6">
        <f t="shared" ref="E28:G28" si="7">E25-E26-E27</f>
        <v>16169056908</v>
      </c>
      <c r="F28" s="6">
        <f t="shared" si="7"/>
        <v>28742209472</v>
      </c>
      <c r="G28" s="6">
        <f t="shared" si="7"/>
        <v>26395163068</v>
      </c>
    </row>
  </sheetData>
  <mergeCells count="6">
    <mergeCell ref="A4:G4"/>
    <mergeCell ref="A5:A6"/>
    <mergeCell ref="B5:B6"/>
    <mergeCell ref="C5:C6"/>
    <mergeCell ref="D5:E5"/>
    <mergeCell ref="F5:G5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95B077-1731-456B-9B0C-C3BC696DD050}">
  <dimension ref="A1:D37"/>
  <sheetViews>
    <sheetView tabSelected="1" topLeftCell="A4" zoomScale="71" zoomScaleNormal="100" workbookViewId="0">
      <selection activeCell="D36" sqref="D36"/>
    </sheetView>
  </sheetViews>
  <sheetFormatPr defaultRowHeight="14.4" x14ac:dyDescent="0.3"/>
  <cols>
    <col min="1" max="1" width="68.5546875" bestFit="1" customWidth="1"/>
    <col min="3" max="3" width="17.77734375" customWidth="1"/>
    <col min="4" max="4" width="17.6640625" customWidth="1"/>
  </cols>
  <sheetData>
    <row r="1" spans="1:4" x14ac:dyDescent="0.3">
      <c r="C1" s="1" t="s">
        <v>0</v>
      </c>
    </row>
    <row r="2" spans="1:4" x14ac:dyDescent="0.3">
      <c r="C2" s="1" t="s">
        <v>1</v>
      </c>
    </row>
    <row r="4" spans="1:4" ht="19.2" customHeight="1" x14ac:dyDescent="0.3">
      <c r="A4" s="21" t="s">
        <v>162</v>
      </c>
      <c r="B4" s="21"/>
      <c r="C4" s="21"/>
      <c r="D4" s="21"/>
    </row>
    <row r="5" spans="1:4" ht="31.2" customHeight="1" x14ac:dyDescent="0.3">
      <c r="A5" s="17" t="s">
        <v>3</v>
      </c>
      <c r="B5" s="17" t="s">
        <v>163</v>
      </c>
      <c r="C5" s="22" t="s">
        <v>128</v>
      </c>
      <c r="D5" s="22"/>
    </row>
    <row r="6" spans="1:4" ht="15.6" customHeight="1" x14ac:dyDescent="0.3">
      <c r="A6" s="18"/>
      <c r="B6" s="18"/>
      <c r="C6" s="10" t="s">
        <v>129</v>
      </c>
      <c r="D6" s="10" t="s">
        <v>130</v>
      </c>
    </row>
    <row r="7" spans="1:4" x14ac:dyDescent="0.3">
      <c r="A7" s="3" t="s">
        <v>164</v>
      </c>
      <c r="B7" s="8"/>
      <c r="C7" s="5"/>
      <c r="D7" s="5"/>
    </row>
    <row r="8" spans="1:4" x14ac:dyDescent="0.3">
      <c r="A8" s="3" t="s">
        <v>165</v>
      </c>
      <c r="B8" s="12" t="s">
        <v>154</v>
      </c>
      <c r="C8" s="6">
        <v>36095338235</v>
      </c>
      <c r="D8" s="6">
        <v>33025972895</v>
      </c>
    </row>
    <row r="9" spans="1:4" x14ac:dyDescent="0.3">
      <c r="A9" s="3" t="s">
        <v>166</v>
      </c>
      <c r="B9" s="8"/>
      <c r="C9" s="5"/>
      <c r="D9" s="5"/>
    </row>
    <row r="10" spans="1:4" x14ac:dyDescent="0.3">
      <c r="A10" s="7" t="s">
        <v>167</v>
      </c>
      <c r="B10" s="11" t="s">
        <v>155</v>
      </c>
      <c r="C10" s="5">
        <v>34495442815</v>
      </c>
      <c r="D10" s="5">
        <v>26581854897</v>
      </c>
    </row>
    <row r="11" spans="1:4" x14ac:dyDescent="0.3">
      <c r="A11" s="4" t="s">
        <v>168</v>
      </c>
      <c r="B11" s="11" t="s">
        <v>157</v>
      </c>
      <c r="C11" s="5">
        <v>-1808109311</v>
      </c>
      <c r="D11" s="5">
        <v>-2171932009</v>
      </c>
    </row>
    <row r="12" spans="1:4" x14ac:dyDescent="0.3">
      <c r="A12" s="4" t="s">
        <v>169</v>
      </c>
      <c r="B12" s="14" t="s">
        <v>158</v>
      </c>
      <c r="C12" s="5">
        <v>1636246013</v>
      </c>
      <c r="D12" s="5">
        <v>2141619235</v>
      </c>
    </row>
    <row r="13" spans="1:4" x14ac:dyDescent="0.3">
      <c r="A13" s="3" t="s">
        <v>170</v>
      </c>
      <c r="B13" s="15" t="s">
        <v>159</v>
      </c>
      <c r="C13" s="6">
        <f>SUM(C8:C12)</f>
        <v>70418917752</v>
      </c>
      <c r="D13" s="6">
        <f>SUM(D8:D12)</f>
        <v>59577515018</v>
      </c>
    </row>
    <row r="14" spans="1:4" x14ac:dyDescent="0.3">
      <c r="A14" s="4" t="s">
        <v>171</v>
      </c>
      <c r="B14" s="14" t="s">
        <v>160</v>
      </c>
      <c r="C14" s="5">
        <v>16423912154</v>
      </c>
      <c r="D14" s="5">
        <v>16061143990</v>
      </c>
    </row>
    <row r="15" spans="1:4" x14ac:dyDescent="0.3">
      <c r="A15" s="4" t="s">
        <v>172</v>
      </c>
      <c r="B15" s="8">
        <v>10</v>
      </c>
      <c r="C15" s="5">
        <v>21495750512</v>
      </c>
      <c r="D15" s="5">
        <v>519643249</v>
      </c>
    </row>
    <row r="16" spans="1:4" x14ac:dyDescent="0.3">
      <c r="A16" s="4" t="s">
        <v>178</v>
      </c>
      <c r="B16" s="8">
        <v>11</v>
      </c>
      <c r="C16" s="5">
        <v>-8735979370</v>
      </c>
      <c r="D16" s="5">
        <v>7952937180</v>
      </c>
    </row>
    <row r="17" spans="1:4" x14ac:dyDescent="0.3">
      <c r="A17" s="4" t="s">
        <v>173</v>
      </c>
      <c r="B17" s="8">
        <v>12</v>
      </c>
      <c r="C17" s="5">
        <v>1244019895</v>
      </c>
      <c r="D17" s="5">
        <v>-798977272</v>
      </c>
    </row>
    <row r="18" spans="1:4" x14ac:dyDescent="0.3">
      <c r="A18" s="4" t="s">
        <v>174</v>
      </c>
      <c r="B18" s="8">
        <v>14</v>
      </c>
      <c r="C18" s="5">
        <v>-1636246013</v>
      </c>
      <c r="D18" s="5">
        <v>-2141619235</v>
      </c>
    </row>
    <row r="19" spans="1:4" x14ac:dyDescent="0.3">
      <c r="A19" s="4" t="s">
        <v>175</v>
      </c>
      <c r="B19" s="8">
        <v>15</v>
      </c>
      <c r="C19" s="5">
        <v>-3529302418</v>
      </c>
      <c r="D19" s="5">
        <v>-8235903197</v>
      </c>
    </row>
    <row r="20" spans="1:4" x14ac:dyDescent="0.3">
      <c r="A20" s="4" t="s">
        <v>176</v>
      </c>
      <c r="B20" s="8">
        <v>16</v>
      </c>
      <c r="C20" s="5">
        <v>11753973</v>
      </c>
      <c r="D20" s="5">
        <v>0</v>
      </c>
    </row>
    <row r="21" spans="1:4" x14ac:dyDescent="0.3">
      <c r="A21" s="4" t="s">
        <v>177</v>
      </c>
      <c r="B21" s="8">
        <v>17</v>
      </c>
      <c r="C21" s="5">
        <v>-7169734901</v>
      </c>
      <c r="D21" s="5">
        <v>-4597507734</v>
      </c>
    </row>
    <row r="22" spans="1:4" x14ac:dyDescent="0.3">
      <c r="A22" s="3" t="s">
        <v>179</v>
      </c>
      <c r="B22" s="13">
        <v>20</v>
      </c>
      <c r="C22" s="6">
        <f>SUM(C13:C21)</f>
        <v>88523091584</v>
      </c>
      <c r="D22" s="6">
        <f>SUM(D13:D21)</f>
        <v>68337231999</v>
      </c>
    </row>
    <row r="23" spans="1:4" x14ac:dyDescent="0.3">
      <c r="A23" s="3" t="s">
        <v>180</v>
      </c>
      <c r="B23" s="8"/>
      <c r="C23" s="5"/>
      <c r="D23" s="5"/>
    </row>
    <row r="24" spans="1:4" x14ac:dyDescent="0.3">
      <c r="A24" s="4" t="s">
        <v>181</v>
      </c>
      <c r="B24" s="8">
        <v>21</v>
      </c>
      <c r="C24" s="5">
        <v>-3458928466</v>
      </c>
      <c r="D24" s="5">
        <v>-27532030574</v>
      </c>
    </row>
    <row r="25" spans="1:4" x14ac:dyDescent="0.3">
      <c r="A25" s="4" t="s">
        <v>182</v>
      </c>
      <c r="B25" s="8">
        <v>23</v>
      </c>
      <c r="C25" s="5">
        <v>-30000000000</v>
      </c>
      <c r="D25" s="5">
        <v>-22000000000</v>
      </c>
    </row>
    <row r="26" spans="1:4" x14ac:dyDescent="0.3">
      <c r="A26" s="4" t="s">
        <v>183</v>
      </c>
      <c r="B26" s="8">
        <v>24</v>
      </c>
      <c r="C26" s="5">
        <v>72000000000</v>
      </c>
      <c r="D26" s="5">
        <v>0</v>
      </c>
    </row>
    <row r="27" spans="1:4" x14ac:dyDescent="0.3">
      <c r="A27" s="4" t="s">
        <v>184</v>
      </c>
      <c r="B27" s="8">
        <v>27</v>
      </c>
      <c r="C27" s="5">
        <v>1808109311</v>
      </c>
      <c r="D27" s="5">
        <v>2171932009</v>
      </c>
    </row>
    <row r="28" spans="1:4" x14ac:dyDescent="0.3">
      <c r="A28" s="3" t="s">
        <v>185</v>
      </c>
      <c r="B28" s="13">
        <v>30</v>
      </c>
      <c r="C28" s="6">
        <f>SUM(C24:C27)</f>
        <v>40349180845</v>
      </c>
      <c r="D28" s="6">
        <f>SUM(D24:D27)</f>
        <v>-47360098565</v>
      </c>
    </row>
    <row r="29" spans="1:4" x14ac:dyDescent="0.3">
      <c r="A29" s="3" t="s">
        <v>186</v>
      </c>
      <c r="B29" s="8"/>
      <c r="C29" s="5"/>
      <c r="D29" s="5"/>
    </row>
    <row r="30" spans="1:4" x14ac:dyDescent="0.3">
      <c r="A30" s="4" t="s">
        <v>187</v>
      </c>
      <c r="B30" s="8">
        <v>33</v>
      </c>
      <c r="C30" s="5">
        <v>243106943820</v>
      </c>
      <c r="D30" s="5">
        <v>363974424411</v>
      </c>
    </row>
    <row r="31" spans="1:4" x14ac:dyDescent="0.3">
      <c r="A31" s="4" t="s">
        <v>188</v>
      </c>
      <c r="B31" s="8">
        <v>34</v>
      </c>
      <c r="C31" s="5">
        <v>-318475580296</v>
      </c>
      <c r="D31" s="5">
        <v>-445463531647</v>
      </c>
    </row>
    <row r="32" spans="1:4" x14ac:dyDescent="0.3">
      <c r="A32" s="4" t="s">
        <v>189</v>
      </c>
      <c r="B32" s="8">
        <v>36</v>
      </c>
      <c r="C32" s="5">
        <v>-54000000000</v>
      </c>
      <c r="D32" s="5">
        <v>-31664913800</v>
      </c>
    </row>
    <row r="33" spans="1:4" x14ac:dyDescent="0.3">
      <c r="A33" s="3" t="s">
        <v>190</v>
      </c>
      <c r="B33" s="13">
        <v>40</v>
      </c>
      <c r="C33" s="6">
        <f>C30+C31+C32</f>
        <v>-129368636476</v>
      </c>
      <c r="D33" s="6">
        <f>D30+D31+D32</f>
        <v>-113154021036</v>
      </c>
    </row>
    <row r="34" spans="1:4" x14ac:dyDescent="0.3">
      <c r="A34" s="3" t="s">
        <v>191</v>
      </c>
      <c r="B34" s="13">
        <v>50</v>
      </c>
      <c r="C34" s="6">
        <f>C33+C28+C22</f>
        <v>-496364047</v>
      </c>
      <c r="D34" s="6">
        <f>D33+D28+D22</f>
        <v>-92176887602</v>
      </c>
    </row>
    <row r="35" spans="1:4" x14ac:dyDescent="0.3">
      <c r="A35" s="3" t="s">
        <v>192</v>
      </c>
      <c r="B35" s="13">
        <v>60</v>
      </c>
      <c r="C35" s="6">
        <v>56286361990</v>
      </c>
      <c r="D35" s="6">
        <v>176594314345</v>
      </c>
    </row>
    <row r="36" spans="1:4" x14ac:dyDescent="0.3">
      <c r="A36" s="7" t="s">
        <v>194</v>
      </c>
      <c r="B36" s="8">
        <v>61</v>
      </c>
      <c r="C36" s="5">
        <v>0</v>
      </c>
      <c r="D36" s="5">
        <v>0</v>
      </c>
    </row>
    <row r="37" spans="1:4" x14ac:dyDescent="0.3">
      <c r="A37" s="3" t="s">
        <v>193</v>
      </c>
      <c r="B37" s="13">
        <v>70</v>
      </c>
      <c r="C37" s="6">
        <f>C34+C35+C36</f>
        <v>55789997943</v>
      </c>
      <c r="D37" s="6">
        <f>D34+D35+D36</f>
        <v>84417426743</v>
      </c>
    </row>
  </sheetData>
  <mergeCells count="4">
    <mergeCell ref="A5:A6"/>
    <mergeCell ref="B5:B6"/>
    <mergeCell ref="C5:D5"/>
    <mergeCell ref="A4:D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Trang tính</vt:lpstr>
      </vt:variant>
      <vt:variant>
        <vt:i4>3</vt:i4>
      </vt:variant>
    </vt:vector>
  </HeadingPairs>
  <TitlesOfParts>
    <vt:vector size="3" baseType="lpstr">
      <vt:lpstr>Balance Sheet</vt:lpstr>
      <vt:lpstr>Income Statement</vt:lpstr>
      <vt:lpstr>Cashflow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Hoàng Hà Anh</dc:creator>
  <cp:lastModifiedBy>Ha Linh Hoang</cp:lastModifiedBy>
  <dcterms:created xsi:type="dcterms:W3CDTF">2019-02-16T15:16:25Z</dcterms:created>
  <dcterms:modified xsi:type="dcterms:W3CDTF">2019-08-26T14:05:30Z</dcterms:modified>
</cp:coreProperties>
</file>