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CTC\2019\QUY 4\QUY IV -2019 HOP NHAT\"/>
    </mc:Choice>
  </mc:AlternateContent>
  <bookViews>
    <workbookView xWindow="630" yWindow="540" windowWidth="15480" windowHeight="10935"/>
  </bookViews>
  <sheets>
    <sheet name="BCDKT" sheetId="1" r:id="rId1"/>
    <sheet name="KQKD" sheetId="2" r:id="rId2"/>
    <sheet name="LCTT-TT" sheetId="3" r:id="rId3"/>
    <sheet name="LCTT-GT" sheetId="4" r:id="rId4"/>
  </sheets>
  <calcPr calcId="152511"/>
</workbook>
</file>

<file path=xl/calcChain.xml><?xml version="1.0" encoding="utf-8"?>
<calcChain xmlns="http://schemas.openxmlformats.org/spreadsheetml/2006/main">
  <c r="D7" i="1" l="1"/>
  <c r="E7" i="1"/>
  <c r="E6" i="1" s="1"/>
  <c r="D14" i="1"/>
  <c r="E14" i="1"/>
  <c r="D23" i="1"/>
  <c r="E23" i="1"/>
  <c r="D26" i="1"/>
  <c r="E26" i="1"/>
  <c r="D33" i="1"/>
  <c r="E33" i="1"/>
  <c r="D42" i="1"/>
  <c r="E42" i="1"/>
  <c r="E41" i="1" s="1"/>
  <c r="D48" i="1"/>
  <c r="E48" i="1"/>
  <c r="D51" i="1"/>
  <c r="E51" i="1"/>
  <c r="D54" i="1"/>
  <c r="E54" i="1"/>
  <c r="D57" i="1"/>
  <c r="E57" i="1"/>
  <c r="D63" i="1"/>
  <c r="E63" i="1"/>
  <c r="D70" i="1"/>
  <c r="E70" i="1"/>
  <c r="E69" i="1" s="1"/>
  <c r="D85" i="1"/>
  <c r="E85" i="1"/>
  <c r="D102" i="1"/>
  <c r="E102" i="1"/>
  <c r="D113" i="1"/>
  <c r="D99" i="1" s="1"/>
  <c r="D100" i="1" s="1"/>
  <c r="E113" i="1"/>
  <c r="E99" i="1" s="1"/>
  <c r="E100" i="1" s="1"/>
  <c r="G20" i="2"/>
  <c r="F20" i="2"/>
  <c r="E20" i="2"/>
  <c r="D20" i="2"/>
  <c r="G13" i="2"/>
  <c r="F13" i="2"/>
  <c r="E13" i="2"/>
  <c r="D13" i="2"/>
  <c r="G8" i="2"/>
  <c r="G10" i="2" s="1"/>
  <c r="G17" i="2" s="1"/>
  <c r="G21" i="2" s="1"/>
  <c r="G24" i="2" s="1"/>
  <c r="G27" i="2" s="1"/>
  <c r="F8" i="2"/>
  <c r="F10" i="2" s="1"/>
  <c r="F17" i="2" s="1"/>
  <c r="F21" i="2" s="1"/>
  <c r="F24" i="2" s="1"/>
  <c r="F27" i="2" s="1"/>
  <c r="E8" i="2"/>
  <c r="E10" i="2" s="1"/>
  <c r="E17" i="2" s="1"/>
  <c r="E21" i="2" s="1"/>
  <c r="E24" i="2" s="1"/>
  <c r="E27" i="2" s="1"/>
  <c r="D8" i="2"/>
  <c r="D10" i="2" s="1"/>
  <c r="D17" i="2" s="1"/>
  <c r="D21" i="2" s="1"/>
  <c r="D24" i="2" s="1"/>
  <c r="D27" i="2" s="1"/>
  <c r="E31" i="3"/>
  <c r="D31" i="3"/>
  <c r="E23" i="3"/>
  <c r="D23" i="3"/>
  <c r="E14" i="3"/>
  <c r="E32" i="3" s="1"/>
  <c r="E35" i="3" s="1"/>
  <c r="D14" i="3"/>
  <c r="D32" i="3" s="1"/>
  <c r="D35" i="3" s="1"/>
  <c r="D69" i="1" l="1"/>
  <c r="D121" i="1" s="1"/>
  <c r="D41" i="1"/>
  <c r="D6" i="1"/>
  <c r="E121" i="1"/>
  <c r="E32" i="1"/>
  <c r="E68" i="1" s="1"/>
  <c r="D32" i="1"/>
  <c r="D68" i="1" l="1"/>
  <c r="D123" i="1" s="1"/>
  <c r="E123" i="1"/>
</calcChain>
</file>

<file path=xl/sharedStrings.xml><?xml version="1.0" encoding="utf-8"?>
<sst xmlns="http://schemas.openxmlformats.org/spreadsheetml/2006/main" count="475" uniqueCount="361">
  <si>
    <t>CTCP Địa ốc Đà Lạt</t>
  </si>
  <si>
    <t>Biểu số :BCDKT</t>
  </si>
  <si>
    <t>BCDKT</t>
  </si>
  <si>
    <t>Chỉ tiêu</t>
  </si>
  <si>
    <t>Mã số</t>
  </si>
  <si>
    <t>Thuyết minh</t>
  </si>
  <si>
    <t>Số cuối kỳ</t>
  </si>
  <si>
    <t>Số đầu năm</t>
  </si>
  <si>
    <t>A 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</si>
  <si>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</si>
  <si>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</si>
  <si>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</si>
  <si>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</si>
  <si>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</si>
  <si>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</si>
  <si>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</si>
  <si>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Đầu tư tài chính ngắn hạn</t>
  </si>
  <si>
    <t>120</t>
  </si>
  <si>
    <t>1. Chứng khoán kinh doanh</t>
  </si>
  <si>
    <t>121</t>
  </si>
  <si>
    <t>2. Dự phòng giảm giá chứng khoán kinh doanh (*)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</si>
  <si>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</si>
  <si>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</si>
  <si>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</si>
  <si>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</si>
  <si>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</si>
  <si>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</si>
  <si>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</si>
  <si>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</si>
  <si>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</si>
  <si>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</si>
  <si>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</si>
  <si>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</si>
  <si>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</si>
  <si>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</si>
  <si>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</si>
  <si>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</si>
  <si>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</si>
  <si>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</si>
  <si>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</si>
  <si>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</si>
  <si>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</si>
  <si>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</si>
  <si>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</si>
  <si>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</si>
  <si>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</si>
  <si>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 (*)</t>
  </si>
  <si>
    <t>149</t>
  </si>
  <si>
    <t>V. 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</si>
  <si>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</si>
  <si>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</si>
  <si>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</si>
  <si>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</si>
  <si>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</si>
  <si>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</si>
  <si>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</si>
  <si>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</si>
  <si>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</si>
  <si>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</si>
  <si>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</si>
  <si>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B - TÀI SẢN DÀI HẠN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</si>
  <si>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</si>
  <si>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</si>
  <si>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</si>
  <si>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</si>
  <si>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</si>
  <si>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</si>
  <si>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</si>
  <si>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</si>
  <si>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</si>
  <si>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</si>
  <si>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</si>
  <si>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</si>
  <si>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</si>
  <si>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</si>
  <si>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</si>
  <si>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</si>
  <si>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</si>
  <si>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</si>
  <si>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</si>
  <si>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1. Tài sản cố định hữu hình</t>
  </si>
  <si>
    <t>221</t>
  </si>
  <si>
    <t>- Nguyên giá</t>
  </si>
  <si>
    <t>222</t>
  </si>
  <si>
    <t>- Giá trị hao mòn luỹ kế (*)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</si>
  <si>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</si>
  <si>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</si>
  <si>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</si>
  <si>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</si>
  <si>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</si>
  <si>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</si>
  <si>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</si>
  <si>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-  Nguyên giá</t>
  </si>
  <si>
    <t>228</t>
  </si>
  <si>
    <t>- Giá trị hao mòn luỹ kế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</si>
  <si>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</si>
  <si>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</si>
  <si>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</si>
  <si>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</si>
  <si>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</si>
  <si>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</si>
  <si>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</si>
  <si>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</si>
  <si>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</si>
  <si>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</si>
  <si>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</si>
  <si>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</si>
  <si>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</si>
  <si>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</si>
  <si>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</si>
  <si>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</si>
  <si>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</si>
  <si>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</si>
  <si>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</si>
  <si>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</si>
  <si>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</si>
  <si>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</si>
  <si>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</si>
  <si>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</si>
  <si>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</si>
  <si>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</si>
  <si>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</si>
  <si>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</si>
  <si>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</si>
  <si>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</si>
  <si>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</si>
  <si>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</si>
  <si>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</si>
  <si>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TỔNG CỘNG TÀI SẢN (270 = 100 + 200)</t>
  </si>
  <si>
    <t>270</t>
  </si>
  <si>
    <t>C -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</si>
  <si>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</si>
  <si>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</si>
  <si>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</si>
  <si>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</si>
  <si>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</si>
  <si>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</si>
  <si>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</si>
  <si>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</si>
  <si>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</si>
  <si>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</si>
  <si>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</si>
  <si>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</si>
  <si>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</si>
  <si>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</si>
  <si>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</si>
  <si>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</si>
  <si>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</si>
  <si>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</si>
  <si>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</si>
  <si>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</si>
  <si>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</si>
  <si>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</si>
  <si>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</si>
  <si>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</si>
  <si>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</si>
  <si>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</si>
  <si>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</si>
  <si>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</si>
  <si>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</si>
  <si>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</si>
  <si>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</si>
  <si>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</si>
  <si>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</si>
  <si>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</si>
  <si>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</si>
  <si>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</si>
  <si>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</si>
  <si>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</si>
  <si>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</si>
  <si>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</si>
  <si>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</si>
  <si>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</si>
  <si>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</si>
  <si>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</si>
  <si>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</si>
  <si>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</si>
  <si>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</si>
  <si>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</si>
  <si>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</si>
  <si>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</si>
  <si>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</si>
  <si>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</si>
  <si>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</si>
  <si>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</si>
  <si>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</si>
  <si>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</si>
  <si>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</si>
  <si>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</si>
  <si>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</si>
  <si>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</si>
  <si>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</si>
  <si>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</si>
  <si>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</si>
  <si>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</si>
  <si>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</si>
  <si>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</si>
  <si>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</si>
  <si>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</si>
  <si>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</si>
  <si>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</si>
  <si>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</si>
  <si>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</si>
  <si>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</si>
  <si>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</si>
  <si>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</si>
  <si>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</si>
  <si>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</si>
  <si>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</si>
  <si>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</si>
  <si>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</si>
  <si>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</si>
  <si>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</si>
  <si>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</si>
  <si>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</si>
  <si>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</si>
  <si>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</si>
  <si>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</si>
  <si>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</si>
  <si>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</si>
  <si>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</si>
  <si>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</si>
  <si>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</si>
  <si>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</si>
  <si>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</si>
  <si>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</si>
  <si>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</si>
  <si>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</si>
  <si>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</si>
  <si>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</si>
  <si>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</si>
  <si>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</si>
  <si>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</si>
  <si>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</si>
  <si>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</si>
  <si>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</si>
  <si>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Biểu số :KQKD</t>
  </si>
  <si>
    <t>KQKD</t>
  </si>
  <si>
    <t>Kỳ này Năm nay</t>
  </si>
  <si>
    <t>Kỳ này Năm trước</t>
  </si>
  <si>
    <t>Lũy kế từ đầu năm đến cuối kỳ này Năm nay</t>
  </si>
  <si>
    <t>Lũy kế từ đầu năm đến cuối kỳ này Năm trước</t>
  </si>
  <si>
    <t>1. Doanh thu bán hàng và cung cấp dịch vụ</t>
  </si>
  <si>
    <t>1</t>
  </si>
  <si>
    <t>2. Các khoản giảm trừ doanh thu</t>
  </si>
  <si>
    <t>2</t>
  </si>
  <si>
    <t>3. Doanh thu thuần về bán hàng và cung cấp dịch vụ (10= 01-02)</t>
  </si>
  <si>
    <t>10</t>
  </si>
  <si>
    <t>4. Giá vốn hàng bán</t>
  </si>
  <si>
    <t>11</t>
  </si>
  <si>
    <t>5. Lợi nhuận gộp về bán hàng và cung cấp dịch vụ (20=10 - 11)</t>
  </si>
  <si>
    <t>20</t>
  </si>
  <si>
    <t>6. Doanh thu hoạt động tài chính</t>
  </si>
  <si>
    <t>21</t>
  </si>
  <si>
    <t>7. Chi phí tài chính</t>
  </si>
  <si>
    <t>22</t>
  </si>
  <si>
    <t>- Trong đó: Chi phí lãi vay</t>
  </si>
  <si>
    <t>23</t>
  </si>
  <si>
    <t>8. Phần lãi lỗ trong công ty liên doanh, liên kết</t>
  </si>
  <si>
    <t>24</t>
  </si>
  <si>
    <t>9. Chi phí bán hàng</t>
  </si>
  <si>
    <t>25</t>
  </si>
  <si>
    <t>10. Chi phí quản lý doanh nghiệp</t>
  </si>
  <si>
    <t>26</t>
  </si>
  <si>
    <t>11. Lợi nhuận thuần từ hoạt động kinh doanh {30 = 20 + (21-22)-(25+26)}</t>
  </si>
  <si>
    <t>30</t>
  </si>
  <si>
    <t>12. Thu nhập khác</t>
  </si>
  <si>
    <t>31</t>
  </si>
  <si>
    <t>13. Chi phí khác</t>
  </si>
  <si>
    <t>32</t>
  </si>
  <si>
    <t>14. Lợi nhuận khác (40 = 31 - 32)</t>
  </si>
  <si>
    <t>40</t>
  </si>
  <si>
    <t>15. Tổng lợi nhuận kế toán trước thuế (50 = 30 + 40)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</si>
  <si>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</si>
  <si>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</si>
  <si>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</si>
  <si>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</si>
  <si>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</si>
  <si>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 (60=50 – 51 - 52)</t>
  </si>
  <si>
    <t>60</t>
  </si>
  <si>
    <t>19. Lợi nhuận sau thuế công ty mẹ</t>
  </si>
  <si>
    <t>61</t>
  </si>
  <si>
    <t>20. Lợi nhuận sau thuế công ty mẹ không kiểm soát</t>
  </si>
  <si>
    <t>62</t>
  </si>
  <si>
    <t>21. Lãi cơ bản trên cổ phiếu (*)</t>
  </si>
  <si>
    <t>70</t>
  </si>
  <si>
    <t>22. Lãi suy giảm trên cổ phiếu (*)</t>
  </si>
  <si>
    <t>71</t>
  </si>
  <si>
    <t>Biểu số :LCTT-TT</t>
  </si>
  <si>
    <t>LCTT-TT</t>
  </si>
  <si>
    <t>Lũy kế từ đầu năm đến cuối kỳ Năm nay</t>
  </si>
  <si>
    <t>Lũy kế từ đầu năm đến cuối kỳ Năm trước</t>
  </si>
  <si>
    <t>I. Lưu chuyển tiền từ hoạt động kinh doanh</t>
  </si>
  <si>
    <t/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</si>
  <si>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</si>
  <si>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</si>
  <si>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</si>
  <si>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3</t>
  </si>
  <si>
    <t>4. Tiền lãi vay đã trả</t>
  </si>
  <si>
    <t>4</t>
  </si>
  <si>
    <t>5. Thuế thu nhập doanh nghiệp đã nộp</t>
  </si>
  <si>
    <t>5</t>
  </si>
  <si>
    <t>6. Tiền thu khác từ hoạt động kinh doanh</t>
  </si>
  <si>
    <t>6</t>
  </si>
  <si>
    <t>7. Tiền chi khác cho hoạt động kinh doanh</t>
  </si>
  <si>
    <t>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</si>
  <si>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</si>
  <si>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</si>
  <si>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</si>
  <si>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</si>
  <si>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</si>
  <si>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</si>
  <si>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</si>
  <si>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</si>
  <si>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</si>
  <si>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</si>
  <si>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</si>
  <si>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</si>
  <si>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</si>
  <si>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2. Tiền trả lại vốn góp cho các chủ sở hữu, mua lại cổ phiếu  của doanh nghiệp đã phát hành</t>
  </si>
  <si>
    <t>3. Tiền thu từ đi vay</t>
  </si>
  <si>
    <t>33</t>
  </si>
  <si>
    <t>4. Tiền trả nợ gốc vay</t>
  </si>
  <si>
    <t>34</t>
  </si>
  <si>
    <t>5. Tiền trả nợ gốc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</si>
  <si>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</si>
  <si>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</si>
  <si>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</si>
  <si>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</si>
  <si>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</si>
  <si>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</si>
  <si>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</si>
  <si>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</si>
  <si>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Biểu số :LCTT-GT</t>
  </si>
  <si>
    <t>LCTT-GT</t>
  </si>
  <si>
    <t>1. Lợi nhuận trước thuế</t>
  </si>
  <si>
    <t>2. Điều chỉnh cho các khoản</t>
  </si>
  <si>
    <t>- Khấu hao TSCĐ và BĐSĐT</t>
  </si>
  <si>
    <t>- Các khoản dự phòng</t>
  </si>
  <si>
    <t>- Lãi, lỗ chênh lệch tỷ giá hối đoái do đánh giá lại các khoản mục tiền tệ có gốc ngoại tệ</t>
  </si>
  <si>
    <t>- Lãi, lỗ từ hoạt động đầu tư</t>
  </si>
  <si>
    <t>- Chi phí lãi vay</t>
  </si>
  <si>
    <t>- Các khoản điều chỉnh khác</t>
  </si>
  <si>
    <t>3. Lợi nhuận từ hoạt động kinh doanh trước thay đổi vốn lưu động</t>
  </si>
  <si>
    <t>8</t>
  </si>
  <si>
    <t>- Tăng, giảm các khoản phải thu</t>
  </si>
  <si>
    <t>9</t>
  </si>
  <si>
    <t>- Tăng, giảm hàng tồn kho</t>
  </si>
  <si>
    <t>- Tăng, giảm các khoản phải trả (Không kể lãi vay phải trả, thuế thu nhập doanh nghiệp phải nộp)</t>
  </si>
  <si>
    <t>- Tăng, giảm chi phí trả trước</t>
  </si>
  <si>
    <t>12</t>
  </si>
  <si>
    <t>- Tăng, giảm chứng khoán kinh doanh</t>
  </si>
  <si>
    <t>13</t>
  </si>
  <si>
    <t>- Tiền lãi vay đã trả</t>
  </si>
  <si>
    <t>14</t>
  </si>
  <si>
    <t>- Thuế thu nhập doanh nghiệp đã nộp</t>
  </si>
  <si>
    <t>15</t>
  </si>
  <si>
    <t>- Tiền thu khác từ hoạt động kinh doanh</t>
  </si>
  <si>
    <t>16</t>
  </si>
  <si>
    <t>- Tiền chi khác cho hoạt động kinh doanh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</si>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</sst>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  <font>
      <sz val="9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0" xfId="0" applyNumberFormat="1" applyFont="1" applyFill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" fontId="8" fillId="2" borderId="0" xfId="0" applyNumberFormat="1" applyFont="1" applyFill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1" applyNumberFormat="1" applyFont="1" applyBorder="1"/>
    <xf numFmtId="164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1" applyNumberFormat="1" applyFont="1" applyBorder="1"/>
    <xf numFmtId="164" fontId="10" fillId="0" borderId="1" xfId="0" applyNumberFormat="1" applyFont="1" applyBorder="1"/>
    <xf numFmtId="164" fontId="11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164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2" xfId="1" applyNumberFormat="1" applyFont="1" applyBorder="1"/>
    <xf numFmtId="164" fontId="13" fillId="0" borderId="2" xfId="1" applyNumberFormat="1" applyFont="1" applyBorder="1"/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 wrapText="1"/>
      <protection locked="0"/>
    </xf>
    <xf numFmtId="1" fontId="6" fillId="2" borderId="0" xfId="0" applyNumberFormat="1" applyFont="1" applyFill="1" applyAlignment="1" applyProtection="1">
      <alignment horizontal="center" vertical="center" wrapText="1"/>
      <protection locked="0"/>
    </xf>
    <xf numFmtId="1" fontId="8" fillId="2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D116" sqref="D116"/>
    </sheetView>
  </sheetViews>
  <sheetFormatPr defaultRowHeight="15" x14ac:dyDescent="0.25"/>
  <cols>
    <col min="1" max="1" width="48" customWidth="1"/>
    <col min="2" max="2" width="20" customWidth="1"/>
    <col min="3" max="3" width="22.7109375" customWidth="1"/>
    <col min="4" max="5" width="20" customWidth="1"/>
  </cols>
  <sheetData>
    <row r="1" spans="1:5" ht="25.7" customHeight="1" x14ac:dyDescent="0.25">
      <c r="A1" s="1" t="s">
        <v>0</v>
      </c>
      <c r="E1" s="1" t="s">
        <v>1</v>
      </c>
    </row>
    <row r="2" spans="1:5" ht="25.7" customHeight="1" x14ac:dyDescent="0.25">
      <c r="A2" s="31" t="s">
        <v>2</v>
      </c>
      <c r="B2" s="31"/>
      <c r="C2" s="31"/>
      <c r="D2" s="31"/>
      <c r="E2" s="31"/>
    </row>
    <row r="3" spans="1:5" ht="25.7" customHeight="1" x14ac:dyDescent="0.25">
      <c r="A3" s="31"/>
      <c r="B3" s="31"/>
      <c r="C3" s="31"/>
      <c r="D3" s="31"/>
      <c r="E3" s="31"/>
    </row>
    <row r="5" spans="1:5" ht="38.450000000000003" customHeight="1" x14ac:dyDescent="0.25">
      <c r="A5" s="3" t="s">
        <v>3</v>
      </c>
      <c r="B5" s="2" t="s">
        <v>4</v>
      </c>
      <c r="C5" s="2" t="s">
        <v>5</v>
      </c>
      <c r="D5" s="2" t="s">
        <v>6</v>
      </c>
      <c r="E5" s="2" t="s">
        <v>7</v>
      </c>
    </row>
    <row r="6" spans="1:5" ht="27" customHeight="1" x14ac:dyDescent="0.25">
      <c r="A6" s="4" t="s">
        <v>8</v>
      </c>
      <c r="B6" s="5" t="s">
        <v>9</v>
      </c>
      <c r="C6" s="5"/>
      <c r="D6" s="25">
        <f>D7+D14+D23+D26</f>
        <v>36275312011</v>
      </c>
      <c r="E6" s="25">
        <f>E7+E14+E23+E26</f>
        <v>37721684683</v>
      </c>
    </row>
    <row r="7" spans="1:5" ht="27" customHeight="1" x14ac:dyDescent="0.25">
      <c r="A7" s="4" t="s">
        <v>10</v>
      </c>
      <c r="B7" s="5" t="s">
        <v>11</v>
      </c>
      <c r="C7" s="5"/>
      <c r="D7" s="24">
        <f>SUM(D8:D9)</f>
        <v>3628941393</v>
      </c>
      <c r="E7" s="24">
        <f>SUM(E8:E9)</f>
        <v>4736280097</v>
      </c>
    </row>
    <row r="8" spans="1:5" ht="27" customHeight="1" x14ac:dyDescent="0.25">
      <c r="A8" s="4" t="s">
        <v>12</v>
      </c>
      <c r="B8" s="5" t="s">
        <v>13</v>
      </c>
      <c r="C8" s="5"/>
      <c r="D8" s="29">
        <v>3620760393</v>
      </c>
      <c r="E8" s="23">
        <v>2580289789</v>
      </c>
    </row>
    <row r="9" spans="1:5" ht="27" customHeight="1" x14ac:dyDescent="0.25">
      <c r="A9" s="4" t="s">
        <v>14</v>
      </c>
      <c r="B9" s="5" t="s">
        <v>15</v>
      </c>
      <c r="C9" s="5"/>
      <c r="D9" s="29">
        <v>8181000</v>
      </c>
      <c r="E9" s="23">
        <v>2155990308</v>
      </c>
    </row>
    <row r="10" spans="1:5" ht="27" customHeight="1" x14ac:dyDescent="0.25">
      <c r="A10" s="4" t="s">
        <v>16</v>
      </c>
      <c r="B10" s="5" t="s">
        <v>17</v>
      </c>
      <c r="C10" s="5"/>
      <c r="D10" s="22"/>
      <c r="E10" s="22"/>
    </row>
    <row r="11" spans="1:5" ht="27" customHeight="1" x14ac:dyDescent="0.25">
      <c r="A11" s="4" t="s">
        <v>18</v>
      </c>
      <c r="B11" s="5" t="s">
        <v>19</v>
      </c>
      <c r="C11" s="5"/>
      <c r="D11" s="23"/>
      <c r="E11" s="23"/>
    </row>
    <row r="12" spans="1:5" ht="27" customHeight="1" x14ac:dyDescent="0.25">
      <c r="A12" s="4" t="s">
        <v>20</v>
      </c>
      <c r="B12" s="5" t="s">
        <v>21</v>
      </c>
      <c r="C12" s="5"/>
      <c r="D12" s="23"/>
      <c r="E12" s="23"/>
    </row>
    <row r="13" spans="1:5" ht="27" customHeight="1" x14ac:dyDescent="0.25">
      <c r="A13" s="4" t="s">
        <v>22</v>
      </c>
      <c r="B13" s="5" t="s">
        <v>23</v>
      </c>
      <c r="C13" s="5"/>
      <c r="D13" s="23"/>
      <c r="E13" s="23"/>
    </row>
    <row r="14" spans="1:5" ht="27" customHeight="1" x14ac:dyDescent="0.25">
      <c r="A14" s="4" t="s">
        <v>24</v>
      </c>
      <c r="B14" s="5" t="s">
        <v>25</v>
      </c>
      <c r="C14" s="5"/>
      <c r="D14" s="24">
        <f>SUM(D15:D22)</f>
        <v>12658160356</v>
      </c>
      <c r="E14" s="24">
        <f>SUM(E15:E22)</f>
        <v>14298817154</v>
      </c>
    </row>
    <row r="15" spans="1:5" ht="27" customHeight="1" x14ac:dyDescent="0.25">
      <c r="A15" s="4" t="s">
        <v>26</v>
      </c>
      <c r="B15" s="5" t="s">
        <v>27</v>
      </c>
      <c r="C15" s="5"/>
      <c r="D15" s="29">
        <v>14140722779</v>
      </c>
      <c r="E15" s="23">
        <v>17050628702</v>
      </c>
    </row>
    <row r="16" spans="1:5" ht="27" customHeight="1" x14ac:dyDescent="0.25">
      <c r="A16" s="4" t="s">
        <v>28</v>
      </c>
      <c r="B16" s="5" t="s">
        <v>29</v>
      </c>
      <c r="C16" s="5"/>
      <c r="D16" s="29">
        <v>10764043831</v>
      </c>
      <c r="E16" s="23">
        <v>9381172845</v>
      </c>
    </row>
    <row r="17" spans="1:5" ht="27" customHeight="1" x14ac:dyDescent="0.25">
      <c r="A17" s="4" t="s">
        <v>30</v>
      </c>
      <c r="B17" s="5" t="s">
        <v>31</v>
      </c>
      <c r="C17" s="5"/>
      <c r="D17" s="23"/>
      <c r="E17" s="23"/>
    </row>
    <row r="18" spans="1:5" ht="27" customHeight="1" x14ac:dyDescent="0.25">
      <c r="A18" s="4" t="s">
        <v>32</v>
      </c>
      <c r="B18" s="5" t="s">
        <v>33</v>
      </c>
      <c r="C18" s="5"/>
      <c r="D18" s="23"/>
      <c r="E18" s="23"/>
    </row>
    <row r="19" spans="1:5" ht="27" customHeight="1" x14ac:dyDescent="0.25">
      <c r="A19" s="4" t="s">
        <v>34</v>
      </c>
      <c r="B19" s="5" t="s">
        <v>35</v>
      </c>
      <c r="C19" s="5"/>
      <c r="D19" s="23"/>
      <c r="E19" s="23"/>
    </row>
    <row r="20" spans="1:5" ht="27" customHeight="1" x14ac:dyDescent="0.25">
      <c r="A20" s="4" t="s">
        <v>36</v>
      </c>
      <c r="B20" s="5" t="s">
        <v>37</v>
      </c>
      <c r="C20" s="5"/>
      <c r="D20" s="29">
        <v>2379883955</v>
      </c>
      <c r="E20" s="23">
        <v>2513905816</v>
      </c>
    </row>
    <row r="21" spans="1:5" ht="27" customHeight="1" x14ac:dyDescent="0.25">
      <c r="A21" s="4" t="s">
        <v>38</v>
      </c>
      <c r="B21" s="5" t="s">
        <v>39</v>
      </c>
      <c r="C21" s="5"/>
      <c r="D21" s="29">
        <v>-14626490209</v>
      </c>
      <c r="E21" s="23">
        <v>-14646890209</v>
      </c>
    </row>
    <row r="22" spans="1:5" ht="27" customHeight="1" x14ac:dyDescent="0.25">
      <c r="A22" s="4" t="s">
        <v>40</v>
      </c>
      <c r="B22" s="5" t="s">
        <v>41</v>
      </c>
      <c r="C22" s="5"/>
      <c r="D22" s="23"/>
      <c r="E22" s="23"/>
    </row>
    <row r="23" spans="1:5" ht="27" customHeight="1" x14ac:dyDescent="0.25">
      <c r="A23" s="4" t="s">
        <v>42</v>
      </c>
      <c r="B23" s="5" t="s">
        <v>43</v>
      </c>
      <c r="C23" s="5"/>
      <c r="D23" s="24">
        <f>SUM(D24:D25)</f>
        <v>18791700422</v>
      </c>
      <c r="E23" s="24">
        <f>SUM(E24:E25)</f>
        <v>17197210632</v>
      </c>
    </row>
    <row r="24" spans="1:5" ht="27" customHeight="1" x14ac:dyDescent="0.25">
      <c r="A24" s="4" t="s">
        <v>44</v>
      </c>
      <c r="B24" s="5" t="s">
        <v>45</v>
      </c>
      <c r="C24" s="5"/>
      <c r="D24" s="29">
        <v>18868466822</v>
      </c>
      <c r="E24" s="23">
        <v>17273977032</v>
      </c>
    </row>
    <row r="25" spans="1:5" ht="27" customHeight="1" x14ac:dyDescent="0.25">
      <c r="A25" s="4" t="s">
        <v>46</v>
      </c>
      <c r="B25" s="5" t="s">
        <v>47</v>
      </c>
      <c r="C25" s="5"/>
      <c r="D25" s="29">
        <v>-76766400</v>
      </c>
      <c r="E25" s="23">
        <v>-76766400</v>
      </c>
    </row>
    <row r="26" spans="1:5" ht="27" customHeight="1" x14ac:dyDescent="0.25">
      <c r="A26" s="4" t="s">
        <v>48</v>
      </c>
      <c r="B26" s="5" t="s">
        <v>49</v>
      </c>
      <c r="C26" s="5"/>
      <c r="D26" s="24">
        <f>SUM(D27:D31)</f>
        <v>1196509840</v>
      </c>
      <c r="E26" s="24">
        <f>SUM(E27:E31)</f>
        <v>1489376800</v>
      </c>
    </row>
    <row r="27" spans="1:5" ht="27" customHeight="1" x14ac:dyDescent="0.25">
      <c r="A27" s="4" t="s">
        <v>50</v>
      </c>
      <c r="B27" s="5" t="s">
        <v>51</v>
      </c>
      <c r="C27" s="5"/>
      <c r="D27" s="23">
        <v>0</v>
      </c>
      <c r="E27" s="23">
        <v>286653421</v>
      </c>
    </row>
    <row r="28" spans="1:5" ht="27" customHeight="1" x14ac:dyDescent="0.25">
      <c r="A28" s="4" t="s">
        <v>52</v>
      </c>
      <c r="B28" s="5" t="s">
        <v>53</v>
      </c>
      <c r="C28" s="5"/>
      <c r="D28" s="29">
        <v>547623081</v>
      </c>
      <c r="E28" s="23">
        <v>576316642</v>
      </c>
    </row>
    <row r="29" spans="1:5" ht="27" customHeight="1" x14ac:dyDescent="0.25">
      <c r="A29" s="4" t="s">
        <v>54</v>
      </c>
      <c r="B29" s="5" t="s">
        <v>55</v>
      </c>
      <c r="C29" s="5"/>
      <c r="D29" s="29">
        <v>648886759</v>
      </c>
      <c r="E29" s="23">
        <v>626406737</v>
      </c>
    </row>
    <row r="30" spans="1:5" ht="27" customHeight="1" x14ac:dyDescent="0.25">
      <c r="A30" s="4" t="s">
        <v>56</v>
      </c>
      <c r="B30" s="5" t="s">
        <v>57</v>
      </c>
      <c r="C30" s="5"/>
      <c r="D30" s="23"/>
      <c r="E30" s="23"/>
    </row>
    <row r="31" spans="1:5" ht="27" customHeight="1" x14ac:dyDescent="0.25">
      <c r="A31" s="4" t="s">
        <v>58</v>
      </c>
      <c r="B31" s="5" t="s">
        <v>59</v>
      </c>
      <c r="C31" s="5"/>
      <c r="D31" s="23">
        <v>0</v>
      </c>
      <c r="E31" s="23"/>
    </row>
    <row r="32" spans="1:5" ht="27" customHeight="1" x14ac:dyDescent="0.25">
      <c r="A32" s="4" t="s">
        <v>60</v>
      </c>
      <c r="B32" s="5" t="s">
        <v>61</v>
      </c>
      <c r="C32" s="5"/>
      <c r="D32" s="26">
        <f>D33+D41+D51+D54+D57+D63</f>
        <v>44353800511</v>
      </c>
      <c r="E32" s="26">
        <f>E33+E41+E51+E54+E57+E63</f>
        <v>47064581117</v>
      </c>
    </row>
    <row r="33" spans="1:5" ht="27" customHeight="1" x14ac:dyDescent="0.25">
      <c r="A33" s="4" t="s">
        <v>62</v>
      </c>
      <c r="B33" s="5" t="s">
        <v>63</v>
      </c>
      <c r="C33" s="5"/>
      <c r="D33" s="24">
        <f>SUM(D34:D40)</f>
        <v>3000000</v>
      </c>
      <c r="E33" s="24">
        <f>SUM(E34:E40)</f>
        <v>3000000</v>
      </c>
    </row>
    <row r="34" spans="1:5" ht="27" customHeight="1" x14ac:dyDescent="0.25">
      <c r="A34" s="4" t="s">
        <v>64</v>
      </c>
      <c r="B34" s="5" t="s">
        <v>65</v>
      </c>
      <c r="C34" s="5"/>
      <c r="D34" s="23"/>
      <c r="E34" s="23"/>
    </row>
    <row r="35" spans="1:5" ht="27" customHeight="1" x14ac:dyDescent="0.25">
      <c r="A35" s="4" t="s">
        <v>66</v>
      </c>
      <c r="B35" s="5" t="s">
        <v>67</v>
      </c>
      <c r="C35" s="5"/>
      <c r="D35" s="23"/>
      <c r="E35" s="23"/>
    </row>
    <row r="36" spans="1:5" ht="27" customHeight="1" x14ac:dyDescent="0.25">
      <c r="A36" s="4" t="s">
        <v>68</v>
      </c>
      <c r="B36" s="5" t="s">
        <v>69</v>
      </c>
      <c r="C36" s="5"/>
      <c r="D36" s="23"/>
      <c r="E36" s="23"/>
    </row>
    <row r="37" spans="1:5" ht="27" customHeight="1" x14ac:dyDescent="0.25">
      <c r="A37" s="4" t="s">
        <v>70</v>
      </c>
      <c r="B37" s="5" t="s">
        <v>71</v>
      </c>
      <c r="C37" s="5"/>
      <c r="D37" s="23"/>
      <c r="E37" s="23"/>
    </row>
    <row r="38" spans="1:5" ht="27" customHeight="1" x14ac:dyDescent="0.25">
      <c r="A38" s="4" t="s">
        <v>72</v>
      </c>
      <c r="B38" s="5" t="s">
        <v>73</v>
      </c>
      <c r="C38" s="5"/>
      <c r="D38" s="23"/>
      <c r="E38" s="23"/>
    </row>
    <row r="39" spans="1:5" ht="27" customHeight="1" x14ac:dyDescent="0.25">
      <c r="A39" s="4" t="s">
        <v>74</v>
      </c>
      <c r="B39" s="5" t="s">
        <v>75</v>
      </c>
      <c r="C39" s="5"/>
      <c r="D39" s="23">
        <v>3000000</v>
      </c>
      <c r="E39" s="23">
        <v>3000000</v>
      </c>
    </row>
    <row r="40" spans="1:5" ht="27" customHeight="1" x14ac:dyDescent="0.25">
      <c r="A40" s="4" t="s">
        <v>76</v>
      </c>
      <c r="B40" s="5" t="s">
        <v>77</v>
      </c>
      <c r="C40" s="5"/>
      <c r="D40" s="23">
        <v>0</v>
      </c>
      <c r="E40" s="23"/>
    </row>
    <row r="41" spans="1:5" ht="27" customHeight="1" x14ac:dyDescent="0.25">
      <c r="A41" s="4" t="s">
        <v>78</v>
      </c>
      <c r="B41" s="5" t="s">
        <v>79</v>
      </c>
      <c r="C41" s="5"/>
      <c r="D41" s="24">
        <f>D42+D48</f>
        <v>22161535614</v>
      </c>
      <c r="E41" s="24">
        <f>E42+E48</f>
        <v>24477916475</v>
      </c>
    </row>
    <row r="42" spans="1:5" ht="27" customHeight="1" x14ac:dyDescent="0.25">
      <c r="A42" s="4" t="s">
        <v>80</v>
      </c>
      <c r="B42" s="5" t="s">
        <v>81</v>
      </c>
      <c r="C42" s="5"/>
      <c r="D42" s="24">
        <f>SUM(D43:D44)</f>
        <v>17947766154</v>
      </c>
      <c r="E42" s="24">
        <f>SUM(E43:E44)</f>
        <v>20125613823</v>
      </c>
    </row>
    <row r="43" spans="1:5" ht="27" customHeight="1" x14ac:dyDescent="0.25">
      <c r="A43" s="4" t="s">
        <v>82</v>
      </c>
      <c r="B43" s="5" t="s">
        <v>83</v>
      </c>
      <c r="C43" s="5"/>
      <c r="D43" s="29">
        <v>37076445922</v>
      </c>
      <c r="E43" s="23">
        <v>36937165831</v>
      </c>
    </row>
    <row r="44" spans="1:5" ht="27" customHeight="1" x14ac:dyDescent="0.25">
      <c r="A44" s="4" t="s">
        <v>84</v>
      </c>
      <c r="B44" s="5" t="s">
        <v>85</v>
      </c>
      <c r="C44" s="5"/>
      <c r="D44" s="29">
        <v>-19128679768</v>
      </c>
      <c r="E44" s="23">
        <v>-16811552008</v>
      </c>
    </row>
    <row r="45" spans="1:5" ht="27" customHeight="1" x14ac:dyDescent="0.25">
      <c r="A45" s="4" t="s">
        <v>86</v>
      </c>
      <c r="B45" s="5" t="s">
        <v>87</v>
      </c>
      <c r="C45" s="5"/>
      <c r="D45" s="22"/>
      <c r="E45" s="22"/>
    </row>
    <row r="46" spans="1:5" ht="27" customHeight="1" x14ac:dyDescent="0.25">
      <c r="A46" s="4" t="s">
        <v>82</v>
      </c>
      <c r="B46" s="5" t="s">
        <v>88</v>
      </c>
      <c r="C46" s="5"/>
      <c r="D46" s="23"/>
      <c r="E46" s="23"/>
    </row>
    <row r="47" spans="1:5" ht="27" customHeight="1" x14ac:dyDescent="0.25">
      <c r="A47" s="4" t="s">
        <v>84</v>
      </c>
      <c r="B47" s="5" t="s">
        <v>89</v>
      </c>
      <c r="C47" s="5"/>
      <c r="D47" s="23"/>
      <c r="E47" s="23"/>
    </row>
    <row r="48" spans="1:5" ht="27" customHeight="1" x14ac:dyDescent="0.25">
      <c r="A48" s="4" t="s">
        <v>90</v>
      </c>
      <c r="B48" s="5" t="s">
        <v>91</v>
      </c>
      <c r="C48" s="5"/>
      <c r="D48" s="24">
        <f>SUM(D49:D50)</f>
        <v>4213769460</v>
      </c>
      <c r="E48" s="24">
        <f>SUM(E49:E50)</f>
        <v>4352302652</v>
      </c>
    </row>
    <row r="49" spans="1:5" ht="27" customHeight="1" x14ac:dyDescent="0.25">
      <c r="A49" s="4" t="s">
        <v>92</v>
      </c>
      <c r="B49" s="5" t="s">
        <v>93</v>
      </c>
      <c r="C49" s="5"/>
      <c r="D49" s="29">
        <v>5538892859</v>
      </c>
      <c r="E49" s="23">
        <v>5538892859</v>
      </c>
    </row>
    <row r="50" spans="1:5" ht="27" customHeight="1" x14ac:dyDescent="0.25">
      <c r="A50" s="4" t="s">
        <v>94</v>
      </c>
      <c r="B50" s="5" t="s">
        <v>95</v>
      </c>
      <c r="C50" s="5"/>
      <c r="D50" s="29">
        <v>-1325123399</v>
      </c>
      <c r="E50" s="23">
        <v>-1186590207</v>
      </c>
    </row>
    <row r="51" spans="1:5" ht="27" customHeight="1" x14ac:dyDescent="0.25">
      <c r="A51" s="4" t="s">
        <v>96</v>
      </c>
      <c r="B51" s="5" t="s">
        <v>97</v>
      </c>
      <c r="C51" s="5"/>
      <c r="D51" s="24">
        <f>SUM(D52:D53)</f>
        <v>19477710930</v>
      </c>
      <c r="E51" s="24">
        <f>SUM(E52:E53)</f>
        <v>20378959857</v>
      </c>
    </row>
    <row r="52" spans="1:5" ht="27" customHeight="1" x14ac:dyDescent="0.25">
      <c r="A52" s="4" t="s">
        <v>82</v>
      </c>
      <c r="B52" s="5" t="s">
        <v>98</v>
      </c>
      <c r="C52" s="5"/>
      <c r="D52" s="29">
        <v>29549207355</v>
      </c>
      <c r="E52" s="23">
        <v>29549207355</v>
      </c>
    </row>
    <row r="53" spans="1:5" ht="27" customHeight="1" x14ac:dyDescent="0.25">
      <c r="A53" s="4" t="s">
        <v>94</v>
      </c>
      <c r="B53" s="5" t="s">
        <v>99</v>
      </c>
      <c r="C53" s="5"/>
      <c r="D53" s="29">
        <v>-10071496425</v>
      </c>
      <c r="E53" s="23">
        <v>-9170247498</v>
      </c>
    </row>
    <row r="54" spans="1:5" ht="27" customHeight="1" x14ac:dyDescent="0.25">
      <c r="A54" s="4" t="s">
        <v>100</v>
      </c>
      <c r="B54" s="5" t="s">
        <v>101</v>
      </c>
      <c r="C54" s="5"/>
      <c r="D54" s="24">
        <f>SUM(D56:D56)</f>
        <v>0</v>
      </c>
      <c r="E54" s="24">
        <f>SUM(E56:E56)</f>
        <v>0</v>
      </c>
    </row>
    <row r="55" spans="1:5" ht="27" customHeight="1" x14ac:dyDescent="0.25">
      <c r="A55" s="4" t="s">
        <v>102</v>
      </c>
      <c r="B55" s="5" t="s">
        <v>103</v>
      </c>
      <c r="C55" s="5"/>
      <c r="D55" s="23"/>
      <c r="E55" s="23"/>
    </row>
    <row r="56" spans="1:5" ht="27" customHeight="1" x14ac:dyDescent="0.25">
      <c r="A56" s="4" t="s">
        <v>104</v>
      </c>
      <c r="B56" s="5" t="s">
        <v>105</v>
      </c>
      <c r="C56" s="5"/>
      <c r="D56" s="23">
        <v>0</v>
      </c>
      <c r="E56" s="23">
        <v>0</v>
      </c>
    </row>
    <row r="57" spans="1:5" ht="27" customHeight="1" x14ac:dyDescent="0.25">
      <c r="A57" s="4" t="s">
        <v>106</v>
      </c>
      <c r="B57" s="5" t="s">
        <v>107</v>
      </c>
      <c r="C57" s="5"/>
      <c r="D57" s="24">
        <f>SUM(D58:D62)</f>
        <v>275026653</v>
      </c>
      <c r="E57" s="24">
        <f>SUM(E58:E62)</f>
        <v>275026653</v>
      </c>
    </row>
    <row r="58" spans="1:5" ht="27" customHeight="1" x14ac:dyDescent="0.25">
      <c r="A58" s="4" t="s">
        <v>108</v>
      </c>
      <c r="B58" s="5" t="s">
        <v>109</v>
      </c>
      <c r="C58" s="5"/>
      <c r="D58" s="23"/>
      <c r="E58" s="23"/>
    </row>
    <row r="59" spans="1:5" ht="27" customHeight="1" x14ac:dyDescent="0.25">
      <c r="A59" s="4" t="s">
        <v>110</v>
      </c>
      <c r="B59" s="5" t="s">
        <v>111</v>
      </c>
      <c r="C59" s="5"/>
      <c r="D59" s="29">
        <v>275026653</v>
      </c>
      <c r="E59" s="23">
        <v>275026653</v>
      </c>
    </row>
    <row r="60" spans="1:5" ht="27" customHeight="1" x14ac:dyDescent="0.25">
      <c r="A60" s="4" t="s">
        <v>112</v>
      </c>
      <c r="B60" s="5" t="s">
        <v>113</v>
      </c>
      <c r="C60" s="5"/>
      <c r="D60" s="23"/>
      <c r="E60" s="23"/>
    </row>
    <row r="61" spans="1:5" ht="27" customHeight="1" x14ac:dyDescent="0.25">
      <c r="A61" s="4" t="s">
        <v>114</v>
      </c>
      <c r="B61" s="5" t="s">
        <v>115</v>
      </c>
      <c r="C61" s="5"/>
      <c r="D61" s="23">
        <v>0</v>
      </c>
      <c r="E61" s="23"/>
    </row>
    <row r="62" spans="1:5" ht="27" customHeight="1" x14ac:dyDescent="0.25">
      <c r="A62" s="4" t="s">
        <v>116</v>
      </c>
      <c r="B62" s="5" t="s">
        <v>117</v>
      </c>
      <c r="C62" s="5"/>
      <c r="D62" s="23"/>
      <c r="E62" s="23"/>
    </row>
    <row r="63" spans="1:5" ht="27" customHeight="1" x14ac:dyDescent="0.25">
      <c r="A63" s="4" t="s">
        <v>118</v>
      </c>
      <c r="B63" s="5" t="s">
        <v>119</v>
      </c>
      <c r="C63" s="5"/>
      <c r="D63" s="24">
        <f>SUM(D64:D67)</f>
        <v>2436527314</v>
      </c>
      <c r="E63" s="24">
        <f>SUM(E64:E67)</f>
        <v>1929678132</v>
      </c>
    </row>
    <row r="64" spans="1:5" ht="27" customHeight="1" x14ac:dyDescent="0.25">
      <c r="A64" s="4" t="s">
        <v>120</v>
      </c>
      <c r="B64" s="5" t="s">
        <v>121</v>
      </c>
      <c r="C64" s="5"/>
      <c r="D64" s="29">
        <v>2386527314</v>
      </c>
      <c r="E64" s="23">
        <v>1929678132</v>
      </c>
    </row>
    <row r="65" spans="1:5" ht="27" customHeight="1" x14ac:dyDescent="0.25">
      <c r="A65" s="4" t="s">
        <v>122</v>
      </c>
      <c r="B65" s="5" t="s">
        <v>123</v>
      </c>
      <c r="C65" s="5"/>
      <c r="D65" s="23"/>
      <c r="E65" s="23"/>
    </row>
    <row r="66" spans="1:5" ht="27" customHeight="1" x14ac:dyDescent="0.25">
      <c r="A66" s="4" t="s">
        <v>124</v>
      </c>
      <c r="B66" s="5" t="s">
        <v>125</v>
      </c>
      <c r="C66" s="5"/>
      <c r="D66" s="23"/>
      <c r="E66" s="23"/>
    </row>
    <row r="67" spans="1:5" ht="27" customHeight="1" x14ac:dyDescent="0.25">
      <c r="A67" s="4" t="s">
        <v>126</v>
      </c>
      <c r="B67" s="5" t="s">
        <v>127</v>
      </c>
      <c r="C67" s="5"/>
      <c r="D67" s="23">
        <v>50000000</v>
      </c>
      <c r="E67" s="23"/>
    </row>
    <row r="68" spans="1:5" ht="27" customHeight="1" x14ac:dyDescent="0.25">
      <c r="A68" s="4" t="s">
        <v>128</v>
      </c>
      <c r="B68" s="5" t="s">
        <v>129</v>
      </c>
      <c r="C68" s="5"/>
      <c r="D68" s="24">
        <f>D6+D32</f>
        <v>80629112522</v>
      </c>
      <c r="E68" s="24">
        <f>E6+E32</f>
        <v>84786265800</v>
      </c>
    </row>
    <row r="69" spans="1:5" ht="27" customHeight="1" x14ac:dyDescent="0.25">
      <c r="A69" s="4" t="s">
        <v>130</v>
      </c>
      <c r="B69" s="5" t="s">
        <v>131</v>
      </c>
      <c r="C69" s="5"/>
      <c r="D69" s="28">
        <f>D70+D85</f>
        <v>82108379515</v>
      </c>
      <c r="E69" s="28">
        <f>E70+E85</f>
        <v>80209071386</v>
      </c>
    </row>
    <row r="70" spans="1:5" ht="27" customHeight="1" x14ac:dyDescent="0.25">
      <c r="A70" s="4" t="s">
        <v>132</v>
      </c>
      <c r="B70" s="5" t="s">
        <v>133</v>
      </c>
      <c r="C70" s="5"/>
      <c r="D70" s="24">
        <f>SUM(D71:D84)</f>
        <v>71017096512</v>
      </c>
      <c r="E70" s="24">
        <f>SUM(E71:E84)</f>
        <v>69216806407</v>
      </c>
    </row>
    <row r="71" spans="1:5" ht="27" customHeight="1" x14ac:dyDescent="0.25">
      <c r="A71" s="4" t="s">
        <v>134</v>
      </c>
      <c r="B71" s="5" t="s">
        <v>135</v>
      </c>
      <c r="C71" s="5"/>
      <c r="D71" s="29">
        <v>15620478539</v>
      </c>
      <c r="E71" s="23">
        <v>17972953552</v>
      </c>
    </row>
    <row r="72" spans="1:5" ht="27" customHeight="1" x14ac:dyDescent="0.25">
      <c r="A72" s="4" t="s">
        <v>136</v>
      </c>
      <c r="B72" s="5" t="s">
        <v>137</v>
      </c>
      <c r="C72" s="5"/>
      <c r="D72" s="29">
        <v>8480915798</v>
      </c>
      <c r="E72" s="23">
        <v>4068524657</v>
      </c>
    </row>
    <row r="73" spans="1:5" ht="27" customHeight="1" x14ac:dyDescent="0.25">
      <c r="A73" s="4" t="s">
        <v>138</v>
      </c>
      <c r="B73" s="5" t="s">
        <v>139</v>
      </c>
      <c r="C73" s="5"/>
      <c r="D73" s="29">
        <v>1397128550</v>
      </c>
      <c r="E73" s="23">
        <v>2087289518</v>
      </c>
    </row>
    <row r="74" spans="1:5" ht="27" customHeight="1" x14ac:dyDescent="0.25">
      <c r="A74" s="4" t="s">
        <v>140</v>
      </c>
      <c r="B74" s="5" t="s">
        <v>141</v>
      </c>
      <c r="C74" s="5"/>
      <c r="D74" s="29">
        <v>259768710</v>
      </c>
      <c r="E74" s="23">
        <v>203563600</v>
      </c>
    </row>
    <row r="75" spans="1:5" ht="27" customHeight="1" x14ac:dyDescent="0.25">
      <c r="A75" s="4" t="s">
        <v>142</v>
      </c>
      <c r="B75" s="5" t="s">
        <v>143</v>
      </c>
      <c r="C75" s="5"/>
      <c r="D75" s="29">
        <v>21147597946</v>
      </c>
      <c r="E75" s="23">
        <v>17104276973</v>
      </c>
    </row>
    <row r="76" spans="1:5" ht="27" customHeight="1" x14ac:dyDescent="0.25">
      <c r="A76" s="4" t="s">
        <v>144</v>
      </c>
      <c r="B76" s="5" t="s">
        <v>145</v>
      </c>
      <c r="C76" s="5"/>
      <c r="D76" s="23"/>
      <c r="E76" s="23"/>
    </row>
    <row r="77" spans="1:5" ht="27" customHeight="1" x14ac:dyDescent="0.25">
      <c r="A77" s="4" t="s">
        <v>146</v>
      </c>
      <c r="B77" s="5" t="s">
        <v>147</v>
      </c>
      <c r="C77" s="5"/>
      <c r="D77" s="23"/>
      <c r="E77" s="23"/>
    </row>
    <row r="78" spans="1:5" ht="27" customHeight="1" x14ac:dyDescent="0.25">
      <c r="A78" s="4" t="s">
        <v>148</v>
      </c>
      <c r="B78" s="5" t="s">
        <v>149</v>
      </c>
      <c r="C78" s="5"/>
      <c r="D78" s="29">
        <v>112500000</v>
      </c>
      <c r="E78" s="23">
        <v>232000000</v>
      </c>
    </row>
    <row r="79" spans="1:5" ht="27" customHeight="1" x14ac:dyDescent="0.25">
      <c r="A79" s="4" t="s">
        <v>150</v>
      </c>
      <c r="B79" s="5" t="s">
        <v>151</v>
      </c>
      <c r="C79" s="5"/>
      <c r="D79" s="29">
        <v>5864130544</v>
      </c>
      <c r="E79" s="23">
        <v>5880421682</v>
      </c>
    </row>
    <row r="80" spans="1:5" ht="27" customHeight="1" x14ac:dyDescent="0.25">
      <c r="A80" s="4" t="s">
        <v>152</v>
      </c>
      <c r="B80" s="5" t="s">
        <v>153</v>
      </c>
      <c r="C80" s="5"/>
      <c r="D80" s="29">
        <v>18227921512</v>
      </c>
      <c r="E80" s="23">
        <v>21761121512</v>
      </c>
    </row>
    <row r="81" spans="1:5" ht="27" customHeight="1" x14ac:dyDescent="0.25">
      <c r="A81" s="4" t="s">
        <v>154</v>
      </c>
      <c r="B81" s="5" t="s">
        <v>155</v>
      </c>
      <c r="C81" s="5"/>
      <c r="D81" s="29"/>
      <c r="E81" s="23"/>
    </row>
    <row r="82" spans="1:5" ht="27" customHeight="1" x14ac:dyDescent="0.25">
      <c r="A82" s="4" t="s">
        <v>156</v>
      </c>
      <c r="B82" s="5" t="s">
        <v>157</v>
      </c>
      <c r="C82" s="5"/>
      <c r="D82" s="29">
        <v>-93345087</v>
      </c>
      <c r="E82" s="23">
        <v>-93345087</v>
      </c>
    </row>
    <row r="83" spans="1:5" ht="27" customHeight="1" x14ac:dyDescent="0.25">
      <c r="A83" s="4" t="s">
        <v>158</v>
      </c>
      <c r="B83" s="5" t="s">
        <v>159</v>
      </c>
      <c r="C83" s="5"/>
      <c r="D83" s="23"/>
      <c r="E83" s="23"/>
    </row>
    <row r="84" spans="1:5" ht="27" customHeight="1" x14ac:dyDescent="0.25">
      <c r="A84" s="4" t="s">
        <v>160</v>
      </c>
      <c r="B84" s="5" t="s">
        <v>161</v>
      </c>
      <c r="C84" s="5"/>
      <c r="D84" s="23"/>
      <c r="E84" s="23"/>
    </row>
    <row r="85" spans="1:5" ht="27" customHeight="1" x14ac:dyDescent="0.25">
      <c r="A85" s="4" t="s">
        <v>162</v>
      </c>
      <c r="B85" s="5" t="s">
        <v>163</v>
      </c>
      <c r="C85" s="5"/>
      <c r="D85" s="24">
        <f>SUM(D86:D98)</f>
        <v>11091283003</v>
      </c>
      <c r="E85" s="24">
        <f>SUM(E86:E98)</f>
        <v>10992264979</v>
      </c>
    </row>
    <row r="86" spans="1:5" ht="27" customHeight="1" x14ac:dyDescent="0.25">
      <c r="A86" s="4" t="s">
        <v>164</v>
      </c>
      <c r="B86" s="5" t="s">
        <v>165</v>
      </c>
      <c r="C86" s="5"/>
      <c r="D86" s="23"/>
      <c r="E86" s="23"/>
    </row>
    <row r="87" spans="1:5" ht="27" customHeight="1" x14ac:dyDescent="0.25">
      <c r="A87" s="4" t="s">
        <v>166</v>
      </c>
      <c r="B87" s="5" t="s">
        <v>167</v>
      </c>
      <c r="C87" s="5"/>
      <c r="D87" s="23"/>
      <c r="E87" s="23"/>
    </row>
    <row r="88" spans="1:5" ht="27" customHeight="1" x14ac:dyDescent="0.25">
      <c r="A88" s="4" t="s">
        <v>168</v>
      </c>
      <c r="B88" s="5" t="s">
        <v>169</v>
      </c>
      <c r="C88" s="5"/>
      <c r="D88" s="23"/>
      <c r="E88" s="23"/>
    </row>
    <row r="89" spans="1:5" ht="27" customHeight="1" x14ac:dyDescent="0.25">
      <c r="A89" s="4" t="s">
        <v>170</v>
      </c>
      <c r="B89" s="5" t="s">
        <v>171</v>
      </c>
      <c r="C89" s="5"/>
      <c r="D89" s="23"/>
      <c r="E89" s="23"/>
    </row>
    <row r="90" spans="1:5" ht="27" customHeight="1" x14ac:dyDescent="0.25">
      <c r="A90" s="4" t="s">
        <v>172</v>
      </c>
      <c r="B90" s="5" t="s">
        <v>173</v>
      </c>
      <c r="C90" s="5"/>
      <c r="D90" s="23"/>
      <c r="E90" s="23"/>
    </row>
    <row r="91" spans="1:5" ht="27" customHeight="1" x14ac:dyDescent="0.25">
      <c r="A91" s="4" t="s">
        <v>174</v>
      </c>
      <c r="B91" s="5" t="s">
        <v>175</v>
      </c>
      <c r="C91" s="5"/>
      <c r="D91" s="29">
        <v>2340930585</v>
      </c>
      <c r="E91" s="23">
        <v>1317369977</v>
      </c>
    </row>
    <row r="92" spans="1:5" ht="27" customHeight="1" x14ac:dyDescent="0.25">
      <c r="A92" s="4" t="s">
        <v>176</v>
      </c>
      <c r="B92" s="5" t="s">
        <v>177</v>
      </c>
      <c r="C92" s="5"/>
      <c r="D92" s="29">
        <v>730000000</v>
      </c>
      <c r="E92" s="23">
        <v>826000000</v>
      </c>
    </row>
    <row r="93" spans="1:5" ht="27" customHeight="1" x14ac:dyDescent="0.25">
      <c r="A93" s="4" t="s">
        <v>178</v>
      </c>
      <c r="B93" s="5" t="s">
        <v>179</v>
      </c>
      <c r="C93" s="5"/>
      <c r="D93" s="29">
        <v>8020352418</v>
      </c>
      <c r="E93" s="23">
        <v>8848895002</v>
      </c>
    </row>
    <row r="94" spans="1:5" ht="27" customHeight="1" x14ac:dyDescent="0.25">
      <c r="A94" s="4" t="s">
        <v>180</v>
      </c>
      <c r="B94" s="5" t="s">
        <v>181</v>
      </c>
      <c r="C94" s="5"/>
      <c r="D94" s="23"/>
      <c r="E94" s="23"/>
    </row>
    <row r="95" spans="1:5" ht="27" customHeight="1" x14ac:dyDescent="0.25">
      <c r="A95" s="4" t="s">
        <v>182</v>
      </c>
      <c r="B95" s="5" t="s">
        <v>183</v>
      </c>
      <c r="C95" s="5"/>
      <c r="D95" s="23"/>
      <c r="E95" s="23"/>
    </row>
    <row r="96" spans="1:5" ht="27" customHeight="1" x14ac:dyDescent="0.25">
      <c r="A96" s="4" t="s">
        <v>184</v>
      </c>
      <c r="B96" s="5" t="s">
        <v>185</v>
      </c>
      <c r="C96" s="5"/>
      <c r="D96" s="23"/>
      <c r="E96" s="23"/>
    </row>
    <row r="97" spans="1:5" ht="27" customHeight="1" x14ac:dyDescent="0.25">
      <c r="A97" s="4" t="s">
        <v>186</v>
      </c>
      <c r="B97" s="5" t="s">
        <v>187</v>
      </c>
      <c r="C97" s="5"/>
      <c r="D97" s="23"/>
      <c r="E97" s="23"/>
    </row>
    <row r="98" spans="1:5" ht="27" customHeight="1" x14ac:dyDescent="0.25">
      <c r="A98" s="4" t="s">
        <v>188</v>
      </c>
      <c r="B98" s="5" t="s">
        <v>189</v>
      </c>
      <c r="C98" s="5"/>
      <c r="D98" s="23"/>
      <c r="E98" s="23"/>
    </row>
    <row r="99" spans="1:5" ht="27" customHeight="1" x14ac:dyDescent="0.25">
      <c r="A99" s="4" t="s">
        <v>190</v>
      </c>
      <c r="B99" s="5" t="s">
        <v>191</v>
      </c>
      <c r="C99" s="5"/>
      <c r="D99" s="24">
        <f>D101+D104+D110+D112+D113</f>
        <v>-1479266993</v>
      </c>
      <c r="E99" s="24">
        <f>E101+E104+E110+E112+E113</f>
        <v>4577194414</v>
      </c>
    </row>
    <row r="100" spans="1:5" ht="27" customHeight="1" x14ac:dyDescent="0.25">
      <c r="A100" s="4" t="s">
        <v>192</v>
      </c>
      <c r="B100" s="5" t="s">
        <v>193</v>
      </c>
      <c r="C100" s="5"/>
      <c r="D100" s="22">
        <f>D99</f>
        <v>-1479266993</v>
      </c>
      <c r="E100" s="22">
        <f>E99</f>
        <v>4577194414</v>
      </c>
    </row>
    <row r="101" spans="1:5" ht="27" customHeight="1" x14ac:dyDescent="0.25">
      <c r="A101" s="4" t="s">
        <v>194</v>
      </c>
      <c r="B101" s="5" t="s">
        <v>195</v>
      </c>
      <c r="C101" s="5"/>
      <c r="D101" s="22">
        <v>45000000000</v>
      </c>
      <c r="E101" s="22">
        <v>45000000000</v>
      </c>
    </row>
    <row r="102" spans="1:5" ht="27" customHeight="1" x14ac:dyDescent="0.25">
      <c r="A102" s="4" t="s">
        <v>196</v>
      </c>
      <c r="B102" s="5" t="s">
        <v>197</v>
      </c>
      <c r="C102" s="5"/>
      <c r="D102" s="23">
        <f>D101</f>
        <v>45000000000</v>
      </c>
      <c r="E102" s="23">
        <f>E101</f>
        <v>45000000000</v>
      </c>
    </row>
    <row r="103" spans="1:5" ht="27" customHeight="1" x14ac:dyDescent="0.25">
      <c r="A103" s="4" t="s">
        <v>198</v>
      </c>
      <c r="B103" s="5" t="s">
        <v>199</v>
      </c>
      <c r="C103" s="5"/>
      <c r="D103" s="23"/>
      <c r="E103" s="23"/>
    </row>
    <row r="104" spans="1:5" ht="27" customHeight="1" x14ac:dyDescent="0.25">
      <c r="A104" s="4" t="s">
        <v>200</v>
      </c>
      <c r="B104" s="5" t="s">
        <v>201</v>
      </c>
      <c r="C104" s="5"/>
      <c r="D104" s="29">
        <v>3847215361</v>
      </c>
      <c r="E104" s="23">
        <v>3847215361</v>
      </c>
    </row>
    <row r="105" spans="1:5" ht="27" customHeight="1" x14ac:dyDescent="0.25">
      <c r="A105" s="4" t="s">
        <v>202</v>
      </c>
      <c r="B105" s="5" t="s">
        <v>203</v>
      </c>
      <c r="C105" s="5"/>
      <c r="D105" s="29"/>
      <c r="E105" s="23"/>
    </row>
    <row r="106" spans="1:5" ht="27" customHeight="1" x14ac:dyDescent="0.25">
      <c r="A106" s="4" t="s">
        <v>204</v>
      </c>
      <c r="B106" s="5" t="s">
        <v>205</v>
      </c>
      <c r="C106" s="5"/>
      <c r="D106" s="29"/>
      <c r="E106" s="23"/>
    </row>
    <row r="107" spans="1:5" ht="27" customHeight="1" x14ac:dyDescent="0.25">
      <c r="A107" s="4" t="s">
        <v>206</v>
      </c>
      <c r="B107" s="5" t="s">
        <v>207</v>
      </c>
      <c r="C107" s="5"/>
      <c r="D107" s="29"/>
      <c r="E107" s="23"/>
    </row>
    <row r="108" spans="1:5" ht="27" customHeight="1" x14ac:dyDescent="0.25">
      <c r="A108" s="4" t="s">
        <v>208</v>
      </c>
      <c r="B108" s="5" t="s">
        <v>209</v>
      </c>
      <c r="C108" s="5"/>
      <c r="D108" s="29"/>
      <c r="E108" s="23"/>
    </row>
    <row r="109" spans="1:5" ht="27" customHeight="1" x14ac:dyDescent="0.25">
      <c r="A109" s="4" t="s">
        <v>210</v>
      </c>
      <c r="B109" s="5" t="s">
        <v>211</v>
      </c>
      <c r="C109" s="5"/>
      <c r="D109" s="29"/>
      <c r="E109" s="23"/>
    </row>
    <row r="110" spans="1:5" ht="27" customHeight="1" x14ac:dyDescent="0.25">
      <c r="A110" s="4" t="s">
        <v>212</v>
      </c>
      <c r="B110" s="5" t="s">
        <v>213</v>
      </c>
      <c r="C110" s="5"/>
      <c r="D110" s="29">
        <v>2998612591</v>
      </c>
      <c r="E110" s="23">
        <v>3051644479</v>
      </c>
    </row>
    <row r="111" spans="1:5" ht="27" customHeight="1" x14ac:dyDescent="0.25">
      <c r="A111" s="4" t="s">
        <v>214</v>
      </c>
      <c r="B111" s="5" t="s">
        <v>215</v>
      </c>
      <c r="C111" s="5"/>
      <c r="D111" s="29"/>
      <c r="E111" s="23"/>
    </row>
    <row r="112" spans="1:5" ht="27" customHeight="1" x14ac:dyDescent="0.25">
      <c r="A112" s="4" t="s">
        <v>216</v>
      </c>
      <c r="B112" s="5" t="s">
        <v>217</v>
      </c>
      <c r="C112" s="5"/>
      <c r="D112" s="29">
        <v>389637545</v>
      </c>
      <c r="E112" s="23">
        <v>336605657</v>
      </c>
    </row>
    <row r="113" spans="1:5" ht="27" customHeight="1" x14ac:dyDescent="0.25">
      <c r="A113" s="4" t="s">
        <v>218</v>
      </c>
      <c r="B113" s="5" t="s">
        <v>219</v>
      </c>
      <c r="C113" s="5"/>
      <c r="D113" s="24">
        <f>SUM(D114:D115)</f>
        <v>-53714732490</v>
      </c>
      <c r="E113" s="24">
        <f>SUM(E114:E115)</f>
        <v>-47658271083</v>
      </c>
    </row>
    <row r="114" spans="1:5" ht="27" customHeight="1" x14ac:dyDescent="0.25">
      <c r="A114" s="4" t="s">
        <v>220</v>
      </c>
      <c r="B114" s="5" t="s">
        <v>221</v>
      </c>
      <c r="C114" s="5"/>
      <c r="D114" s="23">
        <v>-47658271083</v>
      </c>
      <c r="E114" s="23">
        <v>-37983495507</v>
      </c>
    </row>
    <row r="115" spans="1:5" ht="27" customHeight="1" x14ac:dyDescent="0.25">
      <c r="A115" s="4" t="s">
        <v>222</v>
      </c>
      <c r="B115" s="5" t="s">
        <v>223</v>
      </c>
      <c r="C115" s="5"/>
      <c r="D115" s="29">
        <v>-6056461407</v>
      </c>
      <c r="E115" s="23">
        <v>-9674775576</v>
      </c>
    </row>
    <row r="116" spans="1:5" ht="27" customHeight="1" x14ac:dyDescent="0.25">
      <c r="A116" s="4" t="s">
        <v>224</v>
      </c>
      <c r="B116" s="5" t="s">
        <v>225</v>
      </c>
      <c r="C116" s="5"/>
      <c r="D116" s="23"/>
      <c r="E116" s="23"/>
    </row>
    <row r="117" spans="1:5" ht="27" customHeight="1" x14ac:dyDescent="0.25">
      <c r="A117" s="4" t="s">
        <v>226</v>
      </c>
      <c r="B117" s="5" t="s">
        <v>227</v>
      </c>
      <c r="C117" s="5"/>
      <c r="D117" s="23"/>
      <c r="E117" s="23"/>
    </row>
    <row r="118" spans="1:5" ht="27" customHeight="1" x14ac:dyDescent="0.25">
      <c r="A118" s="4" t="s">
        <v>228</v>
      </c>
      <c r="B118" s="5" t="s">
        <v>229</v>
      </c>
      <c r="C118" s="5"/>
      <c r="D118" s="22"/>
      <c r="E118" s="22"/>
    </row>
    <row r="119" spans="1:5" ht="27" customHeight="1" x14ac:dyDescent="0.25">
      <c r="A119" s="4" t="s">
        <v>230</v>
      </c>
      <c r="B119" s="5" t="s">
        <v>231</v>
      </c>
      <c r="C119" s="5"/>
      <c r="D119" s="23"/>
      <c r="E119" s="23"/>
    </row>
    <row r="120" spans="1:5" ht="27" customHeight="1" x14ac:dyDescent="0.25">
      <c r="A120" s="4" t="s">
        <v>232</v>
      </c>
      <c r="B120" s="5" t="s">
        <v>233</v>
      </c>
      <c r="C120" s="5"/>
      <c r="D120" s="23"/>
      <c r="E120" s="23"/>
    </row>
    <row r="121" spans="1:5" ht="27" customHeight="1" x14ac:dyDescent="0.25">
      <c r="A121" s="4" t="s">
        <v>234</v>
      </c>
      <c r="B121" s="5" t="s">
        <v>235</v>
      </c>
      <c r="C121" s="5"/>
      <c r="D121" s="24">
        <f>D69+D99</f>
        <v>80629112522</v>
      </c>
      <c r="E121" s="24">
        <f>E69+E99</f>
        <v>84786265800</v>
      </c>
    </row>
    <row r="123" spans="1:5" x14ac:dyDescent="0.25">
      <c r="D123" s="27">
        <f>D121-D68</f>
        <v>0</v>
      </c>
      <c r="E123" s="27">
        <f>E121-E68</f>
        <v>0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90" zoomScaleNormal="90" workbookViewId="0">
      <selection activeCell="D6" sqref="D6:G28"/>
    </sheetView>
  </sheetViews>
  <sheetFormatPr defaultRowHeight="15" x14ac:dyDescent="0.25"/>
  <cols>
    <col min="1" max="1" width="54.85546875" customWidth="1"/>
    <col min="2" max="2" width="10.28515625" customWidth="1"/>
    <col min="3" max="3" width="14.7109375" customWidth="1"/>
    <col min="4" max="7" width="20" customWidth="1"/>
  </cols>
  <sheetData>
    <row r="1" spans="1:7" ht="25.7" customHeight="1" x14ac:dyDescent="0.25">
      <c r="A1" s="6" t="s">
        <v>0</v>
      </c>
      <c r="G1" s="6" t="s">
        <v>236</v>
      </c>
    </row>
    <row r="2" spans="1:7" ht="25.7" customHeight="1" x14ac:dyDescent="0.25">
      <c r="A2" s="32" t="s">
        <v>237</v>
      </c>
      <c r="B2" s="32"/>
      <c r="C2" s="32"/>
      <c r="D2" s="32"/>
      <c r="E2" s="32"/>
      <c r="F2" s="32"/>
      <c r="G2" s="32"/>
    </row>
    <row r="3" spans="1:7" ht="25.7" customHeight="1" x14ac:dyDescent="0.25">
      <c r="A3" s="32"/>
      <c r="B3" s="32"/>
      <c r="C3" s="32"/>
      <c r="D3" s="32"/>
      <c r="E3" s="32"/>
      <c r="F3" s="32"/>
      <c r="G3" s="32"/>
    </row>
    <row r="5" spans="1:7" ht="57.75" customHeight="1" x14ac:dyDescent="0.25">
      <c r="A5" s="8" t="s">
        <v>3</v>
      </c>
      <c r="B5" s="7" t="s">
        <v>4</v>
      </c>
      <c r="C5" s="7" t="s">
        <v>5</v>
      </c>
      <c r="D5" s="7" t="s">
        <v>238</v>
      </c>
      <c r="E5" s="7" t="s">
        <v>239</v>
      </c>
      <c r="F5" s="7" t="s">
        <v>240</v>
      </c>
      <c r="G5" s="7" t="s">
        <v>241</v>
      </c>
    </row>
    <row r="6" spans="1:7" ht="27" customHeight="1" x14ac:dyDescent="0.25">
      <c r="A6" s="9" t="s">
        <v>242</v>
      </c>
      <c r="B6" s="10" t="s">
        <v>243</v>
      </c>
      <c r="C6" s="10"/>
      <c r="D6" s="29">
        <v>14170204085</v>
      </c>
      <c r="E6" s="29">
        <v>15821215078</v>
      </c>
      <c r="F6" s="29">
        <v>38440705741</v>
      </c>
      <c r="G6" s="29">
        <v>42958135190</v>
      </c>
    </row>
    <row r="7" spans="1:7" ht="27" customHeight="1" x14ac:dyDescent="0.25">
      <c r="A7" s="9" t="s">
        <v>244</v>
      </c>
      <c r="B7" s="10" t="s">
        <v>245</v>
      </c>
      <c r="C7" s="10"/>
      <c r="D7" s="29">
        <v>0</v>
      </c>
      <c r="E7" s="29">
        <v>0</v>
      </c>
      <c r="F7" s="29">
        <v>0</v>
      </c>
      <c r="G7" s="29">
        <v>0</v>
      </c>
    </row>
    <row r="8" spans="1:7" ht="27" customHeight="1" x14ac:dyDescent="0.25">
      <c r="A8" s="9" t="s">
        <v>246</v>
      </c>
      <c r="B8" s="10" t="s">
        <v>247</v>
      </c>
      <c r="C8" s="10"/>
      <c r="D8" s="30">
        <f>D6</f>
        <v>14170204085</v>
      </c>
      <c r="E8" s="30">
        <f>E6-E7</f>
        <v>15821215078</v>
      </c>
      <c r="F8" s="30">
        <f>F6</f>
        <v>38440705741</v>
      </c>
      <c r="G8" s="30">
        <f>G6-G7</f>
        <v>42958135190</v>
      </c>
    </row>
    <row r="9" spans="1:7" ht="27" customHeight="1" x14ac:dyDescent="0.25">
      <c r="A9" s="9" t="s">
        <v>248</v>
      </c>
      <c r="B9" s="10" t="s">
        <v>249</v>
      </c>
      <c r="C9" s="10"/>
      <c r="D9" s="29">
        <v>12788307608</v>
      </c>
      <c r="E9" s="29">
        <v>14619044854</v>
      </c>
      <c r="F9" s="29">
        <v>34395907830</v>
      </c>
      <c r="G9" s="29">
        <v>39923572068</v>
      </c>
    </row>
    <row r="10" spans="1:7" ht="27" customHeight="1" x14ac:dyDescent="0.25">
      <c r="A10" s="9" t="s">
        <v>250</v>
      </c>
      <c r="B10" s="10" t="s">
        <v>251</v>
      </c>
      <c r="C10" s="10"/>
      <c r="D10" s="30">
        <f>D8-D9</f>
        <v>1381896477</v>
      </c>
      <c r="E10" s="30">
        <f>E8-E9</f>
        <v>1202170224</v>
      </c>
      <c r="F10" s="30">
        <f>F8-F9</f>
        <v>4044797911</v>
      </c>
      <c r="G10" s="30">
        <f>G8-G9</f>
        <v>3034563122</v>
      </c>
    </row>
    <row r="11" spans="1:7" ht="27" customHeight="1" x14ac:dyDescent="0.25">
      <c r="A11" s="9" t="s">
        <v>252</v>
      </c>
      <c r="B11" s="10" t="s">
        <v>253</v>
      </c>
      <c r="C11" s="10"/>
      <c r="D11" s="29">
        <v>27942657</v>
      </c>
      <c r="E11" s="29">
        <v>11633490</v>
      </c>
      <c r="F11" s="29">
        <v>159087873</v>
      </c>
      <c r="G11" s="29">
        <v>394444260</v>
      </c>
    </row>
    <row r="12" spans="1:7" ht="27" customHeight="1" x14ac:dyDescent="0.25">
      <c r="A12" s="9" t="s">
        <v>254</v>
      </c>
      <c r="B12" s="10" t="s">
        <v>255</v>
      </c>
      <c r="C12" s="10"/>
      <c r="D12" s="29">
        <v>2390699707</v>
      </c>
      <c r="E12" s="29">
        <v>1912411135</v>
      </c>
      <c r="F12" s="29">
        <v>4889637355</v>
      </c>
      <c r="G12" s="29">
        <v>4301137989</v>
      </c>
    </row>
    <row r="13" spans="1:7" ht="27" customHeight="1" x14ac:dyDescent="0.25">
      <c r="A13" s="9" t="s">
        <v>256</v>
      </c>
      <c r="B13" s="10" t="s">
        <v>257</v>
      </c>
      <c r="C13" s="10"/>
      <c r="D13" s="29">
        <f>D12</f>
        <v>2390699707</v>
      </c>
      <c r="E13" s="29">
        <f>E12</f>
        <v>1912411135</v>
      </c>
      <c r="F13" s="29">
        <f>F12</f>
        <v>4889637355</v>
      </c>
      <c r="G13" s="29">
        <f>G12</f>
        <v>4301137989</v>
      </c>
    </row>
    <row r="14" spans="1:7" ht="27" customHeight="1" x14ac:dyDescent="0.25">
      <c r="A14" s="9" t="s">
        <v>258</v>
      </c>
      <c r="B14" s="10" t="s">
        <v>259</v>
      </c>
      <c r="C14" s="10"/>
      <c r="D14" s="29">
        <v>0</v>
      </c>
      <c r="E14" s="29">
        <v>-29254912</v>
      </c>
      <c r="F14" s="29">
        <v>0</v>
      </c>
      <c r="G14" s="29">
        <v>-29254912</v>
      </c>
    </row>
    <row r="15" spans="1:7" ht="27" customHeight="1" x14ac:dyDescent="0.25">
      <c r="A15" s="9" t="s">
        <v>260</v>
      </c>
      <c r="B15" s="10" t="s">
        <v>261</v>
      </c>
      <c r="C15" s="10"/>
      <c r="D15" s="29">
        <v>133527493</v>
      </c>
      <c r="E15" s="29">
        <v>108523494</v>
      </c>
      <c r="F15" s="29">
        <v>479118409</v>
      </c>
      <c r="G15" s="29">
        <v>445374594</v>
      </c>
    </row>
    <row r="16" spans="1:7" ht="27" customHeight="1" x14ac:dyDescent="0.25">
      <c r="A16" s="9" t="s">
        <v>262</v>
      </c>
      <c r="B16" s="10" t="s">
        <v>263</v>
      </c>
      <c r="C16" s="10"/>
      <c r="D16" s="29">
        <v>916891085</v>
      </c>
      <c r="E16" s="29">
        <v>1200566469</v>
      </c>
      <c r="F16" s="29">
        <v>3715206074</v>
      </c>
      <c r="G16" s="29">
        <v>4888254985</v>
      </c>
    </row>
    <row r="17" spans="1:7" ht="27" customHeight="1" x14ac:dyDescent="0.25">
      <c r="A17" s="9" t="s">
        <v>264</v>
      </c>
      <c r="B17" s="10" t="s">
        <v>265</v>
      </c>
      <c r="C17" s="10"/>
      <c r="D17" s="30">
        <f>D10+D11+D14-D12-D15-D16</f>
        <v>-2031279151</v>
      </c>
      <c r="E17" s="30">
        <f>E10+E11+E14-E12-E15-E16</f>
        <v>-2036952296</v>
      </c>
      <c r="F17" s="30">
        <f>F10+F11+F14-F12-F15-F16</f>
        <v>-4880076054</v>
      </c>
      <c r="G17" s="30">
        <f>G10+G11+G14-G12-G15-G16</f>
        <v>-6235015098</v>
      </c>
    </row>
    <row r="18" spans="1:7" ht="27" customHeight="1" x14ac:dyDescent="0.25">
      <c r="A18" s="9" t="s">
        <v>266</v>
      </c>
      <c r="B18" s="10" t="s">
        <v>267</v>
      </c>
      <c r="C18" s="10"/>
      <c r="D18" s="29">
        <v>7620209</v>
      </c>
      <c r="E18" s="29">
        <v>30374513</v>
      </c>
      <c r="F18" s="29">
        <v>64538072</v>
      </c>
      <c r="G18" s="29">
        <v>132878103</v>
      </c>
    </row>
    <row r="19" spans="1:7" ht="27" customHeight="1" x14ac:dyDescent="0.25">
      <c r="A19" s="9" t="s">
        <v>268</v>
      </c>
      <c r="B19" s="10" t="s">
        <v>269</v>
      </c>
      <c r="C19" s="10"/>
      <c r="D19" s="29">
        <v>241666000</v>
      </c>
      <c r="E19" s="29">
        <v>36806862</v>
      </c>
      <c r="F19" s="29">
        <v>1239567881</v>
      </c>
      <c r="G19" s="29">
        <v>810854976</v>
      </c>
    </row>
    <row r="20" spans="1:7" ht="27" customHeight="1" x14ac:dyDescent="0.25">
      <c r="A20" s="9" t="s">
        <v>270</v>
      </c>
      <c r="B20" s="10" t="s">
        <v>271</v>
      </c>
      <c r="C20" s="10"/>
      <c r="D20" s="30">
        <f>D18-D19</f>
        <v>-234045791</v>
      </c>
      <c r="E20" s="30">
        <f>E18-E19</f>
        <v>-6432349</v>
      </c>
      <c r="F20" s="30">
        <f>F18-F19</f>
        <v>-1175029809</v>
      </c>
      <c r="G20" s="30">
        <f>G18-G19</f>
        <v>-677976873</v>
      </c>
    </row>
    <row r="21" spans="1:7" ht="27" customHeight="1" x14ac:dyDescent="0.25">
      <c r="A21" s="9" t="s">
        <v>272</v>
      </c>
      <c r="B21" s="10" t="s">
        <v>273</v>
      </c>
      <c r="C21" s="10"/>
      <c r="D21" s="30">
        <f>D17+D20</f>
        <v>-2265324942</v>
      </c>
      <c r="E21" s="30">
        <f>E17+E20</f>
        <v>-2043384645</v>
      </c>
      <c r="F21" s="30">
        <f>F17+F20</f>
        <v>-6055105863</v>
      </c>
      <c r="G21" s="30">
        <f>G17+G20</f>
        <v>-6912991971</v>
      </c>
    </row>
    <row r="22" spans="1:7" ht="27" customHeight="1" x14ac:dyDescent="0.25">
      <c r="A22" s="9" t="s">
        <v>274</v>
      </c>
      <c r="B22" s="10" t="s">
        <v>275</v>
      </c>
      <c r="C22" s="10"/>
      <c r="D22" s="29">
        <v>0</v>
      </c>
      <c r="E22" s="29">
        <v>1531777</v>
      </c>
      <c r="F22" s="29">
        <v>1346544</v>
      </c>
      <c r="G22" s="29">
        <v>1531777</v>
      </c>
    </row>
    <row r="23" spans="1:7" ht="27" customHeight="1" x14ac:dyDescent="0.25">
      <c r="A23" s="9" t="s">
        <v>276</v>
      </c>
      <c r="B23" s="10" t="s">
        <v>277</v>
      </c>
      <c r="C23" s="10"/>
      <c r="D23" s="29"/>
      <c r="E23" s="29"/>
      <c r="F23" s="29"/>
      <c r="G23" s="29"/>
    </row>
    <row r="24" spans="1:7" ht="27" customHeight="1" x14ac:dyDescent="0.25">
      <c r="A24" s="9" t="s">
        <v>278</v>
      </c>
      <c r="B24" s="10" t="s">
        <v>279</v>
      </c>
      <c r="C24" s="10"/>
      <c r="D24" s="30">
        <f>D21-D23-D22</f>
        <v>-2265324942</v>
      </c>
      <c r="E24" s="30">
        <f>E21-E22-E23</f>
        <v>-2044916422</v>
      </c>
      <c r="F24" s="30">
        <f>F21-F23-F22</f>
        <v>-6056452407</v>
      </c>
      <c r="G24" s="30">
        <f>G21-G22-G23</f>
        <v>-6914523748</v>
      </c>
    </row>
    <row r="25" spans="1:7" ht="27" customHeight="1" x14ac:dyDescent="0.25">
      <c r="A25" s="9" t="s">
        <v>280</v>
      </c>
      <c r="B25" s="10" t="s">
        <v>281</v>
      </c>
      <c r="C25" s="10"/>
      <c r="D25" s="29">
        <v>0</v>
      </c>
      <c r="E25" s="29">
        <v>0</v>
      </c>
      <c r="F25" s="29">
        <v>0</v>
      </c>
      <c r="G25" s="29">
        <v>0</v>
      </c>
    </row>
    <row r="26" spans="1:7" ht="27" customHeight="1" x14ac:dyDescent="0.25">
      <c r="A26" s="9" t="s">
        <v>282</v>
      </c>
      <c r="B26" s="10" t="s">
        <v>283</v>
      </c>
      <c r="C26" s="10"/>
      <c r="D26" s="29">
        <v>0</v>
      </c>
      <c r="E26" s="29">
        <v>0</v>
      </c>
      <c r="F26" s="29">
        <v>0</v>
      </c>
      <c r="G26" s="29">
        <v>0</v>
      </c>
    </row>
    <row r="27" spans="1:7" ht="27" customHeight="1" x14ac:dyDescent="0.25">
      <c r="A27" s="9" t="s">
        <v>284</v>
      </c>
      <c r="B27" s="10" t="s">
        <v>285</v>
      </c>
      <c r="C27" s="10"/>
      <c r="D27" s="29">
        <f>D24/4500000</f>
        <v>-503.40554266666669</v>
      </c>
      <c r="E27" s="29">
        <f>E24/4500000</f>
        <v>-454.42587155555555</v>
      </c>
      <c r="F27" s="29">
        <f>F24/4500000</f>
        <v>-1345.8783126666667</v>
      </c>
      <c r="G27" s="29">
        <f>G24/4500000</f>
        <v>-1536.5608328888889</v>
      </c>
    </row>
    <row r="28" spans="1:7" ht="27" customHeight="1" x14ac:dyDescent="0.25">
      <c r="A28" s="9" t="s">
        <v>286</v>
      </c>
      <c r="B28" s="10" t="s">
        <v>287</v>
      </c>
      <c r="C28" s="10"/>
      <c r="D28" s="29">
        <v>0</v>
      </c>
      <c r="E28" s="29">
        <v>0</v>
      </c>
      <c r="F28" s="29">
        <v>0</v>
      </c>
      <c r="G28" s="29"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8" workbookViewId="0">
      <selection activeCell="E46" sqref="E46"/>
    </sheetView>
  </sheetViews>
  <sheetFormatPr defaultRowHeight="15" x14ac:dyDescent="0.25"/>
  <cols>
    <col min="1" max="1" width="49.7109375" customWidth="1"/>
    <col min="2" max="5" width="20" customWidth="1"/>
  </cols>
  <sheetData>
    <row r="1" spans="1:5" ht="25.7" customHeight="1" x14ac:dyDescent="0.25">
      <c r="A1" s="11" t="s">
        <v>0</v>
      </c>
      <c r="E1" s="11" t="s">
        <v>288</v>
      </c>
    </row>
    <row r="2" spans="1:5" ht="25.7" customHeight="1" x14ac:dyDescent="0.25">
      <c r="A2" s="33" t="s">
        <v>289</v>
      </c>
      <c r="B2" s="33"/>
      <c r="C2" s="33"/>
      <c r="D2" s="33"/>
      <c r="E2" s="33"/>
    </row>
    <row r="3" spans="1:5" ht="25.7" customHeight="1" x14ac:dyDescent="0.25">
      <c r="A3" s="33"/>
      <c r="B3" s="33"/>
      <c r="C3" s="33"/>
      <c r="D3" s="33"/>
      <c r="E3" s="33"/>
    </row>
    <row r="5" spans="1:5" ht="45.75" customHeight="1" x14ac:dyDescent="0.25">
      <c r="A5" s="13" t="s">
        <v>3</v>
      </c>
      <c r="B5" s="12" t="s">
        <v>4</v>
      </c>
      <c r="C5" s="12" t="s">
        <v>5</v>
      </c>
      <c r="D5" s="12" t="s">
        <v>290</v>
      </c>
      <c r="E5" s="12" t="s">
        <v>291</v>
      </c>
    </row>
    <row r="6" spans="1:5" ht="27" customHeight="1" x14ac:dyDescent="0.25">
      <c r="A6" s="14" t="s">
        <v>292</v>
      </c>
      <c r="B6" s="15" t="s">
        <v>293</v>
      </c>
      <c r="C6" s="15" t="s">
        <v>293</v>
      </c>
      <c r="D6" s="15" t="s">
        <v>293</v>
      </c>
      <c r="E6" s="5" t="s">
        <v>293</v>
      </c>
    </row>
    <row r="7" spans="1:5" ht="27" customHeight="1" x14ac:dyDescent="0.25">
      <c r="A7" s="14" t="s">
        <v>294</v>
      </c>
      <c r="B7" s="15" t="s">
        <v>243</v>
      </c>
      <c r="C7" s="15"/>
      <c r="D7" s="29">
        <v>50692962668</v>
      </c>
      <c r="E7" s="29">
        <v>53487890096</v>
      </c>
    </row>
    <row r="8" spans="1:5" ht="27" customHeight="1" x14ac:dyDescent="0.25">
      <c r="A8" s="14" t="s">
        <v>295</v>
      </c>
      <c r="B8" s="15" t="s">
        <v>245</v>
      </c>
      <c r="C8" s="15"/>
      <c r="D8" s="29">
        <v>-28729535300</v>
      </c>
      <c r="E8" s="29">
        <v>-34176065610</v>
      </c>
    </row>
    <row r="9" spans="1:5" ht="27" customHeight="1" x14ac:dyDescent="0.25">
      <c r="A9" s="14" t="s">
        <v>296</v>
      </c>
      <c r="B9" s="15" t="s">
        <v>297</v>
      </c>
      <c r="C9" s="15"/>
      <c r="D9" s="29">
        <v>-4215452439</v>
      </c>
      <c r="E9" s="29">
        <v>-4916827789</v>
      </c>
    </row>
    <row r="10" spans="1:5" ht="27" customHeight="1" x14ac:dyDescent="0.25">
      <c r="A10" s="14" t="s">
        <v>298</v>
      </c>
      <c r="B10" s="15" t="s">
        <v>299</v>
      </c>
      <c r="C10" s="15"/>
      <c r="D10" s="29">
        <v>-1058546441</v>
      </c>
      <c r="E10" s="29">
        <v>-253516369</v>
      </c>
    </row>
    <row r="11" spans="1:5" ht="27" customHeight="1" x14ac:dyDescent="0.25">
      <c r="A11" s="14" t="s">
        <v>300</v>
      </c>
      <c r="B11" s="15" t="s">
        <v>301</v>
      </c>
      <c r="C11" s="15"/>
      <c r="D11" s="29">
        <v>-1531777</v>
      </c>
      <c r="E11" s="29">
        <v>-78759440</v>
      </c>
    </row>
    <row r="12" spans="1:5" ht="27" customHeight="1" x14ac:dyDescent="0.25">
      <c r="A12" s="14" t="s">
        <v>302</v>
      </c>
      <c r="B12" s="15" t="s">
        <v>303</v>
      </c>
      <c r="C12" s="15"/>
      <c r="D12" s="29">
        <v>6964480466</v>
      </c>
      <c r="E12" s="29">
        <v>5606527989</v>
      </c>
    </row>
    <row r="13" spans="1:5" ht="27" customHeight="1" x14ac:dyDescent="0.25">
      <c r="A13" s="14" t="s">
        <v>304</v>
      </c>
      <c r="B13" s="15" t="s">
        <v>305</v>
      </c>
      <c r="C13" s="15"/>
      <c r="D13" s="29">
        <v>-20813876556</v>
      </c>
      <c r="E13" s="29">
        <v>-11235843364</v>
      </c>
    </row>
    <row r="14" spans="1:5" ht="27" customHeight="1" x14ac:dyDescent="0.25">
      <c r="A14" s="14" t="s">
        <v>306</v>
      </c>
      <c r="B14" s="15" t="s">
        <v>251</v>
      </c>
      <c r="C14" s="15"/>
      <c r="D14" s="30">
        <f>SUM(D7:D13)</f>
        <v>2838500621</v>
      </c>
      <c r="E14" s="30">
        <f>SUM(E7:E13)</f>
        <v>8433405513</v>
      </c>
    </row>
    <row r="15" spans="1:5" ht="27" customHeight="1" x14ac:dyDescent="0.25">
      <c r="A15" s="14" t="s">
        <v>307</v>
      </c>
      <c r="B15" s="15" t="s">
        <v>293</v>
      </c>
      <c r="C15" s="15" t="s">
        <v>293</v>
      </c>
      <c r="D15" s="30" t="s">
        <v>293</v>
      </c>
      <c r="E15" s="30" t="s">
        <v>293</v>
      </c>
    </row>
    <row r="16" spans="1:5" ht="27" customHeight="1" x14ac:dyDescent="0.25">
      <c r="A16" s="14" t="s">
        <v>308</v>
      </c>
      <c r="B16" s="15" t="s">
        <v>253</v>
      </c>
      <c r="C16" s="15"/>
      <c r="D16" s="29">
        <v>-10804091</v>
      </c>
      <c r="E16" s="29">
        <v>-12000000</v>
      </c>
    </row>
    <row r="17" spans="1:5" ht="27" customHeight="1" x14ac:dyDescent="0.25">
      <c r="A17" s="14" t="s">
        <v>309</v>
      </c>
      <c r="B17" s="15" t="s">
        <v>255</v>
      </c>
      <c r="C17" s="15"/>
      <c r="D17" s="29">
        <v>54000000</v>
      </c>
      <c r="E17" s="29">
        <v>12417135</v>
      </c>
    </row>
    <row r="18" spans="1:5" ht="27" customHeight="1" x14ac:dyDescent="0.25">
      <c r="A18" s="14" t="s">
        <v>310</v>
      </c>
      <c r="B18" s="15" t="s">
        <v>257</v>
      </c>
      <c r="C18" s="15"/>
      <c r="D18" s="29"/>
      <c r="E18" s="29"/>
    </row>
    <row r="19" spans="1:5" ht="27" customHeight="1" x14ac:dyDescent="0.25">
      <c r="A19" s="14" t="s">
        <v>311</v>
      </c>
      <c r="B19" s="15" t="s">
        <v>259</v>
      </c>
      <c r="C19" s="15"/>
      <c r="D19" s="29"/>
      <c r="E19" s="29"/>
    </row>
    <row r="20" spans="1:5" ht="27" customHeight="1" x14ac:dyDescent="0.25">
      <c r="A20" s="14" t="s">
        <v>312</v>
      </c>
      <c r="B20" s="15" t="s">
        <v>261</v>
      </c>
      <c r="C20" s="15"/>
      <c r="D20" s="29"/>
      <c r="E20" s="29"/>
    </row>
    <row r="21" spans="1:5" ht="27" customHeight="1" x14ac:dyDescent="0.25">
      <c r="A21" s="14" t="s">
        <v>313</v>
      </c>
      <c r="B21" s="15" t="s">
        <v>263</v>
      </c>
      <c r="C21" s="15"/>
      <c r="D21" s="29">
        <v>147809308</v>
      </c>
      <c r="E21" s="29"/>
    </row>
    <row r="22" spans="1:5" ht="27" customHeight="1" x14ac:dyDescent="0.25">
      <c r="A22" s="14" t="s">
        <v>314</v>
      </c>
      <c r="B22" s="15" t="s">
        <v>315</v>
      </c>
      <c r="C22" s="15"/>
      <c r="D22" s="29">
        <v>7964766</v>
      </c>
      <c r="E22" s="29">
        <v>285754407</v>
      </c>
    </row>
    <row r="23" spans="1:5" ht="27" customHeight="1" x14ac:dyDescent="0.25">
      <c r="A23" s="14" t="s">
        <v>316</v>
      </c>
      <c r="B23" s="15" t="s">
        <v>265</v>
      </c>
      <c r="C23" s="15"/>
      <c r="D23" s="30">
        <f>SUM(D16:D22)</f>
        <v>198969983</v>
      </c>
      <c r="E23" s="30">
        <f>SUM(E16:E22)</f>
        <v>286171542</v>
      </c>
    </row>
    <row r="24" spans="1:5" ht="27" customHeight="1" x14ac:dyDescent="0.25">
      <c r="A24" s="14" t="s">
        <v>317</v>
      </c>
      <c r="B24" s="15" t="s">
        <v>293</v>
      </c>
      <c r="C24" s="15" t="s">
        <v>293</v>
      </c>
      <c r="D24" s="30" t="s">
        <v>293</v>
      </c>
      <c r="E24" s="30" t="s">
        <v>293</v>
      </c>
    </row>
    <row r="25" spans="1:5" ht="27" customHeight="1" x14ac:dyDescent="0.25">
      <c r="A25" s="14" t="s">
        <v>318</v>
      </c>
      <c r="B25" s="15" t="s">
        <v>267</v>
      </c>
      <c r="C25" s="15"/>
      <c r="D25" s="29">
        <v>0</v>
      </c>
      <c r="E25" s="29">
        <v>0</v>
      </c>
    </row>
    <row r="26" spans="1:5" ht="27" customHeight="1" x14ac:dyDescent="0.25">
      <c r="A26" s="14" t="s">
        <v>319</v>
      </c>
      <c r="B26" s="15" t="s">
        <v>269</v>
      </c>
      <c r="C26" s="15"/>
      <c r="D26" s="29">
        <v>0</v>
      </c>
      <c r="E26" s="29">
        <v>0</v>
      </c>
    </row>
    <row r="27" spans="1:5" ht="27" customHeight="1" x14ac:dyDescent="0.25">
      <c r="A27" s="14" t="s">
        <v>320</v>
      </c>
      <c r="B27" s="15" t="s">
        <v>321</v>
      </c>
      <c r="C27" s="15"/>
      <c r="D27" s="29">
        <v>98000000</v>
      </c>
      <c r="E27" s="29">
        <v>0</v>
      </c>
    </row>
    <row r="28" spans="1:5" ht="27" customHeight="1" x14ac:dyDescent="0.25">
      <c r="A28" s="14" t="s">
        <v>322</v>
      </c>
      <c r="B28" s="15" t="s">
        <v>323</v>
      </c>
      <c r="C28" s="15"/>
      <c r="D28" s="29">
        <v>-4095000000</v>
      </c>
      <c r="E28" s="29">
        <v>-6392000000</v>
      </c>
    </row>
    <row r="29" spans="1:5" ht="27" customHeight="1" x14ac:dyDescent="0.25">
      <c r="A29" s="14" t="s">
        <v>324</v>
      </c>
      <c r="B29" s="15" t="s">
        <v>325</v>
      </c>
      <c r="C29" s="15"/>
      <c r="D29" s="29">
        <v>0</v>
      </c>
      <c r="E29" s="29">
        <v>0</v>
      </c>
    </row>
    <row r="30" spans="1:5" ht="27" customHeight="1" x14ac:dyDescent="0.25">
      <c r="A30" s="14" t="s">
        <v>326</v>
      </c>
      <c r="B30" s="15" t="s">
        <v>327</v>
      </c>
      <c r="C30" s="15"/>
      <c r="D30" s="29">
        <v>0</v>
      </c>
      <c r="E30" s="29"/>
    </row>
    <row r="31" spans="1:5" ht="27" customHeight="1" x14ac:dyDescent="0.25">
      <c r="A31" s="14" t="s">
        <v>328</v>
      </c>
      <c r="B31" s="15" t="s">
        <v>271</v>
      </c>
      <c r="C31" s="15"/>
      <c r="D31" s="30">
        <f>SUM(D25:D30)</f>
        <v>-3997000000</v>
      </c>
      <c r="E31" s="30">
        <f>SUM(E25:E30)</f>
        <v>-6392000000</v>
      </c>
    </row>
    <row r="32" spans="1:5" ht="27" customHeight="1" x14ac:dyDescent="0.25">
      <c r="A32" s="14" t="s">
        <v>329</v>
      </c>
      <c r="B32" s="15" t="s">
        <v>273</v>
      </c>
      <c r="C32" s="15"/>
      <c r="D32" s="30">
        <f>D14+D23+D31</f>
        <v>-959529396</v>
      </c>
      <c r="E32" s="30">
        <f>E14+E23+E31</f>
        <v>2327577055</v>
      </c>
    </row>
    <row r="33" spans="1:5" ht="27" customHeight="1" x14ac:dyDescent="0.25">
      <c r="A33" s="14" t="s">
        <v>330</v>
      </c>
      <c r="B33" s="15" t="s">
        <v>279</v>
      </c>
      <c r="C33" s="15"/>
      <c r="D33" s="29">
        <v>4580289789</v>
      </c>
      <c r="E33" s="29">
        <v>2252712743</v>
      </c>
    </row>
    <row r="34" spans="1:5" ht="27" customHeight="1" x14ac:dyDescent="0.25">
      <c r="A34" s="14" t="s">
        <v>331</v>
      </c>
      <c r="B34" s="15" t="s">
        <v>281</v>
      </c>
      <c r="C34" s="15"/>
      <c r="D34" s="29">
        <v>0</v>
      </c>
      <c r="E34" s="29">
        <v>0</v>
      </c>
    </row>
    <row r="35" spans="1:5" ht="27" customHeight="1" x14ac:dyDescent="0.25">
      <c r="A35" s="14" t="s">
        <v>332</v>
      </c>
      <c r="B35" s="15" t="s">
        <v>285</v>
      </c>
      <c r="C35" s="15"/>
      <c r="D35" s="30">
        <f>D32+D33</f>
        <v>3620760393</v>
      </c>
      <c r="E35" s="30">
        <f>E32+E33</f>
        <v>4580289798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5" x14ac:dyDescent="0.25"/>
  <cols>
    <col min="1" max="5" width="20" customWidth="1"/>
  </cols>
  <sheetData>
    <row r="1" spans="1:5" ht="25.7" customHeight="1" x14ac:dyDescent="0.25">
      <c r="A1" s="16" t="s">
        <v>0</v>
      </c>
      <c r="E1" s="16" t="s">
        <v>333</v>
      </c>
    </row>
    <row r="2" spans="1:5" ht="25.7" customHeight="1" x14ac:dyDescent="0.25">
      <c r="A2" s="34" t="s">
        <v>334</v>
      </c>
      <c r="B2" s="34"/>
      <c r="C2" s="34"/>
      <c r="D2" s="34"/>
      <c r="E2" s="34"/>
    </row>
    <row r="3" spans="1:5" ht="25.7" customHeight="1" x14ac:dyDescent="0.25">
      <c r="A3" s="34"/>
      <c r="B3" s="34"/>
      <c r="C3" s="34"/>
      <c r="D3" s="34"/>
      <c r="E3" s="34"/>
    </row>
    <row r="5" spans="1:5" ht="38.450000000000003" customHeight="1" x14ac:dyDescent="0.25">
      <c r="A5" s="18" t="s">
        <v>3</v>
      </c>
      <c r="B5" s="17" t="s">
        <v>4</v>
      </c>
      <c r="C5" s="17" t="s">
        <v>5</v>
      </c>
      <c r="D5" s="17" t="s">
        <v>290</v>
      </c>
      <c r="E5" s="17" t="s">
        <v>291</v>
      </c>
    </row>
    <row r="6" spans="1:5" ht="38.450000000000003" customHeight="1" x14ac:dyDescent="0.25">
      <c r="A6" s="19" t="s">
        <v>292</v>
      </c>
      <c r="B6" s="20" t="s">
        <v>293</v>
      </c>
      <c r="C6" s="20" t="s">
        <v>293</v>
      </c>
      <c r="D6" s="20" t="s">
        <v>293</v>
      </c>
      <c r="E6" s="20" t="s">
        <v>293</v>
      </c>
    </row>
    <row r="7" spans="1:5" ht="38.450000000000003" customHeight="1" x14ac:dyDescent="0.25">
      <c r="A7" s="19" t="s">
        <v>335</v>
      </c>
      <c r="B7" s="20" t="s">
        <v>243</v>
      </c>
      <c r="C7" s="20"/>
      <c r="D7" s="21"/>
      <c r="E7" s="21"/>
    </row>
    <row r="8" spans="1:5" ht="38.450000000000003" customHeight="1" x14ac:dyDescent="0.25">
      <c r="A8" s="19" t="s">
        <v>336</v>
      </c>
      <c r="B8" s="20" t="s">
        <v>293</v>
      </c>
      <c r="C8" s="20" t="s">
        <v>293</v>
      </c>
      <c r="D8" s="20" t="s">
        <v>293</v>
      </c>
      <c r="E8" s="20" t="s">
        <v>293</v>
      </c>
    </row>
    <row r="9" spans="1:5" ht="38.450000000000003" customHeight="1" x14ac:dyDescent="0.25">
      <c r="A9" s="19" t="s">
        <v>337</v>
      </c>
      <c r="B9" s="20" t="s">
        <v>245</v>
      </c>
      <c r="C9" s="20"/>
      <c r="D9" s="21"/>
      <c r="E9" s="21"/>
    </row>
    <row r="10" spans="1:5" ht="38.450000000000003" customHeight="1" x14ac:dyDescent="0.25">
      <c r="A10" s="19" t="s">
        <v>338</v>
      </c>
      <c r="B10" s="20" t="s">
        <v>297</v>
      </c>
      <c r="C10" s="20"/>
      <c r="D10" s="21"/>
      <c r="E10" s="21"/>
    </row>
    <row r="11" spans="1:5" ht="38.450000000000003" customHeight="1" x14ac:dyDescent="0.25">
      <c r="A11" s="19" t="s">
        <v>339</v>
      </c>
      <c r="B11" s="20" t="s">
        <v>299</v>
      </c>
      <c r="C11" s="20"/>
      <c r="D11" s="21"/>
      <c r="E11" s="21"/>
    </row>
    <row r="12" spans="1:5" ht="38.450000000000003" customHeight="1" x14ac:dyDescent="0.25">
      <c r="A12" s="19" t="s">
        <v>340</v>
      </c>
      <c r="B12" s="20" t="s">
        <v>301</v>
      </c>
      <c r="C12" s="20"/>
      <c r="D12" s="21"/>
      <c r="E12" s="21"/>
    </row>
    <row r="13" spans="1:5" ht="38.450000000000003" customHeight="1" x14ac:dyDescent="0.25">
      <c r="A13" s="19" t="s">
        <v>341</v>
      </c>
      <c r="B13" s="20" t="s">
        <v>303</v>
      </c>
      <c r="C13" s="20"/>
      <c r="D13" s="21"/>
      <c r="E13" s="21"/>
    </row>
    <row r="14" spans="1:5" ht="38.450000000000003" customHeight="1" x14ac:dyDescent="0.25">
      <c r="A14" s="19" t="s">
        <v>342</v>
      </c>
      <c r="B14" s="20" t="s">
        <v>305</v>
      </c>
      <c r="C14" s="20"/>
      <c r="D14" s="21"/>
      <c r="E14" s="21"/>
    </row>
    <row r="15" spans="1:5" ht="38.450000000000003" customHeight="1" x14ac:dyDescent="0.25">
      <c r="A15" s="19" t="s">
        <v>343</v>
      </c>
      <c r="B15" s="20" t="s">
        <v>344</v>
      </c>
      <c r="C15" s="20"/>
      <c r="D15" s="21"/>
      <c r="E15" s="21"/>
    </row>
    <row r="16" spans="1:5" ht="38.450000000000003" customHeight="1" x14ac:dyDescent="0.25">
      <c r="A16" s="19" t="s">
        <v>345</v>
      </c>
      <c r="B16" s="20" t="s">
        <v>346</v>
      </c>
      <c r="C16" s="20"/>
      <c r="D16" s="21"/>
      <c r="E16" s="21"/>
    </row>
    <row r="17" spans="1:5" ht="38.450000000000003" customHeight="1" x14ac:dyDescent="0.25">
      <c r="A17" s="19" t="s">
        <v>347</v>
      </c>
      <c r="B17" s="20" t="s">
        <v>247</v>
      </c>
      <c r="C17" s="20"/>
      <c r="D17" s="21"/>
      <c r="E17" s="21"/>
    </row>
    <row r="18" spans="1:5" ht="38.450000000000003" customHeight="1" x14ac:dyDescent="0.25">
      <c r="A18" s="19" t="s">
        <v>348</v>
      </c>
      <c r="B18" s="20" t="s">
        <v>249</v>
      </c>
      <c r="C18" s="20"/>
      <c r="D18" s="21"/>
      <c r="E18" s="21"/>
    </row>
    <row r="19" spans="1:5" ht="38.450000000000003" customHeight="1" x14ac:dyDescent="0.25">
      <c r="A19" s="19" t="s">
        <v>349</v>
      </c>
      <c r="B19" s="20" t="s">
        <v>350</v>
      </c>
      <c r="C19" s="20"/>
      <c r="D19" s="21"/>
      <c r="E19" s="21"/>
    </row>
    <row r="20" spans="1:5" ht="38.450000000000003" customHeight="1" x14ac:dyDescent="0.25">
      <c r="A20" s="19" t="s">
        <v>351</v>
      </c>
      <c r="B20" s="20" t="s">
        <v>352</v>
      </c>
      <c r="C20" s="20"/>
      <c r="D20" s="21"/>
      <c r="E20" s="21"/>
    </row>
    <row r="21" spans="1:5" ht="38.450000000000003" customHeight="1" x14ac:dyDescent="0.25">
      <c r="A21" s="19" t="s">
        <v>353</v>
      </c>
      <c r="B21" s="20" t="s">
        <v>354</v>
      </c>
      <c r="C21" s="20"/>
      <c r="D21" s="21"/>
      <c r="E21" s="21"/>
    </row>
    <row r="22" spans="1:5" ht="38.450000000000003" customHeight="1" x14ac:dyDescent="0.25">
      <c r="A22" s="19" t="s">
        <v>355</v>
      </c>
      <c r="B22" s="20" t="s">
        <v>356</v>
      </c>
      <c r="C22" s="20"/>
      <c r="D22" s="21"/>
      <c r="E22" s="21"/>
    </row>
    <row r="23" spans="1:5" ht="38.450000000000003" customHeight="1" x14ac:dyDescent="0.25">
      <c r="A23" s="19" t="s">
        <v>357</v>
      </c>
      <c r="B23" s="20" t="s">
        <v>358</v>
      </c>
      <c r="C23" s="20"/>
      <c r="D23" s="21"/>
      <c r="E23" s="21"/>
    </row>
    <row r="24" spans="1:5" ht="38.450000000000003" customHeight="1" x14ac:dyDescent="0.25">
      <c r="A24" s="19" t="s">
        <v>359</v>
      </c>
      <c r="B24" s="20" t="s">
        <v>360</v>
      </c>
      <c r="C24" s="20"/>
      <c r="D24" s="21"/>
      <c r="E24" s="21"/>
    </row>
    <row r="25" spans="1:5" ht="38.450000000000003" customHeight="1" x14ac:dyDescent="0.25">
      <c r="A25" s="19" t="s">
        <v>306</v>
      </c>
      <c r="B25" s="20" t="s">
        <v>251</v>
      </c>
      <c r="C25" s="20"/>
      <c r="D25" s="21"/>
      <c r="E25" s="21"/>
    </row>
    <row r="26" spans="1:5" ht="38.450000000000003" customHeight="1" x14ac:dyDescent="0.25">
      <c r="A26" s="19" t="s">
        <v>307</v>
      </c>
      <c r="B26" s="20" t="s">
        <v>293</v>
      </c>
      <c r="C26" s="20" t="s">
        <v>293</v>
      </c>
      <c r="D26" s="20" t="s">
        <v>293</v>
      </c>
      <c r="E26" s="20" t="s">
        <v>293</v>
      </c>
    </row>
    <row r="27" spans="1:5" ht="38.450000000000003" customHeight="1" x14ac:dyDescent="0.25">
      <c r="A27" s="19" t="s">
        <v>308</v>
      </c>
      <c r="B27" s="20" t="s">
        <v>253</v>
      </c>
      <c r="C27" s="20"/>
      <c r="D27" s="21"/>
      <c r="E27" s="21"/>
    </row>
    <row r="28" spans="1:5" ht="38.450000000000003" customHeight="1" x14ac:dyDescent="0.25">
      <c r="A28" s="19" t="s">
        <v>309</v>
      </c>
      <c r="B28" s="20" t="s">
        <v>255</v>
      </c>
      <c r="C28" s="20"/>
      <c r="D28" s="21"/>
      <c r="E28" s="21"/>
    </row>
    <row r="29" spans="1:5" ht="38.450000000000003" customHeight="1" x14ac:dyDescent="0.25">
      <c r="A29" s="19" t="s">
        <v>310</v>
      </c>
      <c r="B29" s="20" t="s">
        <v>257</v>
      </c>
      <c r="C29" s="20"/>
      <c r="D29" s="21"/>
      <c r="E29" s="21"/>
    </row>
    <row r="30" spans="1:5" ht="38.450000000000003" customHeight="1" x14ac:dyDescent="0.25">
      <c r="A30" s="19" t="s">
        <v>311</v>
      </c>
      <c r="B30" s="20" t="s">
        <v>259</v>
      </c>
      <c r="C30" s="20"/>
      <c r="D30" s="21"/>
      <c r="E30" s="21"/>
    </row>
    <row r="31" spans="1:5" ht="38.450000000000003" customHeight="1" x14ac:dyDescent="0.25">
      <c r="A31" s="19" t="s">
        <v>312</v>
      </c>
      <c r="B31" s="20" t="s">
        <v>261</v>
      </c>
      <c r="C31" s="20"/>
      <c r="D31" s="21"/>
      <c r="E31" s="21"/>
    </row>
    <row r="32" spans="1:5" ht="38.450000000000003" customHeight="1" x14ac:dyDescent="0.25">
      <c r="A32" s="19" t="s">
        <v>313</v>
      </c>
      <c r="B32" s="20" t="s">
        <v>263</v>
      </c>
      <c r="C32" s="20"/>
      <c r="D32" s="21"/>
      <c r="E32" s="21"/>
    </row>
    <row r="33" spans="1:5" ht="38.450000000000003" customHeight="1" x14ac:dyDescent="0.25">
      <c r="A33" s="19" t="s">
        <v>314</v>
      </c>
      <c r="B33" s="20" t="s">
        <v>315</v>
      </c>
      <c r="C33" s="20"/>
      <c r="D33" s="21"/>
      <c r="E33" s="21"/>
    </row>
    <row r="34" spans="1:5" ht="38.450000000000003" customHeight="1" x14ac:dyDescent="0.25">
      <c r="A34" s="19" t="s">
        <v>316</v>
      </c>
      <c r="B34" s="20" t="s">
        <v>265</v>
      </c>
      <c r="C34" s="20"/>
      <c r="D34" s="21"/>
      <c r="E34" s="21"/>
    </row>
    <row r="35" spans="1:5" ht="38.450000000000003" customHeight="1" x14ac:dyDescent="0.25">
      <c r="A35" s="19" t="s">
        <v>317</v>
      </c>
      <c r="B35" s="20" t="s">
        <v>293</v>
      </c>
      <c r="C35" s="20" t="s">
        <v>293</v>
      </c>
      <c r="D35" s="20" t="s">
        <v>293</v>
      </c>
      <c r="E35" s="20" t="s">
        <v>293</v>
      </c>
    </row>
    <row r="36" spans="1:5" ht="38.450000000000003" customHeight="1" x14ac:dyDescent="0.25">
      <c r="A36" s="19" t="s">
        <v>318</v>
      </c>
      <c r="B36" s="20" t="s">
        <v>267</v>
      </c>
      <c r="C36" s="20"/>
      <c r="D36" s="21"/>
      <c r="E36" s="21"/>
    </row>
    <row r="37" spans="1:5" ht="38.450000000000003" customHeight="1" x14ac:dyDescent="0.25">
      <c r="A37" s="19" t="s">
        <v>319</v>
      </c>
      <c r="B37" s="20" t="s">
        <v>269</v>
      </c>
      <c r="C37" s="20"/>
      <c r="D37" s="21"/>
      <c r="E37" s="21"/>
    </row>
    <row r="38" spans="1:5" ht="38.450000000000003" customHeight="1" x14ac:dyDescent="0.25">
      <c r="A38" s="19" t="s">
        <v>320</v>
      </c>
      <c r="B38" s="20" t="s">
        <v>321</v>
      </c>
      <c r="C38" s="20"/>
      <c r="D38" s="21"/>
      <c r="E38" s="21"/>
    </row>
    <row r="39" spans="1:5" ht="38.450000000000003" customHeight="1" x14ac:dyDescent="0.25">
      <c r="A39" s="19" t="s">
        <v>322</v>
      </c>
      <c r="B39" s="20" t="s">
        <v>323</v>
      </c>
      <c r="C39" s="20"/>
      <c r="D39" s="21"/>
      <c r="E39" s="21"/>
    </row>
    <row r="40" spans="1:5" ht="38.450000000000003" customHeight="1" x14ac:dyDescent="0.25">
      <c r="A40" s="19" t="s">
        <v>324</v>
      </c>
      <c r="B40" s="20" t="s">
        <v>325</v>
      </c>
      <c r="C40" s="20"/>
      <c r="D40" s="21"/>
      <c r="E40" s="21"/>
    </row>
    <row r="41" spans="1:5" ht="38.450000000000003" customHeight="1" x14ac:dyDescent="0.25">
      <c r="A41" s="19" t="s">
        <v>326</v>
      </c>
      <c r="B41" s="20" t="s">
        <v>327</v>
      </c>
      <c r="C41" s="20"/>
      <c r="D41" s="21"/>
      <c r="E41" s="21"/>
    </row>
    <row r="42" spans="1:5" ht="38.450000000000003" customHeight="1" x14ac:dyDescent="0.25">
      <c r="A42" s="19" t="s">
        <v>328</v>
      </c>
      <c r="B42" s="20" t="s">
        <v>271</v>
      </c>
      <c r="C42" s="20"/>
      <c r="D42" s="21"/>
      <c r="E42" s="21"/>
    </row>
    <row r="43" spans="1:5" ht="38.450000000000003" customHeight="1" x14ac:dyDescent="0.25">
      <c r="A43" s="19" t="s">
        <v>329</v>
      </c>
      <c r="B43" s="20" t="s">
        <v>273</v>
      </c>
      <c r="C43" s="20"/>
      <c r="D43" s="21"/>
      <c r="E43" s="21"/>
    </row>
    <row r="44" spans="1:5" ht="38.450000000000003" customHeight="1" x14ac:dyDescent="0.25">
      <c r="A44" s="19" t="s">
        <v>330</v>
      </c>
      <c r="B44" s="20" t="s">
        <v>279</v>
      </c>
      <c r="C44" s="20"/>
      <c r="D44" s="21"/>
      <c r="E44" s="21"/>
    </row>
    <row r="45" spans="1:5" ht="38.450000000000003" customHeight="1" x14ac:dyDescent="0.25">
      <c r="A45" s="19" t="s">
        <v>331</v>
      </c>
      <c r="B45" s="20" t="s">
        <v>281</v>
      </c>
      <c r="C45" s="20"/>
      <c r="D45" s="21"/>
      <c r="E45" s="21"/>
    </row>
    <row r="46" spans="1:5" ht="38.450000000000003" customHeight="1" x14ac:dyDescent="0.25">
      <c r="A46" s="19" t="s">
        <v>332</v>
      </c>
      <c r="B46" s="20" t="s">
        <v>285</v>
      </c>
      <c r="C46" s="20"/>
      <c r="D46" s="21"/>
      <c r="E46" s="21"/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BCDKT</vt:lpstr>
      <vt:lpstr>KQKD</vt:lpstr>
      <vt:lpstr>LCTT-TT</vt:lpstr>
      <vt:lpstr>LCTT-GT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2017-03-30T02:44:06Z</dcterms:created>
  <dcterms:modified xsi:type="dcterms:W3CDTF">2020-01-17T08:18:29Z</dcterms:modified>
</cp:coreProperties>
</file>