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35" windowHeight="11760" activeTab="0"/>
  </bookViews>
  <sheets>
    <sheet name="DN - BẢNG CÂN ĐỐI KẾ TOÁN" sheetId="1" r:id="rId1"/>
  </sheets>
  <externalReferences>
    <externalReference r:id="rId4"/>
  </externalReferences>
  <definedNames>
    <definedName name="_xlnm.Print_Area" localSheetId="0">'DN - BẢNG CÂN ĐỐI KẾ TOÁN'!$A$1:$E$122</definedName>
    <definedName name="_xlnm.Print_Titles" localSheetId="0">'DN - BẢNG CÂN ĐỐI KẾ TOÁN'!$8:$8</definedName>
  </definedNames>
  <calcPr fullCalcOnLoad="1"/>
</workbook>
</file>

<file path=xl/sharedStrings.xml><?xml version="1.0" encoding="utf-8"?>
<sst xmlns="http://schemas.openxmlformats.org/spreadsheetml/2006/main" count="224" uniqueCount="218">
  <si>
    <t>CÔNG TY: CỔ PHẦN GẠCH NGÓI NHỊ HIỆP</t>
  </si>
  <si>
    <t>Báo cáo tài chính</t>
  </si>
  <si>
    <t>Địa chỉ: Bình thắng, Dĩ An, Bình Dương</t>
  </si>
  <si>
    <t>Quý 1  năm tài chính 2013</t>
  </si>
  <si>
    <t>Tel: 0650.3749080      Fax: 0650.3749287</t>
  </si>
  <si>
    <t>Mẫu số B01-DN</t>
  </si>
  <si>
    <t xml:space="preserve">DN - BẢNG CÂN ĐỐI KẾ TOÁN </t>
  </si>
  <si>
    <t>Chỉ tiêu</t>
  </si>
  <si>
    <t>Mã 
chỉ tiêu</t>
  </si>
  <si>
    <t>Thuyết 
minh</t>
  </si>
  <si>
    <t>Số đầu năm</t>
  </si>
  <si>
    <t>Số cuối kỳ</t>
  </si>
  <si>
    <t>TÀI SẢN</t>
  </si>
  <si>
    <t>A- TÀI SẢN NGẮN HẠN</t>
  </si>
  <si>
    <t>100</t>
  </si>
  <si>
    <t>I. Tiền và các khoản tương đương tiền</t>
  </si>
  <si>
    <t>110</t>
  </si>
  <si>
    <t>1. Tiền</t>
  </si>
  <si>
    <t>111</t>
  </si>
  <si>
    <t>2. Các khoản tương đương tiền</t>
  </si>
  <si>
    <t>112</t>
  </si>
  <si>
    <t>II. Các khoản đầu tư tài chính ngắn hạn</t>
  </si>
  <si>
    <t>120</t>
  </si>
  <si>
    <t>1. Đầu tư ngắn hạn</t>
  </si>
  <si>
    <t>121</t>
  </si>
  <si>
    <t>2. Dự phòng giảm giá đầu tư ngắn hạn</t>
  </si>
  <si>
    <t>129</t>
  </si>
  <si>
    <t>III. Các khoản phải thu ngắn hạn</t>
  </si>
  <si>
    <t>130</t>
  </si>
  <si>
    <t>1. Phải thu khách hàng</t>
  </si>
  <si>
    <t>131</t>
  </si>
  <si>
    <t>2. Trả trước cho người bán</t>
  </si>
  <si>
    <t>132</t>
  </si>
  <si>
    <t>3. Phải thu nội bộ ngắn hạn</t>
  </si>
  <si>
    <t>133</t>
  </si>
  <si>
    <t>4. Phải thu theo tiến độ kế hoạch hợp đồng xây dựng</t>
  </si>
  <si>
    <t>134</t>
  </si>
  <si>
    <t>5. Các khoản phải thu khác</t>
  </si>
  <si>
    <t>135</t>
  </si>
  <si>
    <t>6. Dự phòng phải thu ngắn hạn khó đòi</t>
  </si>
  <si>
    <t>139</t>
  </si>
  <si>
    <t>IV. Hàng tồn kho</t>
  </si>
  <si>
    <t>140</t>
  </si>
  <si>
    <t>1. Hàng tồn kho</t>
  </si>
  <si>
    <t>141</t>
  </si>
  <si>
    <t>2. Dự phòng giảm giá hàng tồn kho</t>
  </si>
  <si>
    <t>149</t>
  </si>
  <si>
    <t>V.Tài sản ngắn hạn khác</t>
  </si>
  <si>
    <t>150</t>
  </si>
  <si>
    <t>1. Chi phí trả trước ngắn hạn</t>
  </si>
  <si>
    <t>151</t>
  </si>
  <si>
    <t>2. Thuế GTGT được khấu trừ</t>
  </si>
  <si>
    <t>152</t>
  </si>
  <si>
    <t>3. Thuế và các khoản khác phải thu Nhà nước</t>
  </si>
  <si>
    <t>154</t>
  </si>
  <si>
    <t>4. Tài sản ngắn hạn khác</t>
  </si>
  <si>
    <t>158</t>
  </si>
  <si>
    <t xml:space="preserve">B. TÀI SẢN DÀI HẠN </t>
  </si>
  <si>
    <t>200</t>
  </si>
  <si>
    <t>I. Các khoản phải thu dài hạn</t>
  </si>
  <si>
    <t>210</t>
  </si>
  <si>
    <t>1. Phải thu dài hạn của khách hàng</t>
  </si>
  <si>
    <t>211</t>
  </si>
  <si>
    <t>2. Vốn kinh doanh ở đơn vị trực thuộc</t>
  </si>
  <si>
    <t>212</t>
  </si>
  <si>
    <t>3. Phải thu dài hạn nội bộ</t>
  </si>
  <si>
    <t>213</t>
  </si>
  <si>
    <t>4. Phải thu dài hạn khác</t>
  </si>
  <si>
    <t>218</t>
  </si>
  <si>
    <t>5. Dự phòng các khoản phải thu dài hạn khó đòi</t>
  </si>
  <si>
    <t>219</t>
  </si>
  <si>
    <t>II.Tài sản cố định</t>
  </si>
  <si>
    <t>220</t>
  </si>
  <si>
    <t>1. Tài sản cố định hữu hình</t>
  </si>
  <si>
    <t>221</t>
  </si>
  <si>
    <t xml:space="preserve">    - Nguyên giá</t>
  </si>
  <si>
    <t>222</t>
  </si>
  <si>
    <t xml:space="preserve">    - Giá trị hao mòn lũy kế</t>
  </si>
  <si>
    <t>223</t>
  </si>
  <si>
    <t>2. Tài sản cố định thuê tài chính</t>
  </si>
  <si>
    <t>224</t>
  </si>
  <si>
    <t>225</t>
  </si>
  <si>
    <t>226</t>
  </si>
  <si>
    <t>3. Tài sản cố định vô hình</t>
  </si>
  <si>
    <t>227</t>
  </si>
  <si>
    <t>228</t>
  </si>
  <si>
    <t>229</t>
  </si>
  <si>
    <t>4. Chi phí xây dựng cơ bản dở dang</t>
  </si>
  <si>
    <t>230</t>
  </si>
  <si>
    <t>III. Bất động sản đầu tư</t>
  </si>
  <si>
    <t>240</t>
  </si>
  <si>
    <t>241</t>
  </si>
  <si>
    <t>242</t>
  </si>
  <si>
    <t>IV. Các khoản đầu tư tài chính dài hạn</t>
  </si>
  <si>
    <t>250</t>
  </si>
  <si>
    <t>1. Đầu tư vào công ty con</t>
  </si>
  <si>
    <t>251</t>
  </si>
  <si>
    <t>2. Đầu tư vào công ty liên kết, liên doanh</t>
  </si>
  <si>
    <t>252</t>
  </si>
  <si>
    <t>3. Đầu tư dài hạn khác</t>
  </si>
  <si>
    <t>258</t>
  </si>
  <si>
    <t>4. Dự phòng giảm giá đầu tư tài chính dài hạn</t>
  </si>
  <si>
    <t>259</t>
  </si>
  <si>
    <t>V. Tài sản dài hạn khác</t>
  </si>
  <si>
    <t>260</t>
  </si>
  <si>
    <t>1. Chi phí trả trước dài hạn</t>
  </si>
  <si>
    <t>261</t>
  </si>
  <si>
    <t>2. Tài sản thuế thu nhập hoàn lại</t>
  </si>
  <si>
    <t>262</t>
  </si>
  <si>
    <t>3. Tài sản dài hạn khác</t>
  </si>
  <si>
    <t>268</t>
  </si>
  <si>
    <t>VI. Lợi thế thương mại</t>
  </si>
  <si>
    <t>269</t>
  </si>
  <si>
    <t>TỔNG CỘNG TÀI SẢN</t>
  </si>
  <si>
    <t>270</t>
  </si>
  <si>
    <t>NGUỒN VỐN</t>
  </si>
  <si>
    <t>A. NỢ PHẢI TRẢ</t>
  </si>
  <si>
    <t>300</t>
  </si>
  <si>
    <t>I. Nợ ngắn hạn</t>
  </si>
  <si>
    <t>310</t>
  </si>
  <si>
    <t>1. Vay và nợ ngắn hạn</t>
  </si>
  <si>
    <t>311</t>
  </si>
  <si>
    <t>2. Phải trả người bán</t>
  </si>
  <si>
    <t>312</t>
  </si>
  <si>
    <t>3. Người mua trả tiền trước</t>
  </si>
  <si>
    <t>313</t>
  </si>
  <si>
    <t>4. Thuế và các khoản phải nộp nhà nước</t>
  </si>
  <si>
    <t>314</t>
  </si>
  <si>
    <t>5. Phải trả người lao động</t>
  </si>
  <si>
    <t>315</t>
  </si>
  <si>
    <t>6. Chi phí phải trả</t>
  </si>
  <si>
    <t>316</t>
  </si>
  <si>
    <t>7. Phải trả nội bộ</t>
  </si>
  <si>
    <t>317</t>
  </si>
  <si>
    <t>8. Phải trả theo tiến độ kế hoạch hợp đồng xây dựng</t>
  </si>
  <si>
    <t>318</t>
  </si>
  <si>
    <t>9. Các khoản phải trả, phải nộp ngắn hạn khác</t>
  </si>
  <si>
    <t>319</t>
  </si>
  <si>
    <t>10. Dự phòng phải trả ngắn hạn</t>
  </si>
  <si>
    <t>320</t>
  </si>
  <si>
    <t>11. Quỹ khen thưởng phúc lợi</t>
  </si>
  <si>
    <t>323</t>
  </si>
  <si>
    <t>II. Nợ dài hạn</t>
  </si>
  <si>
    <t>330</t>
  </si>
  <si>
    <t>1. Phải trả dài hạn người bán</t>
  </si>
  <si>
    <t>331</t>
  </si>
  <si>
    <t>2. Phải trả dài hạn nội bộ</t>
  </si>
  <si>
    <t>332</t>
  </si>
  <si>
    <t>3. Phải trả dài hạn khác</t>
  </si>
  <si>
    <t>333</t>
  </si>
  <si>
    <t>4. Vay và nợ dài hạn</t>
  </si>
  <si>
    <t>334</t>
  </si>
  <si>
    <t>5. Thuế thu nhập hoãn lại phải trả</t>
  </si>
  <si>
    <t>335</t>
  </si>
  <si>
    <t>6. Dự phòng trợ cấp mất việc làm</t>
  </si>
  <si>
    <t>336</t>
  </si>
  <si>
    <t>7. Dự phòng phải trả dài hạn</t>
  </si>
  <si>
    <t>337</t>
  </si>
  <si>
    <t>8. Doanh thu chưa thực hiện</t>
  </si>
  <si>
    <t>338</t>
  </si>
  <si>
    <t>9. Quỹ phát triển khoa học và công nghệ</t>
  </si>
  <si>
    <t>339</t>
  </si>
  <si>
    <t>B.VỐN CHỦ SỞ HỮU</t>
  </si>
  <si>
    <t>400</t>
  </si>
  <si>
    <t>I. Vốn chủ sở hữu</t>
  </si>
  <si>
    <t>410</t>
  </si>
  <si>
    <t>1. Vốn đầu tư của chủ sở hữu</t>
  </si>
  <si>
    <t>411</t>
  </si>
  <si>
    <t>2. Thặng dư vốn cổ phần</t>
  </si>
  <si>
    <t>412</t>
  </si>
  <si>
    <t>3. Vốn khác của chủ sở hữu</t>
  </si>
  <si>
    <t>413</t>
  </si>
  <si>
    <t>4. Cổ phiếu quỹ</t>
  </si>
  <si>
    <t>414</t>
  </si>
  <si>
    <t>5. Chênh lệch đánh giá lại tài sản</t>
  </si>
  <si>
    <t>415</t>
  </si>
  <si>
    <t>6. Chênh lệch tỷ giá hối đoái</t>
  </si>
  <si>
    <t>416</t>
  </si>
  <si>
    <t>7. Quỹ đầu tư phát triển</t>
  </si>
  <si>
    <t>417</t>
  </si>
  <si>
    <t>8. Quỹ dự phòng tài chính</t>
  </si>
  <si>
    <t>418</t>
  </si>
  <si>
    <t>9. Quỹ khác thuộc vốn chủ sở hữu</t>
  </si>
  <si>
    <t>419</t>
  </si>
  <si>
    <t>10. Lợi nhuận sau thuế chưa phân phối</t>
  </si>
  <si>
    <t>420</t>
  </si>
  <si>
    <t>11. Nguồn vốn đầu tư XDCB</t>
  </si>
  <si>
    <t>421</t>
  </si>
  <si>
    <t>12. Quỹ hỗ trợ sắp xếp doanh nghiệp</t>
  </si>
  <si>
    <t>422</t>
  </si>
  <si>
    <t>II. Nguồn kinh phí và quỹ khác</t>
  </si>
  <si>
    <t>430</t>
  </si>
  <si>
    <t>1. Nguồn kinh phí</t>
  </si>
  <si>
    <t>432</t>
  </si>
  <si>
    <t>2. Nguồn kinh phí đã hình thành TSCĐ</t>
  </si>
  <si>
    <t>433</t>
  </si>
  <si>
    <t>C. LỢI ÍCH CỔ ĐÔNG THIỂU SỐ</t>
  </si>
  <si>
    <t>439</t>
  </si>
  <si>
    <t>TỔNG CỘNG NGUỒN VỐN</t>
  </si>
  <si>
    <t>440</t>
  </si>
  <si>
    <t>CÁC CHỈ TIÊU NGOÀI BẢNG</t>
  </si>
  <si>
    <t>1. Tài sản thuê ngoài</t>
  </si>
  <si>
    <t>01</t>
  </si>
  <si>
    <t>2. Vật tư, hàng hóa nhận giữ hộ, nhận gia công</t>
  </si>
  <si>
    <t>02</t>
  </si>
  <si>
    <t>3. Hàng hóa nhận bán hộ, nhận ký gửi, ký cược</t>
  </si>
  <si>
    <t>03</t>
  </si>
  <si>
    <t>4. Nợ khó đòi đã xử lý</t>
  </si>
  <si>
    <t>04</t>
  </si>
  <si>
    <t>5. Ngoại tệ các loại</t>
  </si>
  <si>
    <t>05</t>
  </si>
  <si>
    <t>6. Dự toán chi sự nghiệp, dự án</t>
  </si>
  <si>
    <t>06</t>
  </si>
  <si>
    <t>Ngày 18 tháng 04 năm 2014</t>
  </si>
  <si>
    <t>Kế Toán Trưởng</t>
  </si>
  <si>
    <t>Gíam Đốc</t>
  </si>
  <si>
    <t>NGUYỄN THỊ THU PHƯƠNG</t>
  </si>
  <si>
    <t>NGUYỄN NGỌC NUI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</si>
</sst>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u val="single"/>
      <sz val="9"/>
      <name val="Arial"/>
      <family val="2"/>
    </font>
    <font>
      <b/>
      <sz val="9"/>
      <name val="Arial"/>
      <family val="0"/>
    </font>
    <font>
      <b/>
      <sz val="14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/>
      <right style="thin"/>
      <top>
        <color indexed="63"/>
      </top>
      <bottom style="hair"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hair"/>
      <bottom style="hair"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/>
      <right style="thin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64" fontId="0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3" fillId="32" borderId="7" applyNumberFormat="0" applyFont="0" applyAlignment="0" applyProtection="0"/>
    <xf numFmtId="0" fontId="36" fillId="27" borderId="8" applyNumberFormat="0" applyAlignment="0" applyProtection="0"/>
    <xf numFmtId="9" fontId="23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18" fillId="0" borderId="0" xfId="0" applyFont="1" applyFill="1" applyBorder="1" applyAlignment="1">
      <alignment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20" fillId="0" borderId="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1" xfId="0" applyFont="1" applyBorder="1" applyAlignment="1">
      <alignment/>
    </xf>
    <xf numFmtId="165" fontId="19" fillId="0" borderId="12" xfId="42" applyNumberFormat="1" applyFont="1" applyBorder="1" applyAlignment="1">
      <alignment/>
    </xf>
    <xf numFmtId="0" fontId="19" fillId="0" borderId="0" xfId="0" applyFont="1" applyAlignment="1">
      <alignment/>
    </xf>
    <xf numFmtId="0" fontId="19" fillId="0" borderId="13" xfId="0" applyFont="1" applyBorder="1" applyAlignment="1">
      <alignment/>
    </xf>
    <xf numFmtId="0" fontId="19" fillId="0" borderId="14" xfId="0" applyFont="1" applyBorder="1" applyAlignment="1">
      <alignment/>
    </xf>
    <xf numFmtId="165" fontId="19" fillId="0" borderId="10" xfId="42" applyNumberFormat="1" applyFont="1" applyBorder="1" applyAlignment="1">
      <alignment/>
    </xf>
    <xf numFmtId="37" fontId="21" fillId="0" borderId="10" xfId="0" applyNumberFormat="1" applyFont="1" applyBorder="1" applyAlignment="1">
      <alignment/>
    </xf>
    <xf numFmtId="0" fontId="19" fillId="0" borderId="15" xfId="0" applyFont="1" applyBorder="1" applyAlignment="1">
      <alignment/>
    </xf>
    <xf numFmtId="165" fontId="19" fillId="0" borderId="16" xfId="42" applyNumberFormat="1" applyFont="1" applyBorder="1" applyAlignment="1">
      <alignment/>
    </xf>
    <xf numFmtId="37" fontId="21" fillId="0" borderId="17" xfId="0" applyNumberFormat="1" applyFont="1" applyBorder="1" applyAlignment="1">
      <alignment/>
    </xf>
    <xf numFmtId="0" fontId="22" fillId="0" borderId="18" xfId="0" applyFont="1" applyBorder="1" applyAlignment="1">
      <alignment/>
    </xf>
    <xf numFmtId="165" fontId="22" fillId="0" borderId="18" xfId="42" applyNumberFormat="1" applyFont="1" applyBorder="1" applyAlignment="1">
      <alignment/>
    </xf>
    <xf numFmtId="37" fontId="0" fillId="0" borderId="19" xfId="0" applyNumberFormat="1" applyFont="1" applyBorder="1" applyAlignment="1">
      <alignment/>
    </xf>
    <xf numFmtId="0" fontId="19" fillId="0" borderId="18" xfId="0" applyFont="1" applyBorder="1" applyAlignment="1">
      <alignment/>
    </xf>
    <xf numFmtId="165" fontId="19" fillId="0" borderId="18" xfId="42" applyNumberFormat="1" applyFont="1" applyBorder="1" applyAlignment="1">
      <alignment/>
    </xf>
    <xf numFmtId="37" fontId="21" fillId="0" borderId="19" xfId="0" applyNumberFormat="1" applyFont="1" applyBorder="1" applyAlignment="1">
      <alignment/>
    </xf>
    <xf numFmtId="0" fontId="19" fillId="0" borderId="0" xfId="0" applyFont="1" applyBorder="1" applyAlignment="1">
      <alignment/>
    </xf>
    <xf numFmtId="165" fontId="22" fillId="0" borderId="0" xfId="42" applyNumberFormat="1" applyFont="1" applyFill="1" applyBorder="1" applyAlignment="1">
      <alignment/>
    </xf>
    <xf numFmtId="37" fontId="0" fillId="0" borderId="19" xfId="0" applyNumberFormat="1" applyFont="1" applyFill="1" applyBorder="1" applyAlignment="1">
      <alignment/>
    </xf>
    <xf numFmtId="165" fontId="19" fillId="0" borderId="0" xfId="0" applyNumberFormat="1" applyFont="1" applyFill="1" applyBorder="1" applyAlignment="1">
      <alignment/>
    </xf>
    <xf numFmtId="0" fontId="19" fillId="0" borderId="20" xfId="0" applyFont="1" applyBorder="1" applyAlignment="1">
      <alignment/>
    </xf>
    <xf numFmtId="165" fontId="19" fillId="0" borderId="20" xfId="42" applyNumberFormat="1" applyFont="1" applyBorder="1" applyAlignment="1">
      <alignment/>
    </xf>
    <xf numFmtId="37" fontId="0" fillId="0" borderId="21" xfId="0" applyNumberFormat="1" applyFont="1" applyBorder="1" applyAlignment="1">
      <alignment/>
    </xf>
    <xf numFmtId="0" fontId="19" fillId="0" borderId="0" xfId="0" applyFont="1" applyAlignment="1">
      <alignment/>
    </xf>
    <xf numFmtId="165" fontId="19" fillId="0" borderId="13" xfId="42" applyNumberFormat="1" applyFont="1" applyBorder="1" applyAlignment="1">
      <alignment/>
    </xf>
    <xf numFmtId="165" fontId="19" fillId="33" borderId="13" xfId="42" applyNumberFormat="1" applyFont="1" applyFill="1" applyBorder="1" applyAlignment="1">
      <alignment/>
    </xf>
    <xf numFmtId="165" fontId="19" fillId="0" borderId="15" xfId="42" applyNumberFormat="1" applyFont="1" applyBorder="1" applyAlignment="1">
      <alignment/>
    </xf>
    <xf numFmtId="0" fontId="22" fillId="0" borderId="15" xfId="0" applyFont="1" applyBorder="1" applyAlignment="1">
      <alignment/>
    </xf>
    <xf numFmtId="165" fontId="22" fillId="0" borderId="15" xfId="42" applyNumberFormat="1" applyFont="1" applyBorder="1" applyAlignment="1">
      <alignment/>
    </xf>
    <xf numFmtId="0" fontId="22" fillId="0" borderId="20" xfId="0" applyFont="1" applyBorder="1" applyAlignment="1">
      <alignment/>
    </xf>
    <xf numFmtId="165" fontId="22" fillId="0" borderId="20" xfId="42" applyNumberFormat="1" applyFont="1" applyBorder="1" applyAlignment="1">
      <alignment/>
    </xf>
    <xf numFmtId="165" fontId="19" fillId="0" borderId="0" xfId="42" applyNumberFormat="1" applyFont="1" applyAlignment="1">
      <alignment/>
    </xf>
    <xf numFmtId="165" fontId="19" fillId="0" borderId="0" xfId="0" applyNumberFormat="1" applyFont="1" applyAlignment="1">
      <alignment/>
    </xf>
    <xf numFmtId="165" fontId="22" fillId="0" borderId="0" xfId="42" applyNumberFormat="1" applyFont="1" applyAlignment="1">
      <alignment horizontal="center"/>
    </xf>
    <xf numFmtId="0" fontId="19" fillId="0" borderId="0" xfId="0" applyFont="1" applyAlignment="1">
      <alignment horizontal="center"/>
    </xf>
    <xf numFmtId="165" fontId="19" fillId="0" borderId="0" xfId="42" applyNumberFormat="1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N%20-%20B&#7842;NG%20C&#194;N%20&#272;&#7888;I%20K&#7870;%20TO&#193;N_Qui%201_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N - BÁO CÁO LƯU CHUYỂN TIỀN TỆ"/>
      <sheetName val="DN - BÁO CÁO KẾT QUẢ KINH DOANH"/>
      <sheetName val="DN - BẢNG CÂN ĐỐI KẾ TOÁ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9"/>
  <sheetViews>
    <sheetView tabSelected="1" zoomScalePageLayoutView="0" workbookViewId="0" topLeftCell="A1">
      <pane xSplit="1" ySplit="9" topLeftCell="B115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D122" sqref="D122:E122"/>
    </sheetView>
  </sheetViews>
  <sheetFormatPr defaultColWidth="9.140625" defaultRowHeight="12.75"/>
  <cols>
    <col min="1" max="1" width="42.00390625" style="9" customWidth="1"/>
    <col min="2" max="2" width="8.140625" style="9" customWidth="1"/>
    <col min="3" max="3" width="7.57421875" style="9" customWidth="1"/>
    <col min="4" max="5" width="17.140625" style="9" customWidth="1"/>
    <col min="6" max="6" width="9.140625" style="9" customWidth="1"/>
    <col min="7" max="7" width="14.00390625" style="9" customWidth="1"/>
    <col min="8" max="16384" width="9.140625" style="9" customWidth="1"/>
  </cols>
  <sheetData>
    <row r="1" spans="1:4" s="2" customFormat="1" ht="15.75" customHeight="1">
      <c r="A1" s="1" t="s">
        <v>0</v>
      </c>
      <c r="B1" s="1"/>
      <c r="D1" s="2" t="s">
        <v>1</v>
      </c>
    </row>
    <row r="2" spans="1:4" s="2" customFormat="1" ht="15.75" customHeight="1">
      <c r="A2" s="3" t="s">
        <v>2</v>
      </c>
      <c r="B2" s="3"/>
      <c r="D2" s="2" t="s">
        <v>3</v>
      </c>
    </row>
    <row r="3" spans="1:2" s="2" customFormat="1" ht="15.75" customHeight="1">
      <c r="A3" s="3" t="s">
        <v>4</v>
      </c>
      <c r="B3" s="3"/>
    </row>
    <row r="4" s="2" customFormat="1" ht="12">
      <c r="D4" s="2" t="s">
        <v>5</v>
      </c>
    </row>
    <row r="5" spans="1:5" s="2" customFormat="1" ht="29.25" customHeight="1">
      <c r="A5" s="4" t="s">
        <v>6</v>
      </c>
      <c r="B5" s="4"/>
      <c r="C5" s="4"/>
      <c r="D5" s="4"/>
      <c r="E5" s="4"/>
    </row>
    <row r="6" s="2" customFormat="1" ht="12"/>
    <row r="7" s="2" customFormat="1" ht="12"/>
    <row r="8" spans="1:5" s="2" customFormat="1" ht="24">
      <c r="A8" s="5" t="s">
        <v>7</v>
      </c>
      <c r="B8" s="6" t="s">
        <v>8</v>
      </c>
      <c r="C8" s="6" t="s">
        <v>9</v>
      </c>
      <c r="D8" s="5" t="s">
        <v>10</v>
      </c>
      <c r="E8" s="5" t="s">
        <v>11</v>
      </c>
    </row>
    <row r="9" spans="1:5" ht="16.5" customHeight="1">
      <c r="A9" s="7" t="s">
        <v>12</v>
      </c>
      <c r="B9" s="7"/>
      <c r="C9" s="8"/>
      <c r="D9" s="8"/>
      <c r="E9" s="8"/>
    </row>
    <row r="10" spans="1:5" ht="16.5" customHeight="1">
      <c r="A10" s="10" t="s">
        <v>13</v>
      </c>
      <c r="B10" s="11" t="s">
        <v>14</v>
      </c>
      <c r="C10" s="12"/>
      <c r="D10" s="13">
        <f>D11+D14+D17+D24+D27</f>
        <v>40919174611</v>
      </c>
      <c r="E10" s="13">
        <f>E11+E14+E17+E24+E27</f>
        <v>41657735868</v>
      </c>
    </row>
    <row r="11" spans="1:5" ht="16.5" customHeight="1">
      <c r="A11" s="14" t="s">
        <v>15</v>
      </c>
      <c r="B11" s="14" t="s">
        <v>16</v>
      </c>
      <c r="C11" s="15"/>
      <c r="D11" s="16">
        <f>D12+D13</f>
        <v>7107863622</v>
      </c>
      <c r="E11" s="16">
        <f>E12+E13</f>
        <v>5107629180</v>
      </c>
    </row>
    <row r="12" spans="1:5" ht="16.5" customHeight="1">
      <c r="A12" s="17" t="s">
        <v>17</v>
      </c>
      <c r="B12" s="17" t="s">
        <v>18</v>
      </c>
      <c r="C12" s="18"/>
      <c r="D12" s="19">
        <f>362233194+7419858+110770511+1893742+125546317</f>
        <v>607863622</v>
      </c>
      <c r="E12" s="19">
        <f>1323211294+7445251+271501114+1898364+3573157</f>
        <v>1607629180</v>
      </c>
    </row>
    <row r="13" spans="1:5" ht="16.5" customHeight="1">
      <c r="A13" s="17" t="s">
        <v>19</v>
      </c>
      <c r="B13" s="17" t="s">
        <v>20</v>
      </c>
      <c r="C13" s="18"/>
      <c r="D13" s="19">
        <f>6500000000</f>
        <v>6500000000</v>
      </c>
      <c r="E13" s="19">
        <f>3500000000</f>
        <v>3500000000</v>
      </c>
    </row>
    <row r="14" spans="1:5" ht="16.5" customHeight="1">
      <c r="A14" s="20" t="s">
        <v>21</v>
      </c>
      <c r="B14" s="20" t="s">
        <v>22</v>
      </c>
      <c r="C14" s="21"/>
      <c r="D14" s="22">
        <f>D15+D16</f>
        <v>23659494350</v>
      </c>
      <c r="E14" s="22">
        <f>E15+E16</f>
        <v>23659494350</v>
      </c>
    </row>
    <row r="15" spans="1:5" ht="16.5" customHeight="1">
      <c r="A15" s="17" t="s">
        <v>23</v>
      </c>
      <c r="B15" s="17" t="s">
        <v>24</v>
      </c>
      <c r="C15" s="18"/>
      <c r="D15" s="19">
        <f>20000000000+3500000000+242270380</f>
        <v>23742270380</v>
      </c>
      <c r="E15" s="19">
        <f>20000000000+3500000000+242270380</f>
        <v>23742270380</v>
      </c>
    </row>
    <row r="16" spans="1:5" ht="16.5" customHeight="1">
      <c r="A16" s="17" t="s">
        <v>25</v>
      </c>
      <c r="B16" s="17" t="s">
        <v>26</v>
      </c>
      <c r="C16" s="18"/>
      <c r="D16" s="19">
        <f>-82776030</f>
        <v>-82776030</v>
      </c>
      <c r="E16" s="19">
        <f>-82776030</f>
        <v>-82776030</v>
      </c>
    </row>
    <row r="17" spans="1:7" ht="16.5" customHeight="1">
      <c r="A17" s="20" t="s">
        <v>27</v>
      </c>
      <c r="B17" s="20" t="s">
        <v>28</v>
      </c>
      <c r="C17" s="21"/>
      <c r="D17" s="22">
        <f>SUM(D18:D23)</f>
        <v>3332411495</v>
      </c>
      <c r="E17" s="22">
        <f>SUM(E18:E23)</f>
        <v>4895060262</v>
      </c>
      <c r="G17" s="23"/>
    </row>
    <row r="18" spans="1:7" ht="16.5" customHeight="1">
      <c r="A18" s="17" t="s">
        <v>29</v>
      </c>
      <c r="B18" s="17" t="s">
        <v>30</v>
      </c>
      <c r="C18" s="18"/>
      <c r="D18" s="19">
        <v>3073114361</v>
      </c>
      <c r="E18" s="19">
        <v>4391996944</v>
      </c>
      <c r="G18" s="24"/>
    </row>
    <row r="19" spans="1:7" ht="16.5" customHeight="1">
      <c r="A19" s="17" t="s">
        <v>31</v>
      </c>
      <c r="B19" s="17" t="s">
        <v>32</v>
      </c>
      <c r="C19" s="18"/>
      <c r="D19" s="19">
        <f>37537500+39700000</f>
        <v>77237500</v>
      </c>
      <c r="E19" s="25">
        <v>37537500</v>
      </c>
      <c r="G19" s="26"/>
    </row>
    <row r="20" spans="1:5" ht="16.5" customHeight="1">
      <c r="A20" s="17" t="s">
        <v>33</v>
      </c>
      <c r="B20" s="17" t="s">
        <v>34</v>
      </c>
      <c r="C20" s="18"/>
      <c r="D20" s="19">
        <v>0</v>
      </c>
      <c r="E20" s="19">
        <v>0</v>
      </c>
    </row>
    <row r="21" spans="1:5" ht="16.5" customHeight="1">
      <c r="A21" s="17" t="s">
        <v>35</v>
      </c>
      <c r="B21" s="17" t="s">
        <v>36</v>
      </c>
      <c r="C21" s="18"/>
      <c r="D21" s="19">
        <v>0</v>
      </c>
      <c r="E21" s="19">
        <v>0</v>
      </c>
    </row>
    <row r="22" spans="1:5" ht="16.5" customHeight="1">
      <c r="A22" s="17" t="s">
        <v>37</v>
      </c>
      <c r="B22" s="17" t="s">
        <v>38</v>
      </c>
      <c r="C22" s="18"/>
      <c r="D22" s="19">
        <f>229464634-22405000</f>
        <v>207059634</v>
      </c>
      <c r="E22" s="19">
        <f>544496318-53970500</f>
        <v>490525818</v>
      </c>
    </row>
    <row r="23" spans="1:5" ht="16.5" customHeight="1">
      <c r="A23" s="17" t="s">
        <v>39</v>
      </c>
      <c r="B23" s="17" t="s">
        <v>40</v>
      </c>
      <c r="C23" s="18"/>
      <c r="D23" s="19">
        <v>-25000000</v>
      </c>
      <c r="E23" s="19">
        <v>-25000000</v>
      </c>
    </row>
    <row r="24" spans="1:5" ht="16.5" customHeight="1">
      <c r="A24" s="20" t="s">
        <v>41</v>
      </c>
      <c r="B24" s="20" t="s">
        <v>42</v>
      </c>
      <c r="C24" s="21"/>
      <c r="D24" s="22">
        <f>D25+D26</f>
        <v>6797000144</v>
      </c>
      <c r="E24" s="22">
        <f>E25+E26</f>
        <v>7790328668</v>
      </c>
    </row>
    <row r="25" spans="1:5" ht="16.5" customHeight="1">
      <c r="A25" s="17" t="s">
        <v>43</v>
      </c>
      <c r="B25" s="17" t="s">
        <v>44</v>
      </c>
      <c r="C25" s="18"/>
      <c r="D25" s="19">
        <f>7283806636+58345112</f>
        <v>7342151748</v>
      </c>
      <c r="E25" s="19">
        <v>8335480272</v>
      </c>
    </row>
    <row r="26" spans="1:5" ht="16.5" customHeight="1">
      <c r="A26" s="17" t="s">
        <v>45</v>
      </c>
      <c r="B26" s="17" t="s">
        <v>46</v>
      </c>
      <c r="C26" s="18"/>
      <c r="D26" s="19">
        <f>-154529061+105644198-344958091-2817749-65866116+11912639-94537424</f>
        <v>-545151604</v>
      </c>
      <c r="E26" s="19">
        <f>-154529061+105644198-344958091-2817749-65866116+11912639-94537424</f>
        <v>-545151604</v>
      </c>
    </row>
    <row r="27" spans="1:5" ht="16.5" customHeight="1">
      <c r="A27" s="20" t="s">
        <v>47</v>
      </c>
      <c r="B27" s="20" t="s">
        <v>48</v>
      </c>
      <c r="C27" s="21"/>
      <c r="D27" s="22">
        <f>SUM(D28:D31)</f>
        <v>22405000</v>
      </c>
      <c r="E27" s="22">
        <f>SUM(E28:E31)</f>
        <v>205223408</v>
      </c>
    </row>
    <row r="28" spans="1:5" ht="16.5" customHeight="1">
      <c r="A28" s="17" t="s">
        <v>49</v>
      </c>
      <c r="B28" s="17" t="s">
        <v>50</v>
      </c>
      <c r="C28" s="18"/>
      <c r="D28" s="19">
        <v>0</v>
      </c>
      <c r="E28" s="19">
        <v>151252908</v>
      </c>
    </row>
    <row r="29" spans="1:5" ht="16.5" customHeight="1">
      <c r="A29" s="17" t="s">
        <v>51</v>
      </c>
      <c r="B29" s="17" t="s">
        <v>52</v>
      </c>
      <c r="C29" s="18"/>
      <c r="D29" s="19">
        <v>0</v>
      </c>
      <c r="E29" s="19">
        <v>0</v>
      </c>
    </row>
    <row r="30" spans="1:5" ht="16.5" customHeight="1">
      <c r="A30" s="17" t="s">
        <v>53</v>
      </c>
      <c r="B30" s="17" t="s">
        <v>54</v>
      </c>
      <c r="C30" s="18"/>
      <c r="D30" s="19">
        <v>0</v>
      </c>
      <c r="E30" s="19">
        <v>0</v>
      </c>
    </row>
    <row r="31" spans="1:5" ht="16.5" customHeight="1">
      <c r="A31" s="17" t="s">
        <v>55</v>
      </c>
      <c r="B31" s="17" t="s">
        <v>56</v>
      </c>
      <c r="C31" s="18"/>
      <c r="D31" s="19">
        <v>22405000</v>
      </c>
      <c r="E31" s="19">
        <f>53970500</f>
        <v>53970500</v>
      </c>
    </row>
    <row r="32" spans="1:5" ht="16.5" customHeight="1">
      <c r="A32" s="20" t="s">
        <v>57</v>
      </c>
      <c r="B32" s="20" t="s">
        <v>58</v>
      </c>
      <c r="C32" s="21"/>
      <c r="D32" s="22">
        <f>D33+D39+D50+D53+D58</f>
        <v>6450849088</v>
      </c>
      <c r="E32" s="22">
        <f>E33+E39+E50+E53+E58</f>
        <v>6617645992</v>
      </c>
    </row>
    <row r="33" spans="1:5" ht="16.5" customHeight="1">
      <c r="A33" s="20" t="s">
        <v>59</v>
      </c>
      <c r="B33" s="20" t="s">
        <v>60</v>
      </c>
      <c r="C33" s="21"/>
      <c r="D33" s="22"/>
      <c r="E33" s="22"/>
    </row>
    <row r="34" spans="1:5" ht="16.5" customHeight="1">
      <c r="A34" s="17" t="s">
        <v>61</v>
      </c>
      <c r="B34" s="17" t="s">
        <v>62</v>
      </c>
      <c r="C34" s="18"/>
      <c r="D34" s="19">
        <v>0</v>
      </c>
      <c r="E34" s="19">
        <v>0</v>
      </c>
    </row>
    <row r="35" spans="1:5" ht="16.5" customHeight="1">
      <c r="A35" s="17" t="s">
        <v>63</v>
      </c>
      <c r="B35" s="17" t="s">
        <v>64</v>
      </c>
      <c r="C35" s="18"/>
      <c r="D35" s="19">
        <v>0</v>
      </c>
      <c r="E35" s="19">
        <v>0</v>
      </c>
    </row>
    <row r="36" spans="1:5" ht="16.5" customHeight="1">
      <c r="A36" s="17" t="s">
        <v>65</v>
      </c>
      <c r="B36" s="17" t="s">
        <v>66</v>
      </c>
      <c r="C36" s="18"/>
      <c r="D36" s="19">
        <v>0</v>
      </c>
      <c r="E36" s="19">
        <v>0</v>
      </c>
    </row>
    <row r="37" spans="1:5" ht="16.5" customHeight="1">
      <c r="A37" s="17" t="s">
        <v>67</v>
      </c>
      <c r="B37" s="17" t="s">
        <v>68</v>
      </c>
      <c r="C37" s="18"/>
      <c r="D37" s="19"/>
      <c r="E37" s="19"/>
    </row>
    <row r="38" spans="1:5" ht="16.5" customHeight="1">
      <c r="A38" s="17" t="s">
        <v>69</v>
      </c>
      <c r="B38" s="17" t="s">
        <v>70</v>
      </c>
      <c r="C38" s="18"/>
      <c r="D38" s="19">
        <v>0</v>
      </c>
      <c r="E38" s="19">
        <v>0</v>
      </c>
    </row>
    <row r="39" spans="1:5" ht="16.5" customHeight="1">
      <c r="A39" s="20" t="s">
        <v>71</v>
      </c>
      <c r="B39" s="20" t="s">
        <v>72</v>
      </c>
      <c r="C39" s="21"/>
      <c r="D39" s="22">
        <f>D40+D43+D46+D49</f>
        <v>5950568629</v>
      </c>
      <c r="E39" s="22">
        <f>E40+E43+E46+E49</f>
        <v>5997808747</v>
      </c>
    </row>
    <row r="40" spans="1:5" ht="16.5" customHeight="1">
      <c r="A40" s="20" t="s">
        <v>73</v>
      </c>
      <c r="B40" s="20" t="s">
        <v>74</v>
      </c>
      <c r="C40" s="21"/>
      <c r="D40" s="19">
        <f>D41+D42</f>
        <v>3388606645</v>
      </c>
      <c r="E40" s="19">
        <f>E41+E42</f>
        <v>3651713971</v>
      </c>
    </row>
    <row r="41" spans="1:5" ht="16.5" customHeight="1">
      <c r="A41" s="17" t="s">
        <v>75</v>
      </c>
      <c r="B41" s="17" t="s">
        <v>76</v>
      </c>
      <c r="C41" s="18"/>
      <c r="D41" s="25">
        <f>12072007779+(66632000+383257600)-(11628571+13500000+12727273)-112965802-951986833+212384471</f>
        <v>11631473371</v>
      </c>
      <c r="E41" s="25">
        <f>12072007779+(66632000+383257600)-(11628571+13500000+12727273)-112965802-951986833+212384471+423103999</f>
        <v>12054577370</v>
      </c>
    </row>
    <row r="42" spans="1:5" ht="16.5" customHeight="1">
      <c r="A42" s="17" t="s">
        <v>77</v>
      </c>
      <c r="B42" s="17" t="s">
        <v>78</v>
      </c>
      <c r="C42" s="18"/>
      <c r="D42" s="19">
        <f>-8242866726</f>
        <v>-8242866726</v>
      </c>
      <c r="E42" s="19">
        <f>-8242866726-159996673</f>
        <v>-8402863399</v>
      </c>
    </row>
    <row r="43" spans="1:5" ht="16.5" customHeight="1">
      <c r="A43" s="20" t="s">
        <v>79</v>
      </c>
      <c r="B43" s="20" t="s">
        <v>80</v>
      </c>
      <c r="C43" s="21"/>
      <c r="D43" s="19">
        <v>0</v>
      </c>
      <c r="E43" s="19">
        <v>0</v>
      </c>
    </row>
    <row r="44" spans="1:5" ht="16.5" customHeight="1">
      <c r="A44" s="17" t="s">
        <v>75</v>
      </c>
      <c r="B44" s="17" t="s">
        <v>81</v>
      </c>
      <c r="C44" s="18"/>
      <c r="D44" s="19">
        <v>0</v>
      </c>
      <c r="E44" s="19">
        <v>0</v>
      </c>
    </row>
    <row r="45" spans="1:5" ht="16.5" customHeight="1">
      <c r="A45" s="17" t="s">
        <v>77</v>
      </c>
      <c r="B45" s="17" t="s">
        <v>82</v>
      </c>
      <c r="C45" s="18"/>
      <c r="D45" s="19">
        <v>0</v>
      </c>
      <c r="E45" s="19">
        <v>0</v>
      </c>
    </row>
    <row r="46" spans="1:5" ht="16.5" customHeight="1">
      <c r="A46" s="20" t="s">
        <v>83</v>
      </c>
      <c r="B46" s="20" t="s">
        <v>84</v>
      </c>
      <c r="C46" s="21"/>
      <c r="D46" s="19">
        <f>SUM(D47:D48)</f>
        <v>2358314914</v>
      </c>
      <c r="E46" s="19">
        <f>SUM(E47:E48)</f>
        <v>2343103984</v>
      </c>
    </row>
    <row r="47" spans="1:5" ht="16.5" customHeight="1">
      <c r="A47" s="17" t="s">
        <v>75</v>
      </c>
      <c r="B47" s="17" t="s">
        <v>85</v>
      </c>
      <c r="C47" s="18"/>
      <c r="D47" s="19">
        <v>2859654747</v>
      </c>
      <c r="E47" s="19">
        <v>2859654747</v>
      </c>
    </row>
    <row r="48" spans="1:5" ht="16.5" customHeight="1">
      <c r="A48" s="17" t="s">
        <v>77</v>
      </c>
      <c r="B48" s="17" t="s">
        <v>86</v>
      </c>
      <c r="C48" s="18"/>
      <c r="D48" s="19">
        <v>-501339833</v>
      </c>
      <c r="E48" s="19">
        <f>-501339833-15210930</f>
        <v>-516550763</v>
      </c>
    </row>
    <row r="49" spans="1:5" ht="16.5" customHeight="1">
      <c r="A49" s="17" t="s">
        <v>87</v>
      </c>
      <c r="B49" s="17" t="s">
        <v>88</v>
      </c>
      <c r="C49" s="18"/>
      <c r="D49" s="19">
        <v>203647070</v>
      </c>
      <c r="E49" s="19">
        <v>2990792</v>
      </c>
    </row>
    <row r="50" spans="1:5" ht="16.5" customHeight="1">
      <c r="A50" s="20" t="s">
        <v>89</v>
      </c>
      <c r="B50" s="20" t="s">
        <v>90</v>
      </c>
      <c r="C50" s="21"/>
      <c r="D50" s="22">
        <v>0</v>
      </c>
      <c r="E50" s="22">
        <v>0</v>
      </c>
    </row>
    <row r="51" spans="1:5" ht="16.5" customHeight="1">
      <c r="A51" s="17" t="s">
        <v>75</v>
      </c>
      <c r="B51" s="17" t="s">
        <v>91</v>
      </c>
      <c r="C51" s="18"/>
      <c r="D51" s="19">
        <v>0</v>
      </c>
      <c r="E51" s="19">
        <v>0</v>
      </c>
    </row>
    <row r="52" spans="1:5" ht="16.5" customHeight="1">
      <c r="A52" s="17" t="s">
        <v>77</v>
      </c>
      <c r="B52" s="17" t="s">
        <v>92</v>
      </c>
      <c r="C52" s="18"/>
      <c r="D52" s="19">
        <v>0</v>
      </c>
      <c r="E52" s="19">
        <v>0</v>
      </c>
    </row>
    <row r="53" spans="1:5" ht="16.5" customHeight="1">
      <c r="A53" s="20" t="s">
        <v>93</v>
      </c>
      <c r="B53" s="20" t="s">
        <v>94</v>
      </c>
      <c r="C53" s="21"/>
      <c r="D53" s="22">
        <v>0</v>
      </c>
      <c r="E53" s="22">
        <v>0</v>
      </c>
    </row>
    <row r="54" spans="1:5" ht="16.5" customHeight="1">
      <c r="A54" s="17" t="s">
        <v>95</v>
      </c>
      <c r="B54" s="17" t="s">
        <v>96</v>
      </c>
      <c r="C54" s="18"/>
      <c r="D54" s="19">
        <v>0</v>
      </c>
      <c r="E54" s="19">
        <v>0</v>
      </c>
    </row>
    <row r="55" spans="1:5" ht="16.5" customHeight="1">
      <c r="A55" s="17" t="s">
        <v>97</v>
      </c>
      <c r="B55" s="17" t="s">
        <v>98</v>
      </c>
      <c r="C55" s="18"/>
      <c r="D55" s="19">
        <v>0</v>
      </c>
      <c r="E55" s="19">
        <v>0</v>
      </c>
    </row>
    <row r="56" spans="1:5" ht="16.5" customHeight="1">
      <c r="A56" s="17" t="s">
        <v>99</v>
      </c>
      <c r="B56" s="17" t="s">
        <v>100</v>
      </c>
      <c r="C56" s="18"/>
      <c r="D56" s="19">
        <v>0</v>
      </c>
      <c r="E56" s="19">
        <v>0</v>
      </c>
    </row>
    <row r="57" spans="1:5" ht="16.5" customHeight="1">
      <c r="A57" s="17" t="s">
        <v>101</v>
      </c>
      <c r="B57" s="17" t="s">
        <v>102</v>
      </c>
      <c r="C57" s="18"/>
      <c r="D57" s="19">
        <v>0</v>
      </c>
      <c r="E57" s="19">
        <v>0</v>
      </c>
    </row>
    <row r="58" spans="1:5" ht="16.5" customHeight="1">
      <c r="A58" s="20" t="s">
        <v>103</v>
      </c>
      <c r="B58" s="20" t="s">
        <v>104</v>
      </c>
      <c r="C58" s="21"/>
      <c r="D58" s="22">
        <f>SUM(D59:D61)</f>
        <v>500280459</v>
      </c>
      <c r="E58" s="22">
        <f>SUM(E59:E61)</f>
        <v>619837245</v>
      </c>
    </row>
    <row r="59" spans="1:5" ht="16.5" customHeight="1">
      <c r="A59" s="17" t="s">
        <v>105</v>
      </c>
      <c r="B59" s="17" t="s">
        <v>106</v>
      </c>
      <c r="C59" s="18"/>
      <c r="D59" s="19">
        <v>500280459</v>
      </c>
      <c r="E59" s="19">
        <v>619837245</v>
      </c>
    </row>
    <row r="60" spans="1:5" ht="16.5" customHeight="1">
      <c r="A60" s="17" t="s">
        <v>107</v>
      </c>
      <c r="B60" s="17" t="s">
        <v>108</v>
      </c>
      <c r="C60" s="18"/>
      <c r="D60" s="19">
        <v>0</v>
      </c>
      <c r="E60" s="19">
        <v>0</v>
      </c>
    </row>
    <row r="61" spans="1:5" ht="16.5" customHeight="1">
      <c r="A61" s="17" t="s">
        <v>109</v>
      </c>
      <c r="B61" s="17" t="s">
        <v>110</v>
      </c>
      <c r="C61" s="18"/>
      <c r="D61" s="19">
        <v>0</v>
      </c>
      <c r="E61" s="19">
        <v>0</v>
      </c>
    </row>
    <row r="62" spans="1:5" s="30" customFormat="1" ht="16.5" customHeight="1">
      <c r="A62" s="27" t="s">
        <v>111</v>
      </c>
      <c r="B62" s="27" t="s">
        <v>112</v>
      </c>
      <c r="C62" s="28"/>
      <c r="D62" s="29">
        <v>0</v>
      </c>
      <c r="E62" s="29">
        <v>0</v>
      </c>
    </row>
    <row r="63" spans="1:5" ht="16.5" customHeight="1">
      <c r="A63" s="10" t="s">
        <v>113</v>
      </c>
      <c r="B63" s="10" t="s">
        <v>114</v>
      </c>
      <c r="C63" s="31"/>
      <c r="D63" s="32">
        <f>D10+D32</f>
        <v>47370023699</v>
      </c>
      <c r="E63" s="32">
        <f>E10+E32</f>
        <v>48275381860</v>
      </c>
    </row>
    <row r="64" spans="1:5" ht="16.5" customHeight="1">
      <c r="A64" s="10" t="s">
        <v>115</v>
      </c>
      <c r="B64" s="10"/>
      <c r="C64" s="31"/>
      <c r="D64" s="31">
        <f>D65+D88</f>
        <v>47370023699</v>
      </c>
      <c r="E64" s="31">
        <f>E65+E88</f>
        <v>48275381860</v>
      </c>
    </row>
    <row r="65" spans="1:5" ht="16.5" customHeight="1">
      <c r="A65" s="14" t="s">
        <v>116</v>
      </c>
      <c r="B65" s="14" t="s">
        <v>117</v>
      </c>
      <c r="C65" s="33"/>
      <c r="D65" s="16">
        <f>D66+D78</f>
        <v>10594258813</v>
      </c>
      <c r="E65" s="16">
        <f>E66+E78</f>
        <v>10815317862</v>
      </c>
    </row>
    <row r="66" spans="1:5" ht="16.5" customHeight="1">
      <c r="A66" s="20" t="s">
        <v>118</v>
      </c>
      <c r="B66" s="20" t="s">
        <v>119</v>
      </c>
      <c r="C66" s="21"/>
      <c r="D66" s="22">
        <f>SUM(D67:D77)</f>
        <v>10559525702</v>
      </c>
      <c r="E66" s="22">
        <f>SUM(E67:E77)</f>
        <v>10780584751</v>
      </c>
    </row>
    <row r="67" spans="1:5" ht="16.5" customHeight="1">
      <c r="A67" s="17" t="s">
        <v>120</v>
      </c>
      <c r="B67" s="17" t="s">
        <v>121</v>
      </c>
      <c r="C67" s="18"/>
      <c r="D67" s="19">
        <v>0</v>
      </c>
      <c r="E67" s="19">
        <v>0</v>
      </c>
    </row>
    <row r="68" spans="1:5" ht="16.5" customHeight="1">
      <c r="A68" s="17" t="s">
        <v>122</v>
      </c>
      <c r="B68" s="17" t="s">
        <v>123</v>
      </c>
      <c r="C68" s="18"/>
      <c r="D68" s="19">
        <v>6962190347</v>
      </c>
      <c r="E68" s="19">
        <v>8125948899</v>
      </c>
    </row>
    <row r="69" spans="1:5" ht="16.5" customHeight="1">
      <c r="A69" s="17" t="s">
        <v>124</v>
      </c>
      <c r="B69" s="17" t="s">
        <v>125</v>
      </c>
      <c r="C69" s="18"/>
      <c r="D69" s="19">
        <v>663091099</v>
      </c>
      <c r="E69" s="19">
        <v>609286532</v>
      </c>
    </row>
    <row r="70" spans="1:5" ht="16.5" customHeight="1">
      <c r="A70" s="17" t="s">
        <v>126</v>
      </c>
      <c r="B70" s="17" t="s">
        <v>127</v>
      </c>
      <c r="C70" s="18"/>
      <c r="D70" s="19">
        <f>1211592451-12630072</f>
        <v>1198962379</v>
      </c>
      <c r="E70" s="19">
        <v>496081635</v>
      </c>
    </row>
    <row r="71" spans="1:5" ht="16.5" customHeight="1">
      <c r="A71" s="17" t="s">
        <v>128</v>
      </c>
      <c r="B71" s="17" t="s">
        <v>129</v>
      </c>
      <c r="C71" s="18"/>
      <c r="D71" s="19">
        <v>1009671100</v>
      </c>
      <c r="E71" s="19">
        <v>572249600</v>
      </c>
    </row>
    <row r="72" spans="1:5" ht="16.5" customHeight="1">
      <c r="A72" s="17" t="s">
        <v>130</v>
      </c>
      <c r="B72" s="17" t="s">
        <v>131</v>
      </c>
      <c r="C72" s="18"/>
      <c r="D72" s="19">
        <f>218020150+14327978</f>
        <v>232348128</v>
      </c>
      <c r="E72" s="19">
        <v>755488183</v>
      </c>
    </row>
    <row r="73" spans="1:5" ht="16.5" customHeight="1">
      <c r="A73" s="17" t="s">
        <v>132</v>
      </c>
      <c r="B73" s="17" t="s">
        <v>133</v>
      </c>
      <c r="C73" s="18"/>
      <c r="D73" s="19">
        <v>0</v>
      </c>
      <c r="E73" s="19">
        <v>0</v>
      </c>
    </row>
    <row r="74" spans="1:5" ht="16.5" customHeight="1">
      <c r="A74" s="17" t="s">
        <v>134</v>
      </c>
      <c r="B74" s="17" t="s">
        <v>135</v>
      </c>
      <c r="C74" s="18"/>
      <c r="D74" s="19">
        <v>0</v>
      </c>
      <c r="E74" s="19">
        <v>0</v>
      </c>
    </row>
    <row r="75" spans="1:5" ht="16.5" customHeight="1">
      <c r="A75" s="17" t="s">
        <v>136</v>
      </c>
      <c r="B75" s="17" t="s">
        <v>137</v>
      </c>
      <c r="C75" s="18"/>
      <c r="D75" s="19">
        <v>81926565</v>
      </c>
      <c r="E75" s="19">
        <v>82167069</v>
      </c>
    </row>
    <row r="76" spans="1:5" ht="16.5" customHeight="1">
      <c r="A76" s="17" t="s">
        <v>138</v>
      </c>
      <c r="B76" s="17" t="s">
        <v>139</v>
      </c>
      <c r="C76" s="18"/>
      <c r="D76" s="19">
        <v>0</v>
      </c>
      <c r="E76" s="19">
        <v>0</v>
      </c>
    </row>
    <row r="77" spans="1:5" ht="16.5" customHeight="1">
      <c r="A77" s="17" t="s">
        <v>140</v>
      </c>
      <c r="B77" s="17" t="s">
        <v>141</v>
      </c>
      <c r="C77" s="18"/>
      <c r="D77" s="19">
        <v>411336084</v>
      </c>
      <c r="E77" s="19">
        <v>139362833</v>
      </c>
    </row>
    <row r="78" spans="1:5" ht="16.5" customHeight="1">
      <c r="A78" s="20" t="s">
        <v>142</v>
      </c>
      <c r="B78" s="20" t="s">
        <v>143</v>
      </c>
      <c r="C78" s="21"/>
      <c r="D78" s="21">
        <f>SUM(D79:D87)</f>
        <v>34733111</v>
      </c>
      <c r="E78" s="21">
        <f>SUM(E79:E87)</f>
        <v>34733111</v>
      </c>
    </row>
    <row r="79" spans="1:5" ht="16.5" customHeight="1">
      <c r="A79" s="17" t="s">
        <v>144</v>
      </c>
      <c r="B79" s="17" t="s">
        <v>145</v>
      </c>
      <c r="C79" s="18"/>
      <c r="D79" s="18">
        <v>0</v>
      </c>
      <c r="E79" s="18">
        <v>0</v>
      </c>
    </row>
    <row r="80" spans="1:5" ht="16.5" customHeight="1">
      <c r="A80" s="17" t="s">
        <v>146</v>
      </c>
      <c r="B80" s="17" t="s">
        <v>147</v>
      </c>
      <c r="C80" s="18"/>
      <c r="D80" s="18">
        <v>0</v>
      </c>
      <c r="E80" s="18">
        <v>0</v>
      </c>
    </row>
    <row r="81" spans="1:5" ht="16.5" customHeight="1">
      <c r="A81" s="17" t="s">
        <v>148</v>
      </c>
      <c r="B81" s="17" t="s">
        <v>149</v>
      </c>
      <c r="C81" s="18"/>
      <c r="D81" s="18">
        <v>0</v>
      </c>
      <c r="E81" s="18">
        <v>0</v>
      </c>
    </row>
    <row r="82" spans="1:5" ht="16.5" customHeight="1">
      <c r="A82" s="17" t="s">
        <v>150</v>
      </c>
      <c r="B82" s="17" t="s">
        <v>151</v>
      </c>
      <c r="C82" s="18"/>
      <c r="D82" s="18">
        <v>0</v>
      </c>
      <c r="E82" s="18">
        <v>0</v>
      </c>
    </row>
    <row r="83" spans="1:5" ht="16.5" customHeight="1">
      <c r="A83" s="17" t="s">
        <v>152</v>
      </c>
      <c r="B83" s="17" t="s">
        <v>153</v>
      </c>
      <c r="C83" s="18"/>
      <c r="D83" s="18">
        <v>34733111</v>
      </c>
      <c r="E83" s="18">
        <v>34733111</v>
      </c>
    </row>
    <row r="84" spans="1:5" ht="16.5" customHeight="1">
      <c r="A84" s="17" t="s">
        <v>154</v>
      </c>
      <c r="B84" s="17" t="s">
        <v>155</v>
      </c>
      <c r="C84" s="18"/>
      <c r="D84" s="18">
        <v>0</v>
      </c>
      <c r="E84" s="18"/>
    </row>
    <row r="85" spans="1:5" ht="16.5" customHeight="1">
      <c r="A85" s="17" t="s">
        <v>156</v>
      </c>
      <c r="B85" s="17" t="s">
        <v>157</v>
      </c>
      <c r="C85" s="18"/>
      <c r="D85" s="18">
        <v>0</v>
      </c>
      <c r="E85" s="18">
        <v>0</v>
      </c>
    </row>
    <row r="86" spans="1:5" ht="16.5" customHeight="1">
      <c r="A86" s="17" t="s">
        <v>158</v>
      </c>
      <c r="B86" s="17" t="s">
        <v>159</v>
      </c>
      <c r="C86" s="18"/>
      <c r="D86" s="18">
        <v>0</v>
      </c>
      <c r="E86" s="18">
        <v>0</v>
      </c>
    </row>
    <row r="87" spans="1:5" ht="16.5" customHeight="1">
      <c r="A87" s="17" t="s">
        <v>160</v>
      </c>
      <c r="B87" s="17" t="s">
        <v>161</v>
      </c>
      <c r="C87" s="18"/>
      <c r="D87" s="18">
        <v>0</v>
      </c>
      <c r="E87" s="18">
        <v>0</v>
      </c>
    </row>
    <row r="88" spans="1:5" ht="16.5" customHeight="1">
      <c r="A88" s="20" t="s">
        <v>162</v>
      </c>
      <c r="B88" s="20" t="s">
        <v>163</v>
      </c>
      <c r="C88" s="21"/>
      <c r="D88" s="21">
        <f>D89+D102</f>
        <v>36775764886</v>
      </c>
      <c r="E88" s="21">
        <f>E89+E102</f>
        <v>37460063998</v>
      </c>
    </row>
    <row r="89" spans="1:5" ht="16.5" customHeight="1">
      <c r="A89" s="20" t="s">
        <v>164</v>
      </c>
      <c r="B89" s="20" t="s">
        <v>165</v>
      </c>
      <c r="C89" s="21"/>
      <c r="D89" s="21">
        <f>SUM(D90:D101)</f>
        <v>36775764886</v>
      </c>
      <c r="E89" s="21">
        <f>SUM(E90:E101)</f>
        <v>37460063998</v>
      </c>
    </row>
    <row r="90" spans="1:5" ht="16.5" customHeight="1">
      <c r="A90" s="17" t="s">
        <v>166</v>
      </c>
      <c r="B90" s="17" t="s">
        <v>167</v>
      </c>
      <c r="C90" s="18"/>
      <c r="D90" s="19">
        <v>15207710000</v>
      </c>
      <c r="E90" s="19">
        <v>15207710000</v>
      </c>
    </row>
    <row r="91" spans="1:5" ht="16.5" customHeight="1">
      <c r="A91" s="17" t="s">
        <v>168</v>
      </c>
      <c r="B91" s="17" t="s">
        <v>169</v>
      </c>
      <c r="C91" s="18"/>
      <c r="D91" s="19">
        <v>0</v>
      </c>
      <c r="E91" s="19">
        <v>0</v>
      </c>
    </row>
    <row r="92" spans="1:5" ht="16.5" customHeight="1">
      <c r="A92" s="17" t="s">
        <v>170</v>
      </c>
      <c r="B92" s="17" t="s">
        <v>171</v>
      </c>
      <c r="C92" s="18"/>
      <c r="D92" s="19">
        <v>0</v>
      </c>
      <c r="E92" s="19">
        <v>0</v>
      </c>
    </row>
    <row r="93" spans="1:5" ht="16.5" customHeight="1">
      <c r="A93" s="17" t="s">
        <v>172</v>
      </c>
      <c r="B93" s="17" t="s">
        <v>173</v>
      </c>
      <c r="C93" s="18"/>
      <c r="D93" s="19">
        <v>-1245577870</v>
      </c>
      <c r="E93" s="19">
        <v>-1245577870</v>
      </c>
    </row>
    <row r="94" spans="1:5" ht="16.5" customHeight="1">
      <c r="A94" s="17" t="s">
        <v>174</v>
      </c>
      <c r="B94" s="17" t="s">
        <v>175</v>
      </c>
      <c r="C94" s="18"/>
      <c r="D94" s="19">
        <v>0</v>
      </c>
      <c r="E94" s="19">
        <v>0</v>
      </c>
    </row>
    <row r="95" spans="1:5" ht="16.5" customHeight="1">
      <c r="A95" s="17" t="s">
        <v>176</v>
      </c>
      <c r="B95" s="17" t="s">
        <v>177</v>
      </c>
      <c r="C95" s="18"/>
      <c r="D95" s="19">
        <v>0</v>
      </c>
      <c r="E95" s="19">
        <v>0</v>
      </c>
    </row>
    <row r="96" spans="1:5" ht="16.5" customHeight="1">
      <c r="A96" s="17" t="s">
        <v>178</v>
      </c>
      <c r="B96" s="17" t="s">
        <v>179</v>
      </c>
      <c r="C96" s="18"/>
      <c r="D96" s="19">
        <v>15018734844</v>
      </c>
      <c r="E96" s="19">
        <v>15018734844</v>
      </c>
    </row>
    <row r="97" spans="1:5" ht="16.5" customHeight="1">
      <c r="A97" s="17" t="s">
        <v>180</v>
      </c>
      <c r="B97" s="17" t="s">
        <v>181</v>
      </c>
      <c r="C97" s="18"/>
      <c r="D97" s="19">
        <f>3267867831+126389909+4842739+238914700</f>
        <v>3638015179</v>
      </c>
      <c r="E97" s="19">
        <f>3267867831+126389909+4842739+238914700</f>
        <v>3638015179</v>
      </c>
    </row>
    <row r="98" spans="1:5" ht="16.5" customHeight="1">
      <c r="A98" s="17" t="s">
        <v>182</v>
      </c>
      <c r="B98" s="17" t="s">
        <v>183</v>
      </c>
      <c r="C98" s="18"/>
      <c r="D98" s="19"/>
      <c r="E98" s="19"/>
    </row>
    <row r="99" spans="1:5" ht="16.5" customHeight="1">
      <c r="A99" s="17" t="s">
        <v>184</v>
      </c>
      <c r="B99" s="17" t="s">
        <v>185</v>
      </c>
      <c r="C99" s="18"/>
      <c r="D99" s="19">
        <v>4156882733</v>
      </c>
      <c r="E99" s="19">
        <v>4841181845</v>
      </c>
    </row>
    <row r="100" spans="1:5" ht="16.5" customHeight="1">
      <c r="A100" s="17" t="s">
        <v>186</v>
      </c>
      <c r="B100" s="17" t="s">
        <v>187</v>
      </c>
      <c r="C100" s="18"/>
      <c r="D100" s="18">
        <v>0</v>
      </c>
      <c r="E100" s="18">
        <v>0</v>
      </c>
    </row>
    <row r="101" spans="1:5" ht="16.5" customHeight="1">
      <c r="A101" s="17" t="s">
        <v>188</v>
      </c>
      <c r="B101" s="17" t="s">
        <v>189</v>
      </c>
      <c r="C101" s="18"/>
      <c r="D101" s="18">
        <v>0</v>
      </c>
      <c r="E101" s="18">
        <v>0</v>
      </c>
    </row>
    <row r="102" spans="1:5" ht="16.5" customHeight="1">
      <c r="A102" s="20" t="s">
        <v>190</v>
      </c>
      <c r="B102" s="20" t="s">
        <v>191</v>
      </c>
      <c r="C102" s="21"/>
      <c r="D102" s="21">
        <f>SUM(D103:D104)</f>
        <v>0</v>
      </c>
      <c r="E102" s="21">
        <f>SUM(E103:E104)</f>
        <v>0</v>
      </c>
    </row>
    <row r="103" spans="1:5" ht="16.5" customHeight="1">
      <c r="A103" s="17" t="s">
        <v>192</v>
      </c>
      <c r="B103" s="17" t="s">
        <v>193</v>
      </c>
      <c r="C103" s="18"/>
      <c r="D103" s="18">
        <v>0</v>
      </c>
      <c r="E103" s="18">
        <v>0</v>
      </c>
    </row>
    <row r="104" spans="1:5" ht="16.5" customHeight="1">
      <c r="A104" s="17" t="s">
        <v>194</v>
      </c>
      <c r="B104" s="17" t="s">
        <v>195</v>
      </c>
      <c r="C104" s="18"/>
      <c r="D104" s="18">
        <v>0</v>
      </c>
      <c r="E104" s="18">
        <v>0</v>
      </c>
    </row>
    <row r="105" spans="1:5" s="30" customFormat="1" ht="16.5" customHeight="1">
      <c r="A105" s="27" t="s">
        <v>196</v>
      </c>
      <c r="B105" s="27" t="s">
        <v>197</v>
      </c>
      <c r="C105" s="28"/>
      <c r="D105" s="28">
        <v>0</v>
      </c>
      <c r="E105" s="28">
        <v>0</v>
      </c>
    </row>
    <row r="106" spans="1:5" ht="16.5" customHeight="1">
      <c r="A106" s="10" t="s">
        <v>198</v>
      </c>
      <c r="B106" s="10" t="s">
        <v>199</v>
      </c>
      <c r="C106" s="31"/>
      <c r="D106" s="32">
        <f>D65+D88</f>
        <v>47370023699</v>
      </c>
      <c r="E106" s="32">
        <f>E65+E88</f>
        <v>48275381860</v>
      </c>
    </row>
    <row r="107" spans="1:5" ht="16.5" customHeight="1">
      <c r="A107" s="10" t="s">
        <v>200</v>
      </c>
      <c r="B107" s="10"/>
      <c r="C107" s="31"/>
      <c r="D107" s="31">
        <v>0</v>
      </c>
      <c r="E107" s="31">
        <v>0</v>
      </c>
    </row>
    <row r="108" spans="1:5" ht="16.5" customHeight="1">
      <c r="A108" s="34" t="s">
        <v>201</v>
      </c>
      <c r="B108" s="34" t="s">
        <v>202</v>
      </c>
      <c r="C108" s="35"/>
      <c r="D108" s="35">
        <v>0</v>
      </c>
      <c r="E108" s="35">
        <v>0</v>
      </c>
    </row>
    <row r="109" spans="1:5" ht="16.5" customHeight="1">
      <c r="A109" s="17" t="s">
        <v>203</v>
      </c>
      <c r="B109" s="17" t="s">
        <v>204</v>
      </c>
      <c r="C109" s="18"/>
      <c r="D109" s="18">
        <v>0</v>
      </c>
      <c r="E109" s="18">
        <v>0</v>
      </c>
    </row>
    <row r="110" spans="1:5" ht="16.5" customHeight="1">
      <c r="A110" s="17" t="s">
        <v>205</v>
      </c>
      <c r="B110" s="17" t="s">
        <v>206</v>
      </c>
      <c r="C110" s="18"/>
      <c r="D110" s="18">
        <v>0</v>
      </c>
      <c r="E110" s="18">
        <v>0</v>
      </c>
    </row>
    <row r="111" spans="1:5" ht="16.5" customHeight="1">
      <c r="A111" s="17" t="s">
        <v>207</v>
      </c>
      <c r="B111" s="17" t="s">
        <v>208</v>
      </c>
      <c r="C111" s="18"/>
      <c r="D111" s="18">
        <v>0</v>
      </c>
      <c r="E111" s="18">
        <v>0</v>
      </c>
    </row>
    <row r="112" spans="1:5" ht="16.5" customHeight="1">
      <c r="A112" s="17" t="s">
        <v>209</v>
      </c>
      <c r="B112" s="17" t="s">
        <v>210</v>
      </c>
      <c r="C112" s="18"/>
      <c r="D112" s="18">
        <v>0</v>
      </c>
      <c r="E112" s="18">
        <v>0</v>
      </c>
    </row>
    <row r="113" spans="1:5" ht="16.5" customHeight="1">
      <c r="A113" s="36" t="s">
        <v>211</v>
      </c>
      <c r="B113" s="36" t="s">
        <v>212</v>
      </c>
      <c r="C113" s="37"/>
      <c r="D113" s="37">
        <v>0</v>
      </c>
      <c r="E113" s="37">
        <v>0</v>
      </c>
    </row>
    <row r="114" spans="3:6" ht="16.5" customHeight="1">
      <c r="C114" s="38"/>
      <c r="D114" s="38"/>
      <c r="E114" s="38"/>
      <c r="F114" s="39"/>
    </row>
    <row r="115" spans="3:5" ht="16.5" customHeight="1">
      <c r="C115" s="38"/>
      <c r="D115" s="40" t="s">
        <v>213</v>
      </c>
      <c r="E115" s="40"/>
    </row>
    <row r="116" spans="1:5" ht="16.5" customHeight="1">
      <c r="A116" s="41" t="s">
        <v>214</v>
      </c>
      <c r="C116" s="38"/>
      <c r="D116" s="42" t="s">
        <v>215</v>
      </c>
      <c r="E116" s="42"/>
    </row>
    <row r="117" spans="3:5" ht="16.5" customHeight="1">
      <c r="C117" s="38"/>
      <c r="D117" s="38"/>
      <c r="E117" s="38"/>
    </row>
    <row r="118" spans="3:5" ht="16.5" customHeight="1">
      <c r="C118" s="38"/>
      <c r="D118" s="38"/>
      <c r="E118" s="38"/>
    </row>
    <row r="119" spans="1:5" ht="16.5" customHeight="1">
      <c r="A119" s="41"/>
      <c r="C119" s="38"/>
      <c r="D119" s="42"/>
      <c r="E119" s="42"/>
    </row>
    <row r="120" spans="3:5" ht="16.5" customHeight="1">
      <c r="C120" s="38"/>
      <c r="D120" s="38"/>
      <c r="E120" s="38"/>
    </row>
    <row r="121" spans="3:5" ht="16.5" customHeight="1">
      <c r="C121" s="38"/>
      <c r="D121" s="38"/>
      <c r="E121" s="38"/>
    </row>
    <row r="122" spans="1:5" ht="16.5" customHeight="1">
      <c r="A122" s="41" t="s">
        <v>216</v>
      </c>
      <c r="C122" s="38"/>
      <c r="D122" s="42" t="s">
        <v>217</v>
      </c>
      <c r="E122" s="42"/>
    </row>
    <row r="123" spans="3:5" ht="16.5" customHeight="1">
      <c r="C123" s="38"/>
      <c r="D123" s="38"/>
      <c r="E123" s="38"/>
    </row>
    <row r="124" spans="3:5" ht="16.5" customHeight="1">
      <c r="C124" s="38"/>
      <c r="D124" s="38"/>
      <c r="E124" s="38"/>
    </row>
    <row r="125" spans="3:5" ht="16.5" customHeight="1">
      <c r="C125" s="38"/>
      <c r="D125" s="38"/>
      <c r="E125" s="38"/>
    </row>
    <row r="126" ht="16.5" customHeight="1"/>
    <row r="127" spans="3:5" ht="16.5" customHeight="1">
      <c r="C127" s="38"/>
      <c r="D127" s="38"/>
      <c r="E127" s="38"/>
    </row>
    <row r="128" spans="3:5" ht="16.5" customHeight="1">
      <c r="C128" s="38"/>
      <c r="D128" s="38"/>
      <c r="E128" s="38"/>
    </row>
    <row r="129" spans="3:5" ht="16.5" customHeight="1">
      <c r="C129" s="38"/>
      <c r="D129" s="38"/>
      <c r="E129" s="38"/>
    </row>
    <row r="130" spans="3:5" ht="16.5" customHeight="1">
      <c r="C130" s="38"/>
      <c r="D130" s="38"/>
      <c r="E130" s="38"/>
    </row>
    <row r="131" spans="3:5" ht="16.5" customHeight="1">
      <c r="C131" s="38"/>
      <c r="D131" s="38"/>
      <c r="E131" s="38"/>
    </row>
    <row r="132" spans="3:5" ht="16.5" customHeight="1">
      <c r="C132" s="38"/>
      <c r="D132" s="38"/>
      <c r="E132" s="38"/>
    </row>
    <row r="133" spans="3:5" ht="16.5" customHeight="1">
      <c r="C133" s="38"/>
      <c r="D133" s="38"/>
      <c r="E133" s="38"/>
    </row>
    <row r="134" spans="3:5" ht="16.5" customHeight="1">
      <c r="C134" s="38"/>
      <c r="D134" s="38"/>
      <c r="E134" s="38"/>
    </row>
    <row r="135" spans="3:5" ht="16.5" customHeight="1">
      <c r="C135" s="38"/>
      <c r="D135" s="38"/>
      <c r="E135" s="38"/>
    </row>
    <row r="136" spans="3:5" ht="16.5" customHeight="1">
      <c r="C136" s="38"/>
      <c r="D136" s="38"/>
      <c r="E136" s="38"/>
    </row>
    <row r="137" spans="3:5" ht="16.5" customHeight="1">
      <c r="C137" s="38"/>
      <c r="D137" s="38"/>
      <c r="E137" s="38"/>
    </row>
    <row r="138" spans="3:5" ht="16.5" customHeight="1">
      <c r="C138" s="38"/>
      <c r="D138" s="38"/>
      <c r="E138" s="38"/>
    </row>
    <row r="139" spans="3:5" ht="16.5" customHeight="1">
      <c r="C139" s="38"/>
      <c r="D139" s="38"/>
      <c r="E139" s="38"/>
    </row>
    <row r="140" spans="3:5" ht="16.5" customHeight="1">
      <c r="C140" s="38"/>
      <c r="D140" s="38"/>
      <c r="E140" s="38"/>
    </row>
    <row r="141" spans="3:5" ht="16.5" customHeight="1">
      <c r="C141" s="38"/>
      <c r="D141" s="38"/>
      <c r="E141" s="38"/>
    </row>
    <row r="142" spans="3:5" ht="16.5" customHeight="1">
      <c r="C142" s="38"/>
      <c r="D142" s="38"/>
      <c r="E142" s="38"/>
    </row>
    <row r="143" spans="3:5" ht="16.5" customHeight="1">
      <c r="C143" s="38"/>
      <c r="D143" s="38"/>
      <c r="E143" s="38"/>
    </row>
    <row r="144" spans="3:5" ht="16.5" customHeight="1">
      <c r="C144" s="38"/>
      <c r="D144" s="38"/>
      <c r="E144" s="38"/>
    </row>
    <row r="145" spans="3:5" ht="16.5" customHeight="1">
      <c r="C145" s="38"/>
      <c r="D145" s="38"/>
      <c r="E145" s="38"/>
    </row>
    <row r="146" spans="3:5" ht="16.5" customHeight="1">
      <c r="C146" s="38"/>
      <c r="D146" s="38"/>
      <c r="E146" s="38"/>
    </row>
    <row r="147" spans="3:5" ht="16.5" customHeight="1">
      <c r="C147" s="38"/>
      <c r="D147" s="38"/>
      <c r="E147" s="38"/>
    </row>
    <row r="148" spans="3:5" ht="16.5" customHeight="1">
      <c r="C148" s="38"/>
      <c r="D148" s="38"/>
      <c r="E148" s="38"/>
    </row>
    <row r="149" spans="3:5" ht="16.5" customHeight="1">
      <c r="C149" s="38"/>
      <c r="D149" s="38"/>
      <c r="E149" s="38"/>
    </row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</sheetData>
  <sheetProtection/>
  <mergeCells count="8">
    <mergeCell ref="D119:E119"/>
    <mergeCell ref="D122:E122"/>
    <mergeCell ref="A1:B1"/>
    <mergeCell ref="A2:B2"/>
    <mergeCell ref="A3:B3"/>
    <mergeCell ref="A5:E5"/>
    <mergeCell ref="D115:E115"/>
    <mergeCell ref="D116:E116"/>
  </mergeCells>
  <printOptions horizontalCentered="1"/>
  <pageMargins left="0" right="0" top="0.5" bottom="0.5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minhthu</dc:creator>
  <cp:keywords/>
  <dc:description/>
  <cp:lastModifiedBy>minhthu</cp:lastModifiedBy>
  <dcterms:created xsi:type="dcterms:W3CDTF">2014-04-22T08:58:54Z</dcterms:created>
  <dcterms:modified xsi:type="dcterms:W3CDTF">2014-04-22T08:59:01Z</dcterms:modified>
  <cp:category/>
  <cp:version/>
  <cp:contentType/>
  <cp:contentStatus/>
</cp:coreProperties>
</file>