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B01" sheetId="1" r:id="rId1"/>
    <sheet name="B02" sheetId="2" r:id="rId2"/>
    <sheet name="B03" sheetId="3" r:id="rId3"/>
    <sheet name="TMBCĐ" sheetId="4" r:id="rId4"/>
    <sheet name="TM BCKQ" sheetId="5" r:id="rId5"/>
    <sheet name="PB01" sheetId="6" r:id="rId6"/>
    <sheet name="PB03" sheetId="7" r:id="rId7"/>
    <sheet name="PB05" sheetId="8" r:id="rId8"/>
    <sheet name="PB06" sheetId="9" r:id="rId9"/>
    <sheet name="PB08" sheetId="10" r:id="rId10"/>
    <sheet name="PB07" sheetId="11" r:id="rId11"/>
    <sheet name="XDCB" sheetId="12" r:id="rId12"/>
    <sheet name="HN02" sheetId="13" r:id="rId13"/>
    <sheet name="HN03" sheetId="14" r:id="rId14"/>
    <sheet name="HN04" sheetId="15" r:id="rId15"/>
    <sheet name="HN05" sheetId="16" r:id="rId16"/>
  </sheets>
  <definedNames>
    <definedName name="_xlnm.Print_Area" localSheetId="0">'B01'!$B$2:$AL$131</definedName>
    <definedName name="_xlnm.Print_Area" localSheetId="12">'HN02'!$B$2:$AB$35</definedName>
    <definedName name="_xlnm.Print_Area" localSheetId="13">'HN03'!$A$1:$AA$28</definedName>
    <definedName name="_xlnm.Print_Area" localSheetId="14">'HN04'!$A$2:$AD$33</definedName>
    <definedName name="_xlnm.Print_Area" localSheetId="15">'HN05'!$B$2:$AF$26</definedName>
    <definedName name="_xlnm.Print_Area" localSheetId="5">'PB01'!$B$1:$M$38</definedName>
    <definedName name="_xlnm.Print_Area" localSheetId="6">'PB03'!$B$2:$L$38</definedName>
    <definedName name="_xlnm.Print_Area" localSheetId="7">'PB05'!$B$2:$R$26</definedName>
    <definedName name="_xlnm.Print_Area" localSheetId="8">'PB06'!$B$2:$L$25</definedName>
    <definedName name="_xlnm.Print_Area" localSheetId="10">'PB07'!$B$2:$O$16</definedName>
    <definedName name="_xlnm.Print_Area" localSheetId="9">'PB08'!$B$1:$O$18</definedName>
    <definedName name="_xlnm.Print_Area" localSheetId="4">'TM BCKQ'!$B$2:$K$73</definedName>
    <definedName name="_xlnm.Print_Area" localSheetId="3">'TMBCĐ'!$B$1:$V$187</definedName>
    <definedName name="_xlnm.Print_Area" localSheetId="11">'XDCB'!$A$1:$D$13</definedName>
    <definedName name="_xlnm.Print_Titles" localSheetId="0">'B01'!$11:$20</definedName>
    <definedName name="_xlnm.Print_Titles" localSheetId="2">'B03'!$18:$18</definedName>
    <definedName name="_xlnm.Print_Titles" localSheetId="5">'PB01'!$5:$5</definedName>
    <definedName name="_xlnm.Print_Titles" localSheetId="6">'PB03'!$6:$6</definedName>
    <definedName name="_xlnm.Print_Titles" localSheetId="4">'TM BCKQ'!$8:$8</definedName>
    <definedName name="_xlnm.Print_Titles" localSheetId="3">'TMBCĐ'!$6:$6</definedName>
  </definedNames>
  <calcPr fullCalcOnLoad="1"/>
</workbook>
</file>

<file path=xl/comments2.xml><?xml version="1.0" encoding="utf-8"?>
<comments xmlns="http://schemas.openxmlformats.org/spreadsheetml/2006/main">
  <authors>
    <author>User</author>
  </authors>
  <commentList>
    <comment ref="D10" authorId="0">
      <text>
        <r>
          <rPr>
            <b/>
            <sz val="9"/>
            <rFont val="Tahoma"/>
            <family val="0"/>
          </rPr>
          <t>User:</t>
        </r>
        <r>
          <rPr>
            <sz val="9"/>
            <rFont val="Tahoma"/>
            <family val="0"/>
          </rPr>
          <t xml:space="preserve">
=TK 511+TK 512</t>
        </r>
      </text>
    </comment>
    <comment ref="E10" authorId="0">
      <text>
        <r>
          <rPr>
            <b/>
            <sz val="9"/>
            <rFont val="Tahoma"/>
            <family val="0"/>
          </rPr>
          <t>User:</t>
        </r>
        <r>
          <rPr>
            <sz val="9"/>
            <rFont val="Tahoma"/>
            <family val="0"/>
          </rPr>
          <t xml:space="preserve">
=TK 511+TK 512</t>
        </r>
      </text>
    </comment>
    <comment ref="G10" authorId="0">
      <text>
        <r>
          <rPr>
            <b/>
            <sz val="9"/>
            <rFont val="Tahoma"/>
            <family val="0"/>
          </rPr>
          <t>User:</t>
        </r>
        <r>
          <rPr>
            <sz val="9"/>
            <rFont val="Tahoma"/>
            <family val="0"/>
          </rPr>
          <t xml:space="preserve">
=TK 511+TK 512</t>
        </r>
      </text>
    </comment>
    <comment ref="D13" authorId="0">
      <text>
        <r>
          <rPr>
            <b/>
            <sz val="9"/>
            <rFont val="Tahoma"/>
            <family val="0"/>
          </rPr>
          <t>User:</t>
        </r>
        <r>
          <rPr>
            <sz val="9"/>
            <rFont val="Tahoma"/>
            <family val="0"/>
          </rPr>
          <t xml:space="preserve">
=TK 632</t>
        </r>
      </text>
    </comment>
    <comment ref="E13" authorId="0">
      <text>
        <r>
          <rPr>
            <b/>
            <sz val="9"/>
            <rFont val="Tahoma"/>
            <family val="0"/>
          </rPr>
          <t>User:</t>
        </r>
        <r>
          <rPr>
            <sz val="9"/>
            <rFont val="Tahoma"/>
            <family val="0"/>
          </rPr>
          <t xml:space="preserve">
=TK 632</t>
        </r>
      </text>
    </comment>
    <comment ref="G13" authorId="0">
      <text>
        <r>
          <rPr>
            <b/>
            <sz val="9"/>
            <rFont val="Tahoma"/>
            <family val="0"/>
          </rPr>
          <t>User:</t>
        </r>
        <r>
          <rPr>
            <sz val="9"/>
            <rFont val="Tahoma"/>
            <family val="0"/>
          </rPr>
          <t xml:space="preserve">
=TK 632</t>
        </r>
      </text>
    </comment>
    <comment ref="E18" authorId="0">
      <text>
        <r>
          <rPr>
            <b/>
            <sz val="9"/>
            <rFont val="Tahoma"/>
            <family val="0"/>
          </rPr>
          <t>User:</t>
        </r>
        <r>
          <rPr>
            <sz val="9"/>
            <rFont val="Tahoma"/>
            <family val="0"/>
          </rPr>
          <t xml:space="preserve">
= Tổng CP bán hàng+tổng CP tiền lương+BH của loại hình KD(TK641) trên phụ biểu báo cáo</t>
        </r>
      </text>
    </comment>
    <comment ref="G18" authorId="0">
      <text>
        <r>
          <rPr>
            <b/>
            <sz val="9"/>
            <rFont val="Tahoma"/>
            <family val="0"/>
          </rPr>
          <t>User:</t>
        </r>
        <r>
          <rPr>
            <sz val="9"/>
            <rFont val="Tahoma"/>
            <family val="0"/>
          </rPr>
          <t xml:space="preserve">
= Tổng CP bán hàng+tổng CP tiền lương+BH của loại hình KD(TK641) trên phụ biểu báo cáo</t>
        </r>
      </text>
    </comment>
    <comment ref="D19" authorId="0">
      <text>
        <r>
          <rPr>
            <b/>
            <sz val="9"/>
            <rFont val="Tahoma"/>
            <family val="0"/>
          </rPr>
          <t>User:</t>
        </r>
        <r>
          <rPr>
            <sz val="9"/>
            <rFont val="Tahoma"/>
            <family val="0"/>
          </rPr>
          <t xml:space="preserve">
= Chi phí Dvu vận tải trên bảng Phụ biểu báo cáo</t>
        </r>
      </text>
    </comment>
    <comment ref="E19" authorId="0">
      <text>
        <r>
          <rPr>
            <b/>
            <sz val="9"/>
            <rFont val="Tahoma"/>
            <family val="0"/>
          </rPr>
          <t>User:</t>
        </r>
        <r>
          <rPr>
            <sz val="9"/>
            <rFont val="Tahoma"/>
            <family val="0"/>
          </rPr>
          <t xml:space="preserve">
= Chi phí Dvu vận tải trên bảng Phụ biểu báo cáo</t>
        </r>
      </text>
    </comment>
    <comment ref="G19" authorId="0">
      <text>
        <r>
          <rPr>
            <b/>
            <sz val="9"/>
            <rFont val="Tahoma"/>
            <family val="0"/>
          </rPr>
          <t>User:</t>
        </r>
        <r>
          <rPr>
            <sz val="9"/>
            <rFont val="Tahoma"/>
            <family val="0"/>
          </rPr>
          <t xml:space="preserve">
= Chi phí Dvu vận tải trên bảng Phụ biểu báo cáo</t>
        </r>
      </text>
    </comment>
  </commentList>
</comments>
</file>

<file path=xl/sharedStrings.xml><?xml version="1.0" encoding="utf-8"?>
<sst xmlns="http://schemas.openxmlformats.org/spreadsheetml/2006/main" count="1277" uniqueCount="906">
  <si>
    <t>TẬP ĐOÀN XĂNG DẦU VIỆT NAM</t>
  </si>
  <si>
    <t>12. Quỹ hỗ trợ sắp xếp doanh nghiệp</t>
  </si>
  <si>
    <t>CTY CP TM VÀ VT PLX HÀ NỘI</t>
  </si>
  <si>
    <t>NGƯỜI LẬP BIỂU</t>
  </si>
  <si>
    <t>(Ký, họ tên)</t>
  </si>
  <si>
    <t>Chỉ tiêu</t>
  </si>
  <si>
    <t>BẢNG CÂN ĐỐI KẾ TOÁN</t>
  </si>
  <si>
    <t>110</t>
  </si>
  <si>
    <t>111</t>
  </si>
  <si>
    <t>112</t>
  </si>
  <si>
    <t>131</t>
  </si>
  <si>
    <t>132</t>
  </si>
  <si>
    <t>133</t>
  </si>
  <si>
    <t>134</t>
  </si>
  <si>
    <t>135</t>
  </si>
  <si>
    <t>141</t>
  </si>
  <si>
    <t>Mã số</t>
  </si>
  <si>
    <t>1</t>
  </si>
  <si>
    <t>V.01</t>
  </si>
  <si>
    <t>2</t>
  </si>
  <si>
    <t>3</t>
  </si>
  <si>
    <t>V.02a</t>
  </si>
  <si>
    <t>V.03</t>
  </si>
  <si>
    <t>V.04</t>
  </si>
  <si>
    <t>25</t>
  </si>
  <si>
    <t>V.05a</t>
  </si>
  <si>
    <t>5</t>
  </si>
  <si>
    <t>V.06</t>
  </si>
  <si>
    <t>V.07</t>
  </si>
  <si>
    <t>19</t>
  </si>
  <si>
    <t>20</t>
  </si>
  <si>
    <t>21</t>
  </si>
  <si>
    <t>22</t>
  </si>
  <si>
    <t>7</t>
  </si>
  <si>
    <t>V.13</t>
  </si>
  <si>
    <t>15</t>
  </si>
  <si>
    <t>8</t>
  </si>
  <si>
    <t>V.14a</t>
  </si>
  <si>
    <t>9</t>
  </si>
  <si>
    <t>10</t>
  </si>
  <si>
    <t>11</t>
  </si>
  <si>
    <t>13</t>
  </si>
  <si>
    <t>12</t>
  </si>
  <si>
    <t>V.19a</t>
  </si>
  <si>
    <t>14</t>
  </si>
  <si>
    <t>23</t>
  </si>
  <si>
    <t>V.22</t>
  </si>
  <si>
    <t>18</t>
  </si>
  <si>
    <t>V.24a</t>
  </si>
  <si>
    <t>Thuyết minh</t>
  </si>
  <si>
    <t>(Ký, đóng dấu, họ tên)</t>
  </si>
  <si>
    <t>GIÁM ĐỐC</t>
  </si>
  <si>
    <t>Số đầu năm</t>
  </si>
  <si>
    <t>Đơn vị tính: Đồng</t>
  </si>
  <si>
    <t>KẾ TOÁN TRƯỞNG</t>
  </si>
  <si>
    <t>Năm nay</t>
  </si>
  <si>
    <t>Năm trước</t>
  </si>
  <si>
    <t>01</t>
  </si>
  <si>
    <t>VI.25</t>
  </si>
  <si>
    <t>02</t>
  </si>
  <si>
    <t>VI.26</t>
  </si>
  <si>
    <t>VI.27</t>
  </si>
  <si>
    <t>VI.28</t>
  </si>
  <si>
    <t>VI.29</t>
  </si>
  <si>
    <t>VI.30</t>
  </si>
  <si>
    <t>24</t>
  </si>
  <si>
    <t>30</t>
  </si>
  <si>
    <t>31</t>
  </si>
  <si>
    <t>32</t>
  </si>
  <si>
    <t>40</t>
  </si>
  <si>
    <t>50</t>
  </si>
  <si>
    <t>VI.31</t>
  </si>
  <si>
    <t>VI.32</t>
  </si>
  <si>
    <t>60</t>
  </si>
  <si>
    <t>61</t>
  </si>
  <si>
    <t>70</t>
  </si>
  <si>
    <t>LẬP BIỂU</t>
  </si>
  <si>
    <t>Mẫu biểu: B03-DN</t>
  </si>
  <si>
    <t>BÁO CÁO LƯU CHUYỂN TIỀN TỆ</t>
  </si>
  <si>
    <t>(Theo phương pháp gián tiếp)</t>
  </si>
  <si>
    <t>I. Lưu chuyển tiền tệ từ hoạt động kinh doanh</t>
  </si>
  <si>
    <t>0</t>
  </si>
  <si>
    <t>1. Lợi nhuận trước thuế</t>
  </si>
  <si>
    <t>2. Điều chỉnh cho các khoản</t>
  </si>
  <si>
    <t>011</t>
  </si>
  <si>
    <t>- Khấu hao TSCĐ</t>
  </si>
  <si>
    <t>- Các khoản dự phòng</t>
  </si>
  <si>
    <t>03</t>
  </si>
  <si>
    <t>- Lãi, lỗ chênh lệch tỷ giá hối đoái chưa thực hiện</t>
  </si>
  <si>
    <t>04</t>
  </si>
  <si>
    <t>- Lãi, lỗ từ hoạt động đầu tư</t>
  </si>
  <si>
    <t>05</t>
  </si>
  <si>
    <t>- Chi phí lãi vay</t>
  </si>
  <si>
    <t>06</t>
  </si>
  <si>
    <t>3. Lợi nhuận từ hoạt động kinh doanh trước thay đổi vốn lưu động (08=01+02+03+04+05+06)</t>
  </si>
  <si>
    <t>08</t>
  </si>
  <si>
    <t>- Tăng giảm các khoản phải thu</t>
  </si>
  <si>
    <t>09</t>
  </si>
  <si>
    <t>- Tăng giảm hàng tồn kho</t>
  </si>
  <si>
    <t>- Tăng giảm các khoản phải trả (không kể lãi vay phải trả, thuế TNDN phải nộp)</t>
  </si>
  <si>
    <t>- Tăng giảm chi phí trả trước</t>
  </si>
  <si>
    <t>- Tiền lãi vay đã trả</t>
  </si>
  <si>
    <t>- Thuế thu nhập doanh nghiệp đã nộp</t>
  </si>
  <si>
    <t>- Tiền thu khác từ hoạt động kinh doanh</t>
  </si>
  <si>
    <t>- Tiền chi khác cho hoạt động kinh doanh</t>
  </si>
  <si>
    <t>16</t>
  </si>
  <si>
    <t>Lưu chuyển thuần từ hoạt động kinh doanh (20=08+09+10+11+12+13+14+15+16)</t>
  </si>
  <si>
    <t>II. Lưu chuyển tiền từ hoạt động đầu tư</t>
  </si>
  <si>
    <t>201</t>
  </si>
  <si>
    <t>1. Tiền chi để mua sắm, xây dựng TSCĐ và các TS dài hạn khác</t>
  </si>
  <si>
    <t>2. Tiền thu từ thanh lý, nhượng bán TSCĐ và các các TS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</si>
  <si>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</si>
  <si>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</si>
  <si>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</si>
  <si>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</si>
  <si>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26</t>
  </si>
  <si>
    <t>7. Tiền thu lãi cho vay, cổ tức và lợi nhuận được chia</t>
  </si>
  <si>
    <t>27</t>
  </si>
  <si>
    <t>Lưu chuyển tiền thuần từ hoạt động đầu tư</t>
  </si>
  <si>
    <t>III. Lưu chuyển tiền thuần từ hoạt động tài chính</t>
  </si>
  <si>
    <t>301</t>
  </si>
  <si>
    <t>1. Tiền thu từ phát hành cổ phiếu, nhận vốn góp của chủ sở hữu</t>
  </si>
  <si>
    <t>2. Tiền chi trả vốn góp cho các chủ sở hữu, tiền mua lại  cổ phiếu của doanh nghiệp đã phát hành</t>
  </si>
  <si>
    <t>3. Tiền vay ngắn hạn, dài hạn nhận được</t>
  </si>
  <si>
    <t>33</t>
  </si>
  <si>
    <t>4. Tiền chi trả nợ gốc vay</t>
  </si>
  <si>
    <t>34</t>
  </si>
  <si>
    <t>5. Tiền chi trả nợ thuê tài chính</t>
  </si>
  <si>
    <t>35</t>
  </si>
  <si>
    <t>6. Cổ tức, lợi nhuận đã trả cho chủ sở hữu</t>
  </si>
  <si>
    <t>36</t>
  </si>
  <si>
    <t>Lưu chuyển tiền thuần từ hoạt động tài chính (40=31+32+33+34+35+36)</t>
  </si>
  <si>
    <t>Lưu chuyển tiền thuần trong kỳ (50=20+30+40)</t>
  </si>
  <si>
    <t>Tiền và tương đương tiền đầu kỳ</t>
  </si>
  <si>
    <t>Ảnh hưởng của thay đổi tỷ giá hối đoái quy đổi ngoại tệ</t>
  </si>
  <si>
    <t>Tiền và tương đương tiền cuối kỳ (70=50+60+61)</t>
  </si>
  <si>
    <t>Mẫu biểu: T9E-DN</t>
  </si>
  <si>
    <t>V. NHỮNG THÔNG TIN BỔ SUNG CHO CÁC KHOẢN MỤC TRÌNH BÀY TRONG BẢNG CÂN ĐỐI KẾ TOÁN</t>
  </si>
  <si>
    <t>01. Tiền</t>
  </si>
  <si>
    <t xml:space="preserve"> - Tiền mặt</t>
  </si>
  <si>
    <t xml:space="preserve"> + Tiền Việt Nam</t>
  </si>
  <si>
    <t xml:space="preserve"> + Ngoại tệ</t>
  </si>
  <si>
    <t xml:space="preserve"> + Vàng bạc, kim khí, đá quý</t>
  </si>
  <si>
    <t xml:space="preserve"> - Tiền gửi Ngân hàng</t>
  </si>
  <si>
    <t xml:space="preserve"> - Tiền đang chuyển</t>
  </si>
  <si>
    <t>02- Các khoản đầu tư tài chính ngắn hạn</t>
  </si>
  <si>
    <t>V.02</t>
  </si>
  <si>
    <t xml:space="preserve"> - Chứng khoán đầu tư ngắn hạn</t>
  </si>
  <si>
    <t xml:space="preserve"> - Đầu tư ngắn hạn khác</t>
  </si>
  <si>
    <t xml:space="preserve"> - Dự phòng giảm giá đầu tư ngắn hạn</t>
  </si>
  <si>
    <t>02a. Phải thu nội bộ ngắn hạn</t>
  </si>
  <si>
    <t xml:space="preserve"> - Phải thu nội bộ ngắn hạn Tập đoàn</t>
  </si>
  <si>
    <t xml:space="preserve"> - Phải thu nội bộ ngắn hạn công ty</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</si>
  <si>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</si>
  <si>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</si>
  <si>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</si>
  <si>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</si>
  <si>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</si>
  <si>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</si>
  <si>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</si>
  <si>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Xăng dầu</t>
  </si>
  <si>
    <t xml:space="preserve"> + Khác</t>
  </si>
  <si>
    <t xml:space="preserve"> - Nguyên liệu, vật liệu</t>
  </si>
  <si>
    <t xml:space="preserve"> - Công cụ, dụng cụ</t>
  </si>
  <si>
    <t xml:space="preserve"> + Vỏ bình gas</t>
  </si>
  <si>
    <t xml:space="preserve"> + Công cụ, dụng cụ khác</t>
  </si>
  <si>
    <t xml:space="preserve"> - Chi phí sản xuất, kinh doanh dở dang</t>
  </si>
  <si>
    <t xml:space="preserve"> - Thành phẩm</t>
  </si>
  <si>
    <t xml:space="preserve"> - Hàng hóa</t>
  </si>
  <si>
    <t xml:space="preserve"> + Hoá dầu</t>
  </si>
  <si>
    <t xml:space="preserve"> + Hàng hoá khác</t>
  </si>
  <si>
    <t xml:space="preserve"> - Hàng gửi đi bán</t>
  </si>
  <si>
    <t xml:space="preserve"> - Hàng hóa kho bảo thuế</t>
  </si>
  <si>
    <t xml:space="preserve"> - Hàng hóa Bất động sản</t>
  </si>
  <si>
    <t>* Thuyết minh hàng hóa tồn kho tại Phụ biểu số 09</t>
  </si>
  <si>
    <t>05.Thuế và các khoản phải thu nhà nước (Chi tiết tại Phụ biểu 06 )</t>
  </si>
  <si>
    <t>V05</t>
  </si>
  <si>
    <t>05a.Tài sản ngắn hạn khác</t>
  </si>
  <si>
    <t xml:space="preserve"> - Tạm ứng</t>
  </si>
  <si>
    <t xml:space="preserve"> - Tài sản thiếu chờ xử lý</t>
  </si>
  <si>
    <t xml:space="preserve"> - Các khoản cầm cố ký quĩ, ký cược ngắn hạn</t>
  </si>
  <si>
    <t xml:space="preserve"> - Tài sản ngắn hạn khác</t>
  </si>
  <si>
    <t>06. Phải thu dài hạn nội bộ</t>
  </si>
  <si>
    <t>06.1. Phải thu dài hạn nội bộ Tập đoàn</t>
  </si>
  <si>
    <t xml:space="preserve"> - Cho vay nội bộ Tập đoàn</t>
  </si>
  <si>
    <t xml:space="preserve"> + Nội bộ Tập đoàn về Vốn kinh doanh</t>
  </si>
  <si>
    <t xml:space="preserve"> + Nội bộ Tập đoàn về VĐT</t>
  </si>
  <si>
    <t xml:space="preserve"> - Phải thu nội bộ khác</t>
  </si>
  <si>
    <t>06.2. Phải thu dài hạn nội bộ Công ty</t>
  </si>
  <si>
    <t>07. Phải thu dài hạn khác</t>
  </si>
  <si>
    <t xml:space="preserve"> - Các khoản Tiền nhận ủy thác</t>
  </si>
  <si>
    <t xml:space="preserve"> - Cho vay không có lãi</t>
  </si>
  <si>
    <t xml:space="preserve"> - Phải thu dài hạn khác</t>
  </si>
  <si>
    <t>08.Tăng giảm TSCĐ hữu hình (Chi tiết tại Phụ biểu số 01 )</t>
  </si>
  <si>
    <t>V.08</t>
  </si>
  <si>
    <t>09. Tăng giảm TSCĐ thuê tài chính (Chi tiết tại Phụ biểu số 02)</t>
  </si>
  <si>
    <t>V.09</t>
  </si>
  <si>
    <t>10.Tăng giảm TSCĐ vô hình (Chi tiết tại Phụ biểu số 03)</t>
  </si>
  <si>
    <t>V.10</t>
  </si>
  <si>
    <t>11. Chi phí XDCB dở dang (Chi tiết tại Phụ biểu số 08)</t>
  </si>
  <si>
    <t>V.11</t>
  </si>
  <si>
    <t>12. Tăng, giảm bất động sản đầu tư (Chi tiết tại Phụ biểu số 04)</t>
  </si>
  <si>
    <t>V.12</t>
  </si>
  <si>
    <t>13- Đầu tư tài chính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</si>
  <si>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</si>
  <si>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</si>
  <si>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</si>
  <si>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</si>
  <si>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</si>
  <si>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14- Chi phí trả trước dài hạn</t>
  </si>
  <si>
    <t>V.14</t>
  </si>
  <si>
    <t xml:space="preserve"> - Chi phí trả trước về thuê hoạt động TSCĐ</t>
  </si>
  <si>
    <t xml:space="preserve"> - Chi phí Thành lập doanh nghiệp</t>
  </si>
  <si>
    <t xml:space="preserve"> - Chi phí nghiên cứu có giá trị lớn</t>
  </si>
  <si>
    <t xml:space="preserve"> - Chi phí Cho giai đoạn triển khai không đủ tiêu chuẩn ghi nhận là TSCĐ vô hình</t>
  </si>
  <si>
    <t xml:space="preserve"> - Chi phí trả trước dài hạn khác</t>
  </si>
  <si>
    <t>14a- Tài sản dài hạn khác</t>
  </si>
  <si>
    <t xml:space="preserve"> - Ký quỹ, ký cược dài hạn</t>
  </si>
  <si>
    <t xml:space="preserve"> - Tài sản dài hạn khác</t>
  </si>
  <si>
    <t>15. Vay và nợ ngắn hạn</t>
  </si>
  <si>
    <t>V.15</t>
  </si>
  <si>
    <t>15.1. Vay ngắn hạn</t>
  </si>
  <si>
    <t xml:space="preserve"> - Vay Ngân hàng</t>
  </si>
  <si>
    <t xml:space="preserve"> - Vay Tập đoàn</t>
  </si>
  <si>
    <t xml:space="preserve"> - Vay Các đối tượng khác</t>
  </si>
  <si>
    <t>15.2. Nợ dài hạn đến hạn trả</t>
  </si>
  <si>
    <t xml:space="preserve"> - Ngân hàng</t>
  </si>
  <si>
    <t xml:space="preserve"> + Tiền Việt Nam </t>
  </si>
  <si>
    <t xml:space="preserve"> + Ngoại tệ </t>
  </si>
  <si>
    <t xml:space="preserve"> - Tập đoàn</t>
  </si>
  <si>
    <t xml:space="preserve"> - Đối tượng khác</t>
  </si>
  <si>
    <t>16. Thuế và các khoản phải nộp nhà nước (Chi tiết tại Phụ biểu 06)</t>
  </si>
  <si>
    <t>V.16</t>
  </si>
  <si>
    <t>17. Chi phí phải trả</t>
  </si>
  <si>
    <t>V.17</t>
  </si>
  <si>
    <t xml:space="preserve"> - Trích trước Tiền lương  trong thời gian nghỉ phép</t>
  </si>
  <si>
    <t xml:space="preserve"> - Chi phí sửa chữa lớn TSCĐ</t>
  </si>
  <si>
    <t xml:space="preserve"> - Chi phí trong thời gian ngừng kinh doanh</t>
  </si>
  <si>
    <t xml:space="preserve"> - Chi phí Phải trả khác</t>
  </si>
  <si>
    <t>17a- Phải trả ngắn hạn nội bộ</t>
  </si>
  <si>
    <t>V.17a</t>
  </si>
  <si>
    <t xml:space="preserve"> - Phải trả ngắn hạn nội bộ Tập đoàn</t>
  </si>
  <si>
    <t xml:space="preserve"> - Phải trả ngắn hạn nội bộ công ty</t>
  </si>
  <si>
    <t>18- Các khoản phải trả, phải nộp ngắn hạn khác</t>
  </si>
  <si>
    <t>V.18</t>
  </si>
  <si>
    <t xml:space="preserve"> - Tài sản thừa chờ giải quyết</t>
  </si>
  <si>
    <t xml:space="preserve"> - Kinh phí công đoàn</t>
  </si>
  <si>
    <t xml:space="preserve"> - Bảo hiểm xã hội</t>
  </si>
  <si>
    <t xml:space="preserve"> - Bảo hiểm y tế</t>
  </si>
  <si>
    <t xml:space="preserve"> - Phải trả về cổ phần hóa</t>
  </si>
  <si>
    <t xml:space="preserve"> - Nhận ký quỹ, ký cược ngắn hạn</t>
  </si>
  <si>
    <t xml:space="preserve"> - Doanh thu chưa thực hiện</t>
  </si>
  <si>
    <t xml:space="preserve"> - Các khoản Phải trả, Phải nộp khác</t>
  </si>
  <si>
    <t>19- Phải trả dài hạn nội bộ</t>
  </si>
  <si>
    <t>V.19</t>
  </si>
  <si>
    <t>19. 1 - Phải trả nội bộ Tập đoàn</t>
  </si>
  <si>
    <t xml:space="preserve"> - Vay dài hạn nội bộ Tập đoàn</t>
  </si>
  <si>
    <t xml:space="preserve"> - Phải trả dài hạn nội bộ khác</t>
  </si>
  <si>
    <t>19. 2 - Phải trả nội bộ Công ty</t>
  </si>
  <si>
    <t>19a. Phải trả dài hạn khác</t>
  </si>
  <si>
    <t xml:space="preserve"> - Nhận ký quỹ, ký cược dài hạn</t>
  </si>
  <si>
    <t xml:space="preserve"> - Phải trả  dài hạn khác</t>
  </si>
  <si>
    <t>20- Vay và nợ dài hạn</t>
  </si>
  <si>
    <t>V.20</t>
  </si>
  <si>
    <t>a - Vay dài hạn</t>
  </si>
  <si>
    <t xml:space="preserve"> + Tiền Ngoại tệ</t>
  </si>
  <si>
    <t xml:space="preserve"> - Vay đối tượng khác</t>
  </si>
  <si>
    <t xml:space="preserve"> - Trái phiếu phát hành</t>
  </si>
  <si>
    <t>b- Nợ dài hạn</t>
  </si>
  <si>
    <t xml:space="preserve"> - Thuê Tài chính</t>
  </si>
  <si>
    <t xml:space="preserve"> - Nợ dài hạn khác</t>
  </si>
  <si>
    <t>* Các khoản nợ thuê tài chính ( Chi tiết tại Phụ lục số 07)</t>
  </si>
  <si>
    <t>21. Tài sản thuế thu nhập hoãn lại và Thuế thu nhập hoãn lại phải trả</t>
  </si>
  <si>
    <t>V.21</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</si>
  <si>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</si>
  <si>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</si>
  <si>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</si>
  <si>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</si>
  <si>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</si>
  <si>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b-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</si>
  <si>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</si>
  <si>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các năm trước</t>
  </si>
  <si>
    <t>22. Vốn chủ sở hữu</t>
  </si>
  <si>
    <t>a- Bảng đối chiếu biến động của Vốn chủ sở hữu (Chi tiết tại Phụ biểu 05)</t>
  </si>
  <si>
    <t>b- Chi tiết đầu tư của Vốn chủ sở hữu (Chi tiết tại phụ biểu 05)</t>
  </si>
  <si>
    <t>c- Các giao dịch về vốn với các chủ sở hữu và phân phối  cổ tức, chia cổ tức (Chi tiết tại Phụ biểu 05)</t>
  </si>
  <si>
    <t xml:space="preserve"> - Cổ tức, lợi nhuận đã chia</t>
  </si>
  <si>
    <t>d- Cổ tức</t>
  </si>
  <si>
    <t xml:space="preserve"> - Cổ tức đã công bố sau ngày kết thúc niên độ kế toán</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</si>
  <si>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</si>
  <si>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</si>
  <si>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</si>
  <si>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</si>
  <si>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</si>
  <si>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SL cổ phiếu đã bán ra công chúng</t>
  </si>
  <si>
    <t xml:space="preserve"> + Cổ phiếu phổ thông bán ra công chúng</t>
  </si>
  <si>
    <t xml:space="preserve"> + Cổ phiếu ưu đãi bán ra công chúng</t>
  </si>
  <si>
    <t xml:space="preserve"> - Số lượng cổ phiếu được mua lại</t>
  </si>
  <si>
    <t xml:space="preserve"> + Cổ phiếu phổ thông mua lại</t>
  </si>
  <si>
    <t xml:space="preserve"> + Cổ phiếu ưu đãi mua lại</t>
  </si>
  <si>
    <t xml:space="preserve"> - Số lượng cổ phiếu đang lưu hành</t>
  </si>
  <si>
    <t xml:space="preserve"> + Cổ phiếu thường</t>
  </si>
  <si>
    <t xml:space="preserve"> + Cổ phiếu ưu đãi</t>
  </si>
  <si>
    <t>* Mệnh giá cổ phiếu đang lưu hành</t>
  </si>
  <si>
    <t>e- Các quỹ của doanh nghiệp (Chi tiết tại Phụ biểu 05 )</t>
  </si>
  <si>
    <t>g- Thu nhập và chi  phí, lãi hoặc lỗ được ghi nhận trực tiếp vào Vốn chủ sở hữu theo qui định của các CMKT (Chi tiết tại Phụ biểu số 09 )</t>
  </si>
  <si>
    <t>23- Nguồn kinh phí (chi tiết tại Phụ biểu 05)</t>
  </si>
  <si>
    <t>V.23</t>
  </si>
  <si>
    <t>24. Tài sản thuê ngoài</t>
  </si>
  <si>
    <t>V.24</t>
  </si>
  <si>
    <t>(1)- Giá trị tài sản thuê ngoài</t>
  </si>
  <si>
    <t xml:space="preserve"> - TSCĐ thuê ngoài</t>
  </si>
  <si>
    <t xml:space="preserve"> - Tài sản khác thuê ngoài</t>
  </si>
  <si>
    <t>(2)- Tổng số tiền thuê tối thiểu trong tương lai của hợp đồng thuê hoạt động TSCĐ không huỷ ngang theo các thời hạn</t>
  </si>
  <si>
    <t>- Đến 1 năm</t>
  </si>
  <si>
    <t>- Trên 1- 5 năm</t>
  </si>
  <si>
    <t>- Trên 5 năm</t>
  </si>
  <si>
    <t>24.a Vật tư hàng hóa nhận giữ hộ, nhận gia công</t>
  </si>
  <si>
    <t>Trong đó: - Hàng giữ hộ Tập đoàn</t>
  </si>
  <si>
    <t xml:space="preserve"> - Hàng Dự trữ quốc gia</t>
  </si>
  <si>
    <t>Mẫu biểu: T9S-DN</t>
  </si>
  <si>
    <t>VI NHỮNG THÔNG TIN BỔ SUNG CHO CÁC KHOẢN MỤC TRÌNH BẦY TRONG BÁO CÁO KẾT QUẢ KINH DOANH</t>
  </si>
  <si>
    <t>25. Tổng doanh thu bán hàng và cung cấp dịch vụ (MS 01)</t>
  </si>
  <si>
    <t>Trong đó:</t>
  </si>
  <si>
    <t xml:space="preserve"> - Doanh thu bán hàng</t>
  </si>
  <si>
    <t xml:space="preserve"> + Doanh thu bán hàng trực tiếp nội địa</t>
  </si>
  <si>
    <t xml:space="preserve"> + Doanh thu bán xuất khẩu, tái xuất, chuyển khẩu</t>
  </si>
  <si>
    <t xml:space="preserve"> + Doanh thu trợ cấp, trợ giá</t>
  </si>
  <si>
    <t xml:space="preserve"> + Doanh thu bán hàng nội bộ</t>
  </si>
  <si>
    <t xml:space="preserve"> + nội bộ Tập đoàn</t>
  </si>
  <si>
    <t xml:space="preserve"> + nội bộ công ty</t>
  </si>
  <si>
    <t xml:space="preserve"> - Doanh thu cung cấp dịch vụ</t>
  </si>
  <si>
    <t>T.đó:  Doanh thu xuất khẩu</t>
  </si>
  <si>
    <t>Doanh thu cung cấp nội bộ</t>
  </si>
  <si>
    <t xml:space="preserve"> - Doanh thu hợp đồng xây dựng</t>
  </si>
  <si>
    <t xml:space="preserve"> + Doanh thu hợp đồng xây dựng được ghi nhận trong kỳ</t>
  </si>
  <si>
    <t xml:space="preserve"> + Tổng Doanh thu lũy kế của hợp đồng xây dựng được ghi nhận đến thời điểm lập báo cáo tài chính</t>
  </si>
  <si>
    <t>26. Các khoản giảm trừ doanh thu (Mã số 02)</t>
  </si>
  <si>
    <t xml:space="preserve"> - Chiết khấu thương mại</t>
  </si>
  <si>
    <t xml:space="preserve"> - Giảm giá hàng bán</t>
  </si>
  <si>
    <t xml:space="preserve"> - hàng bán bị trả lại</t>
  </si>
  <si>
    <t xml:space="preserve"> - Thuế GTGT phải nộp (theo phương pháp trực tiếp)</t>
  </si>
  <si>
    <t xml:space="preserve"> - Thuế tiêu thụ đặc biệt</t>
  </si>
  <si>
    <t xml:space="preserve"> - Thuế xuất khẩu</t>
  </si>
  <si>
    <t>- Thuế BVMT</t>
  </si>
  <si>
    <t>27. Doanh thu thuần về bán hàng và cung cấp dịch vụ (Mã số 10)</t>
  </si>
  <si>
    <t>Trong đó: Doanh thu thuần trao đổi hàng hóa</t>
  </si>
  <si>
    <t>Doanh thu thuần trao đổi dịch vụ</t>
  </si>
  <si>
    <t>28. Giá vốn hàng bán (Mã số 11)</t>
  </si>
  <si>
    <t xml:space="preserve"> - giá vốn của hàng hóa đã bán</t>
  </si>
  <si>
    <t xml:space="preserve"> - giá vốn của thành phẩm đã bán</t>
  </si>
  <si>
    <t xml:space="preserve"> - giá vốn của dịch vụ đã cung cấp</t>
  </si>
  <si>
    <t xml:space="preserve"> - giá trị còn lại, chi phí nhượng bán,thanh lý của BĐS đầu tư đã bán.</t>
  </si>
  <si>
    <t xml:space="preserve"> - chi phí kinh Doanh Bất động sản đầu tư</t>
  </si>
  <si>
    <t xml:space="preserve"> - Hao hụt mất mát hàng tồn kho</t>
  </si>
  <si>
    <t xml:space="preserve"> - Các khoản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</si>
  <si>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</si>
  <si>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</si>
  <si>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</si>
  <si>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</si>
  <si>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</si>
  <si>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</si>
  <si>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</si>
  <si>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</si>
  <si>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</si>
  <si>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</si>
  <si>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30. Chi phí tài chính (Mã số 22)</t>
  </si>
  <si>
    <t xml:space="preserve"> - Lãi tiền vay</t>
  </si>
  <si>
    <t xml:space="preserve"> - Chiết khấu thanh toán, Lãi bán hàng trả chậm</t>
  </si>
  <si>
    <t xml:space="preserve"> - Lỗ do thanh lý Các khoản đầu tư ngắn hạn, dài hạn</t>
  </si>
  <si>
    <t xml:space="preserve"> - Lỗ bán ngoại tệ</t>
  </si>
  <si>
    <t xml:space="preserve"> - Lỗ chênh lệch tỷ giá đã thực hiện</t>
  </si>
  <si>
    <t xml:space="preserve"> - Lỗ chênh lệch tỷ giá chưa thực hiện</t>
  </si>
  <si>
    <t xml:space="preserve"> - Dự phòng Giảm giá Các khoản đầu tư ngắn hạn,dài hạn</t>
  </si>
  <si>
    <t xml:space="preserve"> - chi phí tài chính khác</t>
  </si>
  <si>
    <t>31. Chi phí thuế thu nhập doanh nghiệp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</si>
  <si>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</si>
  <si>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</si>
  <si>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32. Chi phí thuế thu nhập doanh nghiệp hoãn lại (Mã số 52)</t>
  </si>
  <si>
    <t xml:space="preserve"> - chi phí Thuế thu nhập Doanh nghiệp hoãn lại phát sinh từ Các khoản thu  nhập tạm thời chịu Thuế</t>
  </si>
  <si>
    <t xml:space="preserve"> - chi phí Thuế thu nhập Doanh nghiệp hoãn lại phát sinh từ việc hoàn nhập tài sản Thuế thu nhập hoãn lại</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</si>
  <si>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</si>
  <si>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</si>
  <si>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</si>
  <si>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9. Chi phí sản xuất kinh doanh theo yếu tố</t>
  </si>
  <si>
    <t xml:space="preserve"> - chi phí nguyên liệu, vật liệu</t>
  </si>
  <si>
    <t xml:space="preserve"> - chi phí nhân công</t>
  </si>
  <si>
    <t>Tr đó : Chi phí tiền lương</t>
  </si>
  <si>
    <t xml:space="preserve"> - chi phí khấu Hao TSCĐ</t>
  </si>
  <si>
    <t xml:space="preserve"> - chi phí dịch vụ mua ngoài</t>
  </si>
  <si>
    <t xml:space="preserve"> - chi phí khác bằng tiền</t>
  </si>
  <si>
    <t>Mẫu biểu: T9I-DN</t>
  </si>
  <si>
    <t>Phụ biểu số 01. Tình hình tăng giảm tài sản cố định hữu hình</t>
  </si>
  <si>
    <t>Khoản mục</t>
  </si>
  <si>
    <t>Mã chỉ tiêu</t>
  </si>
  <si>
    <t>Nhà cửa kiến trúc</t>
  </si>
  <si>
    <t>Máy móc thiết bị</t>
  </si>
  <si>
    <t>Phương tiện vận tải truyền dẫn</t>
  </si>
  <si>
    <t>Thiết bị dụng cụ quản lý</t>
  </si>
  <si>
    <t>TSCĐ khác</t>
  </si>
  <si>
    <t>Tổng cộng</t>
  </si>
  <si>
    <t>Nguyên giá TSCĐ hữu hình</t>
  </si>
  <si>
    <t>Số dư đầu năm</t>
  </si>
  <si>
    <t>Số tăng trong năm</t>
  </si>
  <si>
    <t xml:space="preserve"> - Mua sắm mới</t>
  </si>
  <si>
    <t xml:space="preserve"> - Đầu tư XDCB hoàn thành</t>
  </si>
  <si>
    <t xml:space="preserve"> - ĐĐNB Tập đoàn</t>
  </si>
  <si>
    <t xml:space="preserve"> - ĐĐNB Cty</t>
  </si>
  <si>
    <t xml:space="preserve"> - Tăng khác</t>
  </si>
  <si>
    <t>Số giảm trong năm</t>
  </si>
  <si>
    <t xml:space="preserve"> - Chuyển sang BĐS Đầu tư</t>
  </si>
  <si>
    <t xml:space="preserve"> - Thanh lý, nhượng bán</t>
  </si>
  <si>
    <t>142</t>
  </si>
  <si>
    <t>143</t>
  </si>
  <si>
    <t>144</t>
  </si>
  <si>
    <t xml:space="preserve"> - Giảm khác</t>
  </si>
  <si>
    <t>145</t>
  </si>
  <si>
    <t>Số dư cuối năm</t>
  </si>
  <si>
    <t>Giá trị hao mòn luỹ kế</t>
  </si>
  <si>
    <t>Số dư đầu năm '</t>
  </si>
  <si>
    <t>17</t>
  </si>
  <si>
    <t>Số tăng trong năm '</t>
  </si>
  <si>
    <t xml:space="preserve"> - Khấu hao trong năm</t>
  </si>
  <si>
    <t>181</t>
  </si>
  <si>
    <t xml:space="preserve"> - ĐĐNB Tập đoàn '</t>
  </si>
  <si>
    <t>182</t>
  </si>
  <si>
    <t xml:space="preserve"> - ĐĐNB Cty '</t>
  </si>
  <si>
    <t>183</t>
  </si>
  <si>
    <t xml:space="preserve"> - Tăng khác '</t>
  </si>
  <si>
    <t>184</t>
  </si>
  <si>
    <t>Số giảm trong kỳ</t>
  </si>
  <si>
    <t>191</t>
  </si>
  <si>
    <t>192</t>
  </si>
  <si>
    <t>193</t>
  </si>
  <si>
    <t>194</t>
  </si>
  <si>
    <t>195</t>
  </si>
  <si>
    <t>Số dư cuối kỳ</t>
  </si>
  <si>
    <t>Giá trị còn lại của TSCĐ hữu hình</t>
  </si>
  <si>
    <t xml:space="preserve"> -Tại ngày Đầu năm</t>
  </si>
  <si>
    <t xml:space="preserve"> -Tại ngày cuối kỳ</t>
  </si>
  <si>
    <t>Biểu mẫu: T9K-DN</t>
  </si>
  <si>
    <t>Phụ biểu số 03. Tình hình tăng giảm TSCĐ vô hình</t>
  </si>
  <si>
    <t>Quyền sử dụng đất</t>
  </si>
  <si>
    <t>Bản quyền, bằng sáng chế</t>
  </si>
  <si>
    <t>Nhãn hiệu hàng hóa</t>
  </si>
  <si>
    <t>Phần mềm máy vi tính</t>
  </si>
  <si>
    <t>TSCĐ vô hình khác</t>
  </si>
  <si>
    <t>Nguyên giá TSCĐ vô hình</t>
  </si>
  <si>
    <t xml:space="preserve"> - Mua trong năm</t>
  </si>
  <si>
    <t xml:space="preserve"> - Tạo ra từ nội bộ doanh nghiệp</t>
  </si>
  <si>
    <t xml:space="preserve"> - Tăng do hợp nhất kinh doanh</t>
  </si>
  <si>
    <t>136</t>
  </si>
  <si>
    <t>Số dư cuối năm '</t>
  </si>
  <si>
    <t>Số giảm trong năm '</t>
  </si>
  <si>
    <t xml:space="preserve"> - Thanh lý, nhượng bán '</t>
  </si>
  <si>
    <t xml:space="preserve"> - Giảm khác '</t>
  </si>
  <si>
    <t>Số dư cuối năm ''</t>
  </si>
  <si>
    <t>Giá trị còn lại của TSCĐ vô hình</t>
  </si>
  <si>
    <t xml:space="preserve"> -Tại ngày đầu năm</t>
  </si>
  <si>
    <t xml:space="preserve"> -Tại ngày cuối năm</t>
  </si>
  <si>
    <t>Mẫu biểu: T9M-DN</t>
  </si>
  <si>
    <t>Phụ biểu số 05. Bảng đối chiếu vốn chủ sở hữu</t>
  </si>
  <si>
    <t>b. Năm nay</t>
  </si>
  <si>
    <t>Trong đó</t>
  </si>
  <si>
    <t>Tăng trong năm</t>
  </si>
  <si>
    <t>ĐĐNB Tập đoàn</t>
  </si>
  <si>
    <t>ĐĐNB Cty</t>
  </si>
  <si>
    <t>Giảm trong năm</t>
  </si>
  <si>
    <t>Số cuối năm</t>
  </si>
  <si>
    <t>I/ Vốn chủ sở hữu</t>
  </si>
  <si>
    <t>1- Vốn đầu tư của chủ sở hữu</t>
  </si>
  <si>
    <t>101</t>
  </si>
  <si>
    <t xml:space="preserve"> - Vốn góp của Nhà nước</t>
  </si>
  <si>
    <t>1011</t>
  </si>
  <si>
    <t xml:space="preserve"> - Vốn góp của đối tượng khác</t>
  </si>
  <si>
    <t>1012</t>
  </si>
  <si>
    <t>2- Thặng dư vốn cổ phần</t>
  </si>
  <si>
    <t>102</t>
  </si>
  <si>
    <t>3- Vốn khác của chủ sở hữu</t>
  </si>
  <si>
    <t>103</t>
  </si>
  <si>
    <t>4- Cổ phiếu ngân quỹ</t>
  </si>
  <si>
    <t>104</t>
  </si>
  <si>
    <t>5- Chênh lệch đánh giá lại tài sản</t>
  </si>
  <si>
    <t>105</t>
  </si>
  <si>
    <t>6- Chênh lệch tỷ giá hối đoái</t>
  </si>
  <si>
    <t>106</t>
  </si>
  <si>
    <t>7- Quỹ đầu tư phát triển</t>
  </si>
  <si>
    <t>107</t>
  </si>
  <si>
    <t>8- Quỹ dự phòng tài chính</t>
  </si>
  <si>
    <t>108</t>
  </si>
  <si>
    <t>9- Quỹ khác thuộc vốn chủ sở hữu</t>
  </si>
  <si>
    <t>109</t>
  </si>
  <si>
    <t>10- Lợi nhuận sau thuế chưa phân phối</t>
  </si>
  <si>
    <t>10.1- Lợi nhuận chưa PP năm trước</t>
  </si>
  <si>
    <t>1101</t>
  </si>
  <si>
    <t>10.2- Lợi nhuận chưa PP năm nay</t>
  </si>
  <si>
    <t>1102</t>
  </si>
  <si>
    <t>11- Nguồn vốn đầu tư XDCB</t>
  </si>
  <si>
    <t>Biểu mẫu: T9R-DN</t>
  </si>
  <si>
    <t>Phụ biểu số 06. Các khoản thanh toán với Ngân sách</t>
  </si>
  <si>
    <t>Số phát sinh</t>
  </si>
  <si>
    <t>Phải thu</t>
  </si>
  <si>
    <t>Phải nộp</t>
  </si>
  <si>
    <t>Số đã nộp</t>
  </si>
  <si>
    <t>Số phải nộp</t>
  </si>
  <si>
    <t>I. Thuế (10=11+…+19)</t>
  </si>
  <si>
    <t>1. Thuế GTGT hàng bán nội địa</t>
  </si>
  <si>
    <t>2. Thuế GTGT hàng nhập khẩu</t>
  </si>
  <si>
    <t>3. Thuế tiêu thụ đặc biệt</t>
  </si>
  <si>
    <t>4. Thuế xuất, nhập khẩu</t>
  </si>
  <si>
    <t>5. Thuế thu nhập doanh nghiệp</t>
  </si>
  <si>
    <t>6.Thuế thu nhập cá nhân</t>
  </si>
  <si>
    <t>7. Thuế tài nguyên</t>
  </si>
  <si>
    <t>8. Thuế nhà đất và tiền nhà đất</t>
  </si>
  <si>
    <t>9. Các loại thuế khác</t>
  </si>
  <si>
    <t>9.1. Thuế bảo vệ môi trường</t>
  </si>
  <si>
    <t>9.2. Các loại thuế khác</t>
  </si>
  <si>
    <t>II. Các khoản phải nộp khác (30=31+32+33)</t>
  </si>
  <si>
    <t>1. Các khoản phụ thu</t>
  </si>
  <si>
    <t>2. Các khoản phí, lệ phí</t>
  </si>
  <si>
    <t>3. Các khoản khác</t>
  </si>
  <si>
    <t>Cộng</t>
  </si>
  <si>
    <t>Biểu mẫu: T9H-DN</t>
  </si>
  <si>
    <t>Phụ biểu số 07. Tình hình đầu tư tài chính ngắn hạn</t>
  </si>
  <si>
    <t>Tăng trong kỳ</t>
  </si>
  <si>
    <t>Giảm trong kỳ</t>
  </si>
  <si>
    <t>Số cuối kỳ</t>
  </si>
  <si>
    <t>Số lượng</t>
  </si>
  <si>
    <t>Giá trị</t>
  </si>
  <si>
    <t>Lý do</t>
  </si>
  <si>
    <t>Cổ phiếu đầu tư ngắn hạn</t>
  </si>
  <si>
    <t>Cty CP sữa Hà Nội</t>
  </si>
  <si>
    <t>Công ty CP Bảo hiểm Petrolimex</t>
  </si>
  <si>
    <t>Trái phiếu đầu tư ngắn hạn</t>
  </si>
  <si>
    <t>Chứng khoán khác</t>
  </si>
  <si>
    <t>Cho vay ngắn hạn</t>
  </si>
  <si>
    <t>Đầu tư ngắn hạn khác</t>
  </si>
  <si>
    <t>Dự phòng giảm giá đầu tư ngắn hạn</t>
  </si>
  <si>
    <t>Biểu mẫu: T9N-DN</t>
  </si>
  <si>
    <t>Phụ biểu số 08. Tình hình đầu tư tài chính dài hạn</t>
  </si>
  <si>
    <t>Đầu tư vào công ty con</t>
  </si>
  <si>
    <t>Đầu tư vào công ty liên doanh, liên kết</t>
  </si>
  <si>
    <t>Cty CP thương mại &amp; DV SC ô tô Petrolimex</t>
  </si>
  <si>
    <t>Đầu tư dài hạn khác</t>
  </si>
  <si>
    <t>Đầu tư cổ phiếu</t>
  </si>
  <si>
    <t>Công ty CP Taxi Gas Petrolimex SG</t>
  </si>
  <si>
    <t>Đầu tư trái phiếu</t>
  </si>
  <si>
    <t>Đầu tư tín phiếu, kỳ phiếu</t>
  </si>
  <si>
    <t>Cho vay dài hạn</t>
  </si>
  <si>
    <t>Biểu mẫu: T9U-DN</t>
  </si>
  <si>
    <t>Phụ biểu số 10: Thuyết minh chi phí xây dựng cơ bản dở dang</t>
  </si>
  <si>
    <t>ĐVT: Đồng</t>
  </si>
  <si>
    <t>CHỈ TIÊU</t>
  </si>
  <si>
    <t>Mã thuyết minh</t>
  </si>
  <si>
    <t>Đầu năm</t>
  </si>
  <si>
    <t>Tổng Cộng</t>
  </si>
  <si>
    <t/>
  </si>
  <si>
    <t>- Công trình cửa hàng XD Cốc San - Lào Cai</t>
  </si>
  <si>
    <t>- Công trình cửa hàng XD Liên Hà-  Đông Anh</t>
  </si>
  <si>
    <t>-Chương trình phần mềm FTS</t>
  </si>
  <si>
    <t>-Mua cột bơm- CH Cốc San</t>
  </si>
  <si>
    <t>Mẫu biểu: 02-B/HN-CTC</t>
  </si>
  <si>
    <t>BÁO CÁO TIÊU THỤ NỘI BỘ TẬP ĐOÀN</t>
  </si>
  <si>
    <t>Phần II/ Doanh thu dịch vụ; Doanh thu tài chính và Thu nhập khác</t>
  </si>
  <si>
    <t>Doanh thu hoạt động tài chính</t>
  </si>
  <si>
    <t>STT</t>
  </si>
  <si>
    <t>Mã đơn vị</t>
  </si>
  <si>
    <t>Tên đơn vị</t>
  </si>
  <si>
    <t>Doanh thu thuần cung cấp dịch vụ</t>
  </si>
  <si>
    <t>Tổng số</t>
  </si>
  <si>
    <t>Cổ tức, lợi nhuận tạm tính (nếu có)</t>
  </si>
  <si>
    <t>Cổ tức, lợi nhuận đã nhận</t>
  </si>
  <si>
    <t>Thu nhập khác</t>
  </si>
  <si>
    <t>A</t>
  </si>
  <si>
    <t>B</t>
  </si>
  <si>
    <t>C</t>
  </si>
  <si>
    <t>11001000</t>
  </si>
  <si>
    <t>Công ty xăng dầu KV1- TNHH MTV</t>
  </si>
  <si>
    <t>11005000</t>
  </si>
  <si>
    <t>Công ty xăng dầu B12</t>
  </si>
  <si>
    <t>11006000</t>
  </si>
  <si>
    <t>Công ty xăng dầu Hà Bắc</t>
  </si>
  <si>
    <t>11007000</t>
  </si>
  <si>
    <t>Công ty xăng dầu Bắc Thái</t>
  </si>
  <si>
    <t>11008000</t>
  </si>
  <si>
    <t>Công ty xăng dầu Phú Thọ</t>
  </si>
  <si>
    <t>11026000</t>
  </si>
  <si>
    <t>Công ty xăng dầu Điện Biên</t>
  </si>
  <si>
    <t>11027000</t>
  </si>
  <si>
    <t>Công ty xăng dầu Yên Bái</t>
  </si>
  <si>
    <t>11028000</t>
  </si>
  <si>
    <t>Công ty xăng dầu Thái Bình</t>
  </si>
  <si>
    <t>11035000</t>
  </si>
  <si>
    <t>Công ty xăng dầu Cao Bằng</t>
  </si>
  <si>
    <t>11040000</t>
  </si>
  <si>
    <t>Công ty TNHH MTV xăng dầu Tuyên Quang</t>
  </si>
  <si>
    <t>11045000</t>
  </si>
  <si>
    <t>Công ty xăng dầu Lào Cai</t>
  </si>
  <si>
    <t>11046000</t>
  </si>
  <si>
    <t>Công ty xăng dầu Hà Giang</t>
  </si>
  <si>
    <t>11068000</t>
  </si>
  <si>
    <t>Công ty CP nhiên liệu bay Petrolimex</t>
  </si>
  <si>
    <t>(Ký, họ tên, đóng dấu)</t>
  </si>
  <si>
    <t>Biểu mẫu: 03/HN-CTC</t>
  </si>
  <si>
    <t>BÁO CÁO NHẬP XUẤT TỒN KHO HÀNG HÓA MUA NỘI BỘ TẬP ĐOÀN</t>
  </si>
  <si>
    <t>Kỳ báo cáo:</t>
  </si>
  <si>
    <t>Chỉ tiêu/ Đơn vị bán</t>
  </si>
  <si>
    <t>Xăng dầu</t>
  </si>
  <si>
    <t>Hóa dầu</t>
  </si>
  <si>
    <t>Hàng hóa khác gồm: Vật tư - MMTB - TSCĐ - Công trình TKế XLắp</t>
  </si>
  <si>
    <t>I</t>
  </si>
  <si>
    <t>C0000001</t>
  </si>
  <si>
    <t>Giá trị hàng hóa mua nội bộ tồn kho đầu kỳ</t>
  </si>
  <si>
    <t>II</t>
  </si>
  <si>
    <t>C0000002</t>
  </si>
  <si>
    <t>Giá trị hàng hóa mua nội bộ trong kỳ</t>
  </si>
  <si>
    <t>11024000</t>
  </si>
  <si>
    <t>Công ty CP Hóa dầu Petrolimex</t>
  </si>
  <si>
    <t>4</t>
  </si>
  <si>
    <t>6</t>
  </si>
  <si>
    <t>III</t>
  </si>
  <si>
    <t>C0000003</t>
  </si>
  <si>
    <t>Giá trị hàng hóa mua nội bộ xuất trong kỳ</t>
  </si>
  <si>
    <t>IV</t>
  </si>
  <si>
    <t>C0000004</t>
  </si>
  <si>
    <t>Giá trị hàng hóa mua nội bộ tồn kho cuối kỳ</t>
  </si>
  <si>
    <t>Biểu mẫu: 04/HN-CTC</t>
  </si>
  <si>
    <t>BẢNG TỔNG HỢP CÔNG NỢ PHẢI THU NỘI BỘ TẬP ĐOÀN</t>
  </si>
  <si>
    <t>Phải thu khách hàng</t>
  </si>
  <si>
    <t>Trả trước người bán</t>
  </si>
  <si>
    <t>Phải thu theo tiến độ KHHĐXD</t>
  </si>
  <si>
    <t>Phải thu khác</t>
  </si>
  <si>
    <t>Ký quỹ ký cược</t>
  </si>
  <si>
    <t>Cho vay nội bộ</t>
  </si>
  <si>
    <t>B0000001</t>
  </si>
  <si>
    <t>PHẦN I: NGẮN HẠN</t>
  </si>
  <si>
    <t>Công ty XD Phú Thọ</t>
  </si>
  <si>
    <t>11053700</t>
  </si>
  <si>
    <t>Công ty TNHH bê tông và xây lắp Petrolimex</t>
  </si>
  <si>
    <t>B0000002</t>
  </si>
  <si>
    <t>PHẦN II: DÀI HẠN</t>
  </si>
  <si>
    <t>Mẫu biểu: 05/HN-CTC</t>
  </si>
  <si>
    <t>BẢNG TỔNG HỢP CÔNG NỢ PHẢI TRẢ NỘI BỘ TẬP ĐOÀN</t>
  </si>
  <si>
    <t xml:space="preserve">Từ ngày: </t>
  </si>
  <si>
    <t xml:space="preserve">Đến ngày: </t>
  </si>
  <si>
    <t>Phải trả người bán</t>
  </si>
  <si>
    <t>Người mua trả trước</t>
  </si>
  <si>
    <t>Phải trả phải nộp khác</t>
  </si>
  <si>
    <t>Vay và nợ nội bộ</t>
  </si>
  <si>
    <t>Công ty CP hóa dầu Petrolimex</t>
  </si>
  <si>
    <t>01/01/2014</t>
  </si>
  <si>
    <t xml:space="preserve">Lập biểu </t>
  </si>
  <si>
    <t>Phòng TCKT</t>
  </si>
  <si>
    <t>- Công trình bãi đỗ xe Quảng Ninh</t>
  </si>
  <si>
    <t>Lập biểu</t>
  </si>
  <si>
    <t>Cuối năm</t>
  </si>
  <si>
    <t>Lập ngày 31 tháng 12 năm 2014</t>
  </si>
  <si>
    <t>Tại ngày 31 tháng 12 năm 2014</t>
  </si>
  <si>
    <t>A. Tài sản ngắn hạn (100=110+120+130+140+150)</t>
  </si>
  <si>
    <t>100</t>
  </si>
  <si>
    <t>I. Tiền và các khoản tương đương tiền</t>
  </si>
  <si>
    <t>1.Tiền</t>
  </si>
  <si>
    <t>2. Các khoản tương đương tiền</t>
  </si>
  <si>
    <t>II. Các khoản đầu tư tài chính ngắn hạn</t>
  </si>
  <si>
    <t>120</t>
  </si>
  <si>
    <t>1. Đầu tư ngắn hạn</t>
  </si>
  <si>
    <t>121</t>
  </si>
  <si>
    <t>2. Dự phòng giảm giá chứng khoán đầu tư ngắn hạn (*)</t>
  </si>
  <si>
    <t>129</t>
  </si>
  <si>
    <t>III. Các khoản phải thu ngắn hạn</t>
  </si>
  <si>
    <t>130</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</si>
  <si>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</si>
  <si>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</si>
  <si>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</si>
  <si>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</si>
  <si>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</si>
  <si>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</si>
  <si>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139</t>
  </si>
  <si>
    <t>IV. Hàng tồn kho</t>
  </si>
  <si>
    <t>140</t>
  </si>
  <si>
    <t>4,27</t>
  </si>
  <si>
    <t>1. Hàng tồn kho</t>
  </si>
  <si>
    <t>2. Dự phòng giảm giá hàng tồn kho (*)</t>
  </si>
  <si>
    <t>149</t>
  </si>
  <si>
    <t>V. Tài sản ngắn hạn khác</t>
  </si>
  <si>
    <t>150</t>
  </si>
  <si>
    <t>1. Chi phí trả trước ngắn hạn</t>
  </si>
  <si>
    <t>151</t>
  </si>
  <si>
    <t>2. Thuế GTGT được khấu trừ</t>
  </si>
  <si>
    <t>152</t>
  </si>
  <si>
    <t>3. Thuế và các khoản khác phải thu Nhà nước</t>
  </si>
  <si>
    <t>154</t>
  </si>
  <si>
    <t>V.05</t>
  </si>
  <si>
    <t>4. Tài sản ngắn hạn khác</t>
  </si>
  <si>
    <t>158</t>
  </si>
  <si>
    <t>B. Tài sản dài hạn (200=210+220+240+250+260)</t>
  </si>
  <si>
    <t>200</t>
  </si>
  <si>
    <t>I. Các khoản phải thu dài hạn</t>
  </si>
  <si>
    <t>210</t>
  </si>
  <si>
    <t>1.Phải thu dài hạn của khách hàng</t>
  </si>
  <si>
    <t>211</t>
  </si>
  <si>
    <t>2.Vốn kinh doanh ở đơn vị trực thuộc</t>
  </si>
  <si>
    <t>212</t>
  </si>
  <si>
    <t>3. Phải thu dài hạn nội bộ</t>
  </si>
  <si>
    <t>213</t>
  </si>
  <si>
    <t>4.Phải thu dài hạn khác</t>
  </si>
  <si>
    <t>218</t>
  </si>
  <si>
    <t>5. Dự phòng phải thu dài hạn khó đòi (*)</t>
  </si>
  <si>
    <t>219</t>
  </si>
  <si>
    <t>II. Tài sản cố định</t>
  </si>
  <si>
    <t>220</t>
  </si>
  <si>
    <t>1. Tài sản cố định hữu hình</t>
  </si>
  <si>
    <t>221</t>
  </si>
  <si>
    <t xml:space="preserve"> - Nguyên giá</t>
  </si>
  <si>
    <t>222</t>
  </si>
  <si>
    <t xml:space="preserve"> - Giá trị hao mòn luỹ kế (*)</t>
  </si>
  <si>
    <t>223</t>
  </si>
  <si>
    <t>2. Tài sản cố định thuê tài chính</t>
  </si>
  <si>
    <t>224</t>
  </si>
  <si>
    <t>225</t>
  </si>
  <si>
    <t>226</t>
  </si>
  <si>
    <t>3. Tài sản cố định vô hình</t>
  </si>
  <si>
    <t>227</t>
  </si>
  <si>
    <t>228</t>
  </si>
  <si>
    <t>229</t>
  </si>
  <si>
    <t>4. Chi phí xây dựng cơ bản dở dang</t>
  </si>
  <si>
    <t>230</t>
  </si>
  <si>
    <t>6,28</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</si>
  <si>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</si>
  <si>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</si>
  <si>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</si>
  <si>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</si>
  <si>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</si>
  <si>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</si>
  <si>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</si>
  <si>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</si>
  <si>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</si>
  <si>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</si>
  <si>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</si>
  <si>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</si>
  <si>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</si>
  <si>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</si>
  <si>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</si>
  <si>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</si>
  <si>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</si>
  <si>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</si>
  <si>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hoãn lại</t>
  </si>
  <si>
    <t>262</t>
  </si>
  <si>
    <t>3. Tài sản dài hạn khác</t>
  </si>
  <si>
    <t>268</t>
  </si>
  <si>
    <t>C.Lợi thế thương mại</t>
  </si>
  <si>
    <t>269</t>
  </si>
  <si>
    <t>Tổng cộng tài sản(270 = 100 + 200 + 269)</t>
  </si>
  <si>
    <t>270</t>
  </si>
  <si>
    <t>Nguồn vốn</t>
  </si>
  <si>
    <t>271</t>
  </si>
  <si>
    <t>A. Nợ phải trả (300= 310+330)</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</si>
  <si>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</si>
  <si>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</si>
  <si>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</si>
  <si>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</si>
  <si>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</si>
  <si>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</si>
  <si>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</si>
  <si>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</si>
  <si>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</si>
  <si>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</si>
  <si>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</si>
  <si>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</si>
  <si>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</si>
  <si>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</si>
  <si>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</si>
  <si>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</si>
  <si>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</si>
  <si>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</si>
  <si>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</si>
  <si>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</si>
  <si>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</si>
  <si>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</si>
  <si>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</si>
  <si>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</si>
  <si>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</si>
  <si>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</si>
  <si>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</si>
  <si>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</si>
  <si>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</si>
  <si>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</si>
  <si>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</si>
  <si>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</si>
  <si>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</si>
  <si>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</si>
  <si>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</si>
  <si>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</si>
  <si>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</si>
  <si>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</si>
  <si>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</si>
  <si>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7.Dự phòng phải trả dài hạn</t>
  </si>
  <si>
    <t>337</t>
  </si>
  <si>
    <t>8. Doanh thu chưa thực hiện</t>
  </si>
  <si>
    <t>338</t>
  </si>
  <si>
    <t>9. Quỹ phát triển khoa học và công nghệ</t>
  </si>
  <si>
    <t>339</t>
  </si>
  <si>
    <t>10. Quỹ bình ổn giá xăng dầu</t>
  </si>
  <si>
    <t>340</t>
  </si>
  <si>
    <t>B. Vốn chủ sở hữu (400=410+430)</t>
  </si>
  <si>
    <t>400</t>
  </si>
  <si>
    <t>I. Vốn chủ sở hữu</t>
  </si>
  <si>
    <t>410</t>
  </si>
  <si>
    <t>1. Vốn đầu tư của chủ sở hữu</t>
  </si>
  <si>
    <t>411</t>
  </si>
  <si>
    <t>2. Thặng dư vốn cổ phần</t>
  </si>
  <si>
    <t>412</t>
  </si>
  <si>
    <t>3. Vốn khác của chủ sở hữu</t>
  </si>
  <si>
    <t>413</t>
  </si>
  <si>
    <t>4. Cổ phiếu quỹ (*)</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</si>
  <si>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</si>
  <si>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</si>
  <si>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</si>
  <si>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</si>
  <si>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</si>
  <si>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</si>
  <si>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</si>
  <si>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</si>
  <si>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</si>
  <si>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</si>
  <si>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</si>
  <si>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</si>
  <si>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</si>
  <si>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11.Nguồn vốn đầu tư XDCB</t>
  </si>
  <si>
    <t>421</t>
  </si>
  <si>
    <t>422</t>
  </si>
  <si>
    <t>II. Nguồn kinh phí, quỹ khác</t>
  </si>
  <si>
    <t>430</t>
  </si>
  <si>
    <t>2. Nguồn kinh phí</t>
  </si>
  <si>
    <t>432</t>
  </si>
  <si>
    <t>3. Nguồn kinh phí đã hình thành TSCĐ</t>
  </si>
  <si>
    <t>433</t>
  </si>
  <si>
    <t>C. Lợi ích của cổ đông thiểu số</t>
  </si>
  <si>
    <t>439</t>
  </si>
  <si>
    <t>Tổng cộng nguồn vốn (440 = 300 + 400 + 439)</t>
  </si>
  <si>
    <t>440</t>
  </si>
  <si>
    <t>Các chỉ tiêu ngoài bảng cân đối kế toán</t>
  </si>
  <si>
    <t>450</t>
  </si>
  <si>
    <t>1. Tài sản thuê ngoài</t>
  </si>
  <si>
    <t>451</t>
  </si>
  <si>
    <t>2. Vật tư, hàng hóa nhận giữ hộ, nhận gia công</t>
  </si>
  <si>
    <t>452</t>
  </si>
  <si>
    <t>3. Hàng hóa nhận bán hộ, nhận ký gửi, ký cược</t>
  </si>
  <si>
    <t>453</t>
  </si>
  <si>
    <t>4. Nợ khó đòi đã xử lý</t>
  </si>
  <si>
    <t>454</t>
  </si>
  <si>
    <t>5. Ngoại tệ các loại</t>
  </si>
  <si>
    <t>455</t>
  </si>
  <si>
    <t>6. Dự toán chi sự nghiệp,dự án</t>
  </si>
  <si>
    <t>456</t>
  </si>
  <si>
    <t xml:space="preserve"> + Hóa chất dung môi</t>
  </si>
  <si>
    <t>\</t>
  </si>
  <si>
    <t>Năm 2014</t>
  </si>
  <si>
    <t>11015200</t>
  </si>
  <si>
    <t>Xí nghiệp xăng dầu K133</t>
  </si>
  <si>
    <t xml:space="preserve"> Năm 2014</t>
  </si>
  <si>
    <t>Cty XD Lào cai</t>
  </si>
  <si>
    <t>31/12/2014</t>
  </si>
  <si>
    <t>Hóa chất dung môi</t>
  </si>
  <si>
    <t>Lập ngày 31 tháng 12  năm 2014</t>
  </si>
  <si>
    <t>Quý IV Năm 2014</t>
  </si>
  <si>
    <t>Lũy kế từ đầu năm đến cuối quý</t>
  </si>
  <si>
    <t>Quý 4 năm 2014</t>
  </si>
  <si>
    <t>Mẫu biểu: B01-DN</t>
  </si>
  <si>
    <t xml:space="preserve">Quý IV </t>
  </si>
  <si>
    <t>CÔNG TY CP TM&amp;VT PETROLIMEX HN</t>
  </si>
  <si>
    <t>B¸o c¸o kÕt qu¶ ho¹t ®éng kinh doanh gi÷a niªn ®é</t>
  </si>
  <si>
    <t>§¬n vÞ tÝnh:®ång</t>
  </si>
  <si>
    <t>chØ tiªu</t>
  </si>
  <si>
    <t>M· sè</t>
  </si>
  <si>
    <t>ThuyÕt minh</t>
  </si>
  <si>
    <t xml:space="preserve">Luü kÕ tõ ®Çu n¨m </t>
  </si>
  <si>
    <t>®Õn cuèi quý nµy</t>
  </si>
  <si>
    <t>N¨m nay</t>
  </si>
  <si>
    <t>N¨m tr­íc</t>
  </si>
  <si>
    <t>1 - Doanh thu b¸n hµng,cung cÊp dÞch vô</t>
  </si>
  <si>
    <t>2 - C¸c kho¶n gi¶m trõ (05=06+07+08+09)</t>
  </si>
  <si>
    <t>3 - DT thuÇn vÒ b¸n hµng ,cung cÊp dÞch vô (10=01-05)</t>
  </si>
  <si>
    <t xml:space="preserve">4 - Gi¸ vèn hµng b¸n </t>
  </si>
  <si>
    <t>5 - LN gép vÒ b¸n hµng,cung cÊp dÞch vô(20=10-11)</t>
  </si>
  <si>
    <t>6 - Doanh thu ho¹t ®éng tµi chÝnh</t>
  </si>
  <si>
    <t>7 - Chi phÝ tµi chÝnh</t>
  </si>
  <si>
    <t>Trong ®ã :L·i vay ph¶i tr¶</t>
  </si>
  <si>
    <t xml:space="preserve">8  -  Chi phÝ b¸n hµng </t>
  </si>
  <si>
    <t>9- Chi phÝ qu¶n lý doanh nghiÖp</t>
  </si>
  <si>
    <t>10 -  Lîi nhuËn tõ H§ kinh doanh (30=20+21-22-24-25)</t>
  </si>
  <si>
    <t xml:space="preserve">11 - Thu nhËp kh¸c </t>
  </si>
  <si>
    <t>12 - Chi phÝ kh¸c</t>
  </si>
  <si>
    <t>13 - Lîi nhuËn kh¸c(40=31-32)</t>
  </si>
  <si>
    <t>14 - Tæng lîi nhuËn tr­íc thuÕ (50=30+40)</t>
  </si>
  <si>
    <t>15 - Chi phÝ thuÕ TNDN hiÖn hµnh</t>
  </si>
  <si>
    <t>16 - Chi phÝ thuÕ TNDN ho·n l¹i</t>
  </si>
  <si>
    <t>17- Lîi nhuËn sau thuÕ TNDN (60=50-51-52)</t>
  </si>
  <si>
    <t>18-L·i c¬ b¶n trªn cæ phiÕu</t>
  </si>
  <si>
    <t>Ng­êi lËp biÓu</t>
  </si>
  <si>
    <t>KÕ to¸n tr­ëng</t>
  </si>
  <si>
    <t>Gi¸m §èc c«ng ty</t>
  </si>
  <si>
    <t>Quý IV</t>
  </si>
  <si>
    <t>Long Biªn, ngµy 31 th¸ng 12 n¨m 2014</t>
  </si>
  <si>
    <t>Năm 2014 (Toàn Cty)</t>
  </si>
  <si>
    <t>Mẫu số : B02a-DN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</si>
</sst>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 "/>
  </numFmts>
  <fonts count="102">
    <font>
      <sz val="10"/>
      <name val="Arial"/>
      <family val="0"/>
    </font>
    <font>
      <sz val="8"/>
      <name val="Tahoma"/>
      <family val="0"/>
    </font>
    <font>
      <b/>
      <sz val="10"/>
      <name val="Arial"/>
      <family val="0"/>
    </font>
    <font>
      <sz val="9"/>
      <name val="Arial"/>
      <family val="0"/>
    </font>
    <font>
      <b/>
      <sz val="16"/>
      <name val="Arial"/>
      <family val="0"/>
    </font>
    <font>
      <sz val="8"/>
      <name val="Arial"/>
      <family val="0"/>
    </font>
    <font>
      <sz val="11"/>
      <name val="Tahoma"/>
      <family val="0"/>
    </font>
    <font>
      <sz val="16"/>
      <name val="Tahoma"/>
      <family val="0"/>
    </font>
    <font>
      <b/>
      <sz val="10.5"/>
      <color indexed="63"/>
      <name val="Arial"/>
      <family val="0"/>
    </font>
    <font>
      <sz val="10.5"/>
      <name val="Arial"/>
      <family val="0"/>
    </font>
    <font>
      <sz val="10.5"/>
      <color indexed="61"/>
      <name val="Arial"/>
      <family val="0"/>
    </font>
    <font>
      <b/>
      <sz val="10.5"/>
      <color indexed="61"/>
      <name val="Arial"/>
      <family val="0"/>
    </font>
    <font>
      <sz val="10.5"/>
      <color indexed="63"/>
      <name val="Arial"/>
      <family val="2"/>
    </font>
    <font>
      <b/>
      <sz val="9"/>
      <name val="Arial"/>
      <family val="0"/>
    </font>
    <font>
      <b/>
      <sz val="11"/>
      <name val="Times New Roman"/>
      <family val="0"/>
    </font>
    <font>
      <b/>
      <sz val="10"/>
      <color indexed="63"/>
      <name val="Arial"/>
      <family val="2"/>
    </font>
    <font>
      <sz val="11"/>
      <name val="Arial"/>
      <family val="0"/>
    </font>
    <font>
      <sz val="10"/>
      <name val="Tahoma"/>
      <family val="0"/>
    </font>
    <font>
      <i/>
      <sz val="9"/>
      <name val="Arial"/>
      <family val="0"/>
    </font>
    <font>
      <b/>
      <sz val="15"/>
      <name val="Arial"/>
      <family val="0"/>
    </font>
    <font>
      <b/>
      <sz val="14"/>
      <name val="Arial"/>
      <family val="0"/>
    </font>
    <font>
      <b/>
      <sz val="10"/>
      <color indexed="61"/>
      <name val="Arial"/>
      <family val="0"/>
    </font>
    <font>
      <sz val="10"/>
      <color indexed="61"/>
      <name val="Arial"/>
      <family val="0"/>
    </font>
    <font>
      <b/>
      <sz val="10"/>
      <color indexed="8"/>
      <name val="Arial"/>
      <family val="0"/>
    </font>
    <font>
      <i/>
      <sz val="10"/>
      <name val="Arial"/>
      <family val="0"/>
    </font>
    <font>
      <sz val="10"/>
      <color indexed="8"/>
      <name val="Arial"/>
      <family val="0"/>
    </font>
    <font>
      <sz val="10"/>
      <color indexed="10"/>
      <name val="Arial"/>
      <family val="0"/>
    </font>
    <font>
      <sz val="10"/>
      <name val="MS Sans Serif"/>
      <family val="2"/>
    </font>
    <font>
      <b/>
      <sz val="11"/>
      <name val="Arial"/>
      <family val="2"/>
    </font>
    <font>
      <sz val="10"/>
      <color indexed="63"/>
      <name val="Arial"/>
      <family val="2"/>
    </font>
    <font>
      <b/>
      <sz val="10"/>
      <color indexed="63"/>
      <name val="Times New Roman"/>
      <family val="0"/>
    </font>
    <font>
      <b/>
      <sz val="10"/>
      <color indexed="62"/>
      <name val="Times New Roman"/>
      <family val="0"/>
    </font>
    <font>
      <b/>
      <sz val="10"/>
      <color indexed="8"/>
      <name val="Times New Roman"/>
      <family val="0"/>
    </font>
    <font>
      <b/>
      <sz val="10"/>
      <color indexed="61"/>
      <name val="Times New Roman"/>
      <family val="0"/>
    </font>
    <font>
      <b/>
      <sz val="10"/>
      <color indexed="62"/>
      <name val="Arial"/>
      <family val="0"/>
    </font>
    <font>
      <b/>
      <sz val="8"/>
      <color indexed="63"/>
      <name val="Arial"/>
      <family val="0"/>
    </font>
    <font>
      <sz val="7"/>
      <name val="Arial"/>
      <family val="0"/>
    </font>
    <font>
      <b/>
      <sz val="8"/>
      <color indexed="61"/>
      <name val="Arial"/>
      <family val="0"/>
    </font>
    <font>
      <b/>
      <sz val="13"/>
      <name val="Arial"/>
      <family val="2"/>
    </font>
    <font>
      <sz val="13"/>
      <name val="Arial"/>
      <family val="2"/>
    </font>
    <font>
      <sz val="12"/>
      <name val="Arial"/>
      <family val="0"/>
    </font>
    <font>
      <b/>
      <sz val="12"/>
      <name val="Arial"/>
      <family val="2"/>
    </font>
    <font>
      <b/>
      <sz val="16"/>
      <color indexed="8"/>
      <name val="Arial"/>
      <family val="0"/>
    </font>
    <font>
      <b/>
      <sz val="9"/>
      <name val="Times New Roman"/>
      <family val="1"/>
    </font>
    <font>
      <sz val="10"/>
      <name val="Times New Roman"/>
      <family val="1"/>
    </font>
    <font>
      <b/>
      <sz val="10"/>
      <name val="Times New Roman"/>
      <family val="1"/>
    </font>
    <font>
      <sz val="10"/>
      <color indexed="10"/>
      <name val="Times New Roman"/>
      <family val="1"/>
    </font>
    <font>
      <b/>
      <sz val="12"/>
      <name val="Times New Roman"/>
      <family val="1"/>
    </font>
    <font>
      <b/>
      <sz val="10"/>
      <color indexed="10"/>
      <name val="Arial"/>
      <family val="0"/>
    </font>
    <font>
      <sz val="12"/>
      <name val="Tahoma"/>
      <family val="0"/>
    </font>
    <font>
      <sz val="11"/>
      <name val="Times New Roman"/>
      <family val="1"/>
    </font>
    <font>
      <sz val="12"/>
      <name val=".VnExoticH"/>
      <family val="2"/>
    </font>
    <font>
      <i/>
      <sz val="12"/>
      <name val=".VnTime"/>
      <family val="2"/>
    </font>
    <font>
      <sz val="12"/>
      <name val=".VnTimeH"/>
      <family val="2"/>
    </font>
    <font>
      <b/>
      <sz val="12"/>
      <name val=".VnArial Narrow"/>
      <family val="2"/>
    </font>
    <font>
      <sz val="12"/>
      <name val=".VnTime"/>
      <family val="0"/>
    </font>
    <font>
      <b/>
      <sz val="11"/>
      <name val=".VnArial Narrow"/>
      <family val="2"/>
    </font>
    <font>
      <b/>
      <sz val="11"/>
      <name val=".VnTime"/>
      <family val="2"/>
    </font>
    <font>
      <b/>
      <sz val="12"/>
      <name val=".VnTime"/>
      <family val="2"/>
    </font>
    <font>
      <i/>
      <sz val="11"/>
      <name val=".VnArial Narrow"/>
      <family val="2"/>
    </font>
    <font>
      <i/>
      <sz val="11"/>
      <name val=".VnTime"/>
      <family val="2"/>
    </font>
    <font>
      <b/>
      <i/>
      <sz val="11"/>
      <name val=".VnTime"/>
      <family val="2"/>
    </font>
    <font>
      <sz val="11"/>
      <name val=".VnTime"/>
      <family val="0"/>
    </font>
    <font>
      <b/>
      <sz val="14"/>
      <name val=".VnTime"/>
      <family val="2"/>
    </font>
    <font>
      <b/>
      <i/>
      <sz val="12"/>
      <name val="Times New Roman"/>
      <family val="1"/>
    </font>
    <font>
      <b/>
      <sz val="9"/>
      <name val="Tahoma"/>
      <family val="0"/>
    </font>
    <font>
      <sz val="9"/>
      <name val="Tahoma"/>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39"/>
      <name val="Calibri"/>
      <family val="2"/>
    </font>
    <font>
      <b/>
      <sz val="11"/>
      <color indexed="52"/>
      <name val="Calibri"/>
      <family val="2"/>
    </font>
    <font>
      <sz val="11"/>
      <color indexed="52"/>
      <name val="Calibri"/>
      <family val="2"/>
    </font>
    <font>
      <b/>
      <sz val="11"/>
      <color indexed="61"/>
      <name val="Calibri"/>
      <family val="2"/>
    </font>
    <font>
      <sz val="11"/>
      <color indexed="10"/>
      <name val="Calibri"/>
      <family val="2"/>
    </font>
    <font>
      <i/>
      <sz val="11"/>
      <color indexed="23"/>
      <name val="Calibri"/>
      <family val="2"/>
    </font>
    <font>
      <b/>
      <sz val="11"/>
      <color indexed="8"/>
      <name val="Calibri"/>
      <family val="2"/>
    </font>
    <font>
      <sz val="11"/>
      <color indexed="61"/>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61"/>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style="thin"/>
      <right style="thin"/>
      <top style="hair"/>
      <bottom style="hair"/>
    </border>
    <border>
      <left>
        <color indexed="63"/>
      </left>
      <right>
        <color indexed="63"/>
      </right>
      <top style="thin"/>
      <bottom style="thin"/>
    </border>
    <border>
      <left style="thin"/>
      <right style="thin"/>
      <top style="thin"/>
      <bottom style="hair"/>
    </border>
    <border>
      <left style="thin"/>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quotePrefix="1">
      <protection locked="0"/>
    </xf>
    <xf numFmtId="169" fontId="0" fillId="0" borderId="0" quotePrefix="1">
      <alignment/>
      <protection locked="0"/>
    </xf>
    <xf numFmtId="170" fontId="0" fillId="0" borderId="0" applyFont="0" applyFill="0" applyBorder="0" applyAlignment="0" quotePrefix="1">
      <protection locked="0"/>
    </xf>
    <xf numFmtId="168" fontId="0" fillId="0" borderId="0" quotePrefix="1">
      <alignment/>
      <protection locked="0"/>
    </xf>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quotePrefix="1">
      <protection locked="0"/>
    </xf>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333">
    <xf numFmtId="0" fontId="0" fillId="0" borderId="0" xfId="0" applyAlignment="1">
      <alignment/>
    </xf>
    <xf numFmtId="0" fontId="1"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left" vertical="top" wrapText="1"/>
      <protection/>
    </xf>
    <xf numFmtId="0" fontId="13" fillId="0" borderId="14" xfId="0" applyNumberFormat="1" applyFont="1" applyFill="1" applyBorder="1" applyAlignment="1" applyProtection="1">
      <alignment horizontal="center" vertical="center" wrapText="1"/>
      <protection/>
    </xf>
    <xf numFmtId="49" fontId="15" fillId="33" borderId="14" xfId="0" applyNumberFormat="1" applyFont="1" applyFill="1" applyBorder="1" applyAlignment="1" applyProtection="1">
      <alignment horizontal="left" vertical="center" wrapText="1"/>
      <protection/>
    </xf>
    <xf numFmtId="3" fontId="21" fillId="33" borderId="14" xfId="0" applyNumberFormat="1" applyFont="1" applyFill="1" applyBorder="1" applyAlignment="1" applyProtection="1">
      <alignment horizontal="right" vertical="center" wrapText="1"/>
      <protection/>
    </xf>
    <xf numFmtId="49" fontId="0" fillId="0" borderId="14" xfId="0" applyNumberFormat="1" applyFont="1" applyFill="1" applyBorder="1" applyAlignment="1" applyProtection="1">
      <alignment horizontal="left" vertical="center" wrapText="1"/>
      <protection/>
    </xf>
    <xf numFmtId="3" fontId="0" fillId="0" borderId="14" xfId="0" applyNumberFormat="1" applyFont="1" applyFill="1" applyBorder="1" applyAlignment="1" applyProtection="1">
      <alignment horizontal="right" vertical="center" wrapText="1"/>
      <protection/>
    </xf>
    <xf numFmtId="3" fontId="15" fillId="33" borderId="14" xfId="0" applyNumberFormat="1" applyFont="1" applyFill="1" applyBorder="1" applyAlignment="1" applyProtection="1">
      <alignment horizontal="right" vertical="center" wrapText="1"/>
      <protection/>
    </xf>
    <xf numFmtId="3" fontId="22" fillId="0" borderId="14" xfId="0" applyNumberFormat="1" applyFont="1" applyFill="1" applyBorder="1" applyAlignment="1" applyProtection="1">
      <alignment horizontal="right"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0" fillId="0" borderId="0" xfId="0" applyFont="1" applyAlignment="1">
      <alignment/>
    </xf>
    <xf numFmtId="0" fontId="2" fillId="0" borderId="20"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right" vertical="center" wrapText="1"/>
      <protection/>
    </xf>
    <xf numFmtId="49" fontId="15" fillId="33" borderId="14" xfId="0" applyNumberFormat="1" applyFont="1" applyFill="1" applyBorder="1" applyAlignment="1" applyProtection="1">
      <alignment horizontal="center" vertical="center" wrapText="1"/>
      <protection/>
    </xf>
    <xf numFmtId="3" fontId="22" fillId="33" borderId="14" xfId="0" applyNumberFormat="1" applyFont="1" applyFill="1" applyBorder="1" applyAlignment="1" applyProtection="1">
      <alignment horizontal="right" vertical="center" wrapText="1"/>
      <protection/>
    </xf>
    <xf numFmtId="49" fontId="0" fillId="0" borderId="14" xfId="0" applyNumberFormat="1" applyFont="1" applyFill="1" applyBorder="1" applyAlignment="1" applyProtection="1">
      <alignment horizontal="center" vertical="center" wrapText="1"/>
      <protection/>
    </xf>
    <xf numFmtId="3" fontId="26" fillId="0" borderId="14" xfId="0" applyNumberFormat="1" applyFont="1" applyFill="1" applyBorder="1" applyAlignment="1" applyProtection="1">
      <alignment horizontal="right" vertical="center" wrapText="1"/>
      <protection/>
    </xf>
    <xf numFmtId="3" fontId="0" fillId="33" borderId="14"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horizontal="center" vertical="center" wrapText="1"/>
      <protection/>
    </xf>
    <xf numFmtId="0" fontId="0" fillId="0" borderId="0" xfId="0" applyFont="1" applyBorder="1" applyAlignment="1">
      <alignment/>
    </xf>
    <xf numFmtId="0" fontId="27" fillId="0" borderId="0" xfId="0" applyFont="1" applyAlignment="1">
      <alignment/>
    </xf>
    <xf numFmtId="0" fontId="16" fillId="0" borderId="0" xfId="0" applyFont="1" applyAlignment="1">
      <alignment/>
    </xf>
    <xf numFmtId="0" fontId="0" fillId="0" borderId="0" xfId="0" applyFont="1" applyAlignment="1">
      <alignment horizontal="center"/>
    </xf>
    <xf numFmtId="0" fontId="0" fillId="0" borderId="0" xfId="0" applyFont="1" applyAlignment="1">
      <alignment/>
    </xf>
    <xf numFmtId="0" fontId="16" fillId="0" borderId="0" xfId="0" applyFont="1" applyAlignment="1">
      <alignment horizontal="center"/>
    </xf>
    <xf numFmtId="0" fontId="28" fillId="0" borderId="18" xfId="0" applyFont="1" applyFill="1" applyBorder="1" applyAlignment="1">
      <alignment horizontal="center" vertical="center" wrapText="1"/>
    </xf>
    <xf numFmtId="0" fontId="14" fillId="0" borderId="0" xfId="0" applyFont="1" applyAlignment="1">
      <alignment/>
    </xf>
    <xf numFmtId="0" fontId="28" fillId="0" borderId="18" xfId="0" applyFont="1" applyFill="1" applyBorder="1" applyAlignment="1">
      <alignment horizontal="center"/>
    </xf>
    <xf numFmtId="0" fontId="28" fillId="0" borderId="18" xfId="0" applyFont="1" applyFill="1" applyBorder="1" applyAlignment="1">
      <alignment horizontal="left"/>
    </xf>
    <xf numFmtId="3" fontId="2" fillId="0" borderId="18" xfId="0" applyNumberFormat="1" applyFont="1" applyBorder="1" applyAlignment="1">
      <alignment/>
    </xf>
    <xf numFmtId="0" fontId="16" fillId="0" borderId="18" xfId="0" applyFont="1" applyBorder="1" applyAlignment="1" quotePrefix="1">
      <alignment/>
    </xf>
    <xf numFmtId="0" fontId="0" fillId="0" borderId="18" xfId="0" applyFont="1" applyBorder="1" applyAlignment="1">
      <alignment horizontal="center"/>
    </xf>
    <xf numFmtId="3" fontId="0" fillId="0" borderId="18" xfId="0" applyNumberFormat="1" applyFont="1" applyBorder="1" applyAlignment="1">
      <alignment/>
    </xf>
    <xf numFmtId="0" fontId="0" fillId="0" borderId="0" xfId="0" applyAlignment="1">
      <alignment horizontal="center"/>
    </xf>
    <xf numFmtId="0" fontId="2"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9" fontId="15" fillId="33" borderId="20"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9" fontId="35" fillId="33" borderId="20" xfId="0" applyNumberFormat="1" applyFont="1" applyFill="1" applyBorder="1" applyAlignment="1" applyProtection="1">
      <alignment horizontal="center" vertical="center" wrapText="1"/>
      <protection/>
    </xf>
    <xf numFmtId="49" fontId="36" fillId="0" borderId="20" xfId="0" applyNumberFormat="1" applyFont="1" applyFill="1" applyBorder="1" applyAlignment="1" applyProtection="1">
      <alignment horizontal="center" vertical="center" wrapText="1"/>
      <protection/>
    </xf>
    <xf numFmtId="0" fontId="38" fillId="0" borderId="0" xfId="0" applyFont="1" applyAlignment="1">
      <alignment/>
    </xf>
    <xf numFmtId="0" fontId="39" fillId="0" borderId="0" xfId="0" applyFont="1" applyAlignment="1">
      <alignment horizontal="center"/>
    </xf>
    <xf numFmtId="0" fontId="39" fillId="0" borderId="0" xfId="0" applyFont="1" applyAlignment="1">
      <alignment/>
    </xf>
    <xf numFmtId="0" fontId="30" fillId="34" borderId="20" xfId="0" applyNumberFormat="1" applyFont="1" applyFill="1" applyBorder="1" applyAlignment="1" applyProtection="1">
      <alignment horizontal="center" vertical="center" wrapText="1"/>
      <protection/>
    </xf>
    <xf numFmtId="3" fontId="0" fillId="0" borderId="0" xfId="0" applyNumberFormat="1" applyAlignment="1">
      <alignment/>
    </xf>
    <xf numFmtId="0" fontId="0" fillId="0" borderId="18" xfId="0" applyBorder="1" applyAlignment="1">
      <alignment/>
    </xf>
    <xf numFmtId="3" fontId="23" fillId="33" borderId="14" xfId="0" applyNumberFormat="1" applyFont="1" applyFill="1" applyBorder="1" applyAlignment="1" applyProtection="1">
      <alignment horizontal="right" vertical="center" wrapText="1"/>
      <protection/>
    </xf>
    <xf numFmtId="3" fontId="22" fillId="0" borderId="18"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horizontal="right" vertical="center" wrapText="1"/>
      <protection/>
    </xf>
    <xf numFmtId="0" fontId="40" fillId="0" borderId="0" xfId="0" applyFont="1" applyAlignment="1">
      <alignment/>
    </xf>
    <xf numFmtId="3" fontId="2" fillId="33" borderId="14" xfId="0" applyNumberFormat="1" applyFont="1" applyFill="1" applyBorder="1" applyAlignment="1" applyProtection="1">
      <alignment horizontal="right" vertical="center" wrapText="1"/>
      <protection/>
    </xf>
    <xf numFmtId="0" fontId="40" fillId="0" borderId="0" xfId="0" applyFont="1" applyAlignment="1">
      <alignment/>
    </xf>
    <xf numFmtId="0" fontId="41" fillId="0" borderId="0" xfId="0" applyFont="1" applyAlignment="1">
      <alignment/>
    </xf>
    <xf numFmtId="0" fontId="40" fillId="0" borderId="0" xfId="0" applyFont="1" applyFill="1" applyBorder="1" applyAlignment="1">
      <alignment horizontal="center"/>
    </xf>
    <xf numFmtId="0" fontId="40" fillId="0" borderId="0" xfId="0" applyFont="1" applyAlignment="1">
      <alignment/>
    </xf>
    <xf numFmtId="3" fontId="43" fillId="0" borderId="24" xfId="0" applyNumberFormat="1" applyFont="1" applyBorder="1" applyAlignment="1">
      <alignment/>
    </xf>
    <xf numFmtId="3" fontId="44" fillId="0" borderId="25" xfId="0" applyNumberFormat="1" applyFont="1" applyBorder="1" applyAlignment="1">
      <alignment/>
    </xf>
    <xf numFmtId="3" fontId="43" fillId="0" borderId="25" xfId="0" applyNumberFormat="1" applyFont="1" applyBorder="1" applyAlignment="1">
      <alignment/>
    </xf>
    <xf numFmtId="3" fontId="45" fillId="0" borderId="25" xfId="0" applyNumberFormat="1" applyFont="1" applyBorder="1" applyAlignment="1">
      <alignment/>
    </xf>
    <xf numFmtId="0" fontId="41" fillId="0" borderId="0" xfId="0" applyFont="1" applyAlignment="1">
      <alignment/>
    </xf>
    <xf numFmtId="3" fontId="22" fillId="0" borderId="14" xfId="0" applyNumberFormat="1" applyFont="1" applyFill="1" applyBorder="1" applyAlignment="1" applyProtection="1">
      <alignment horizontal="right" vertical="center" wrapText="1"/>
      <protection/>
    </xf>
    <xf numFmtId="3" fontId="0" fillId="34" borderId="26" xfId="0" applyNumberFormat="1" applyFont="1" applyFill="1" applyBorder="1" applyAlignment="1" applyProtection="1">
      <alignment vertical="center" wrapText="1"/>
      <protection/>
    </xf>
    <xf numFmtId="3" fontId="22" fillId="0" borderId="11" xfId="0" applyNumberFormat="1" applyFont="1" applyFill="1" applyBorder="1" applyAlignment="1" applyProtection="1">
      <alignment horizontal="center" vertical="center" wrapText="1"/>
      <protection/>
    </xf>
    <xf numFmtId="3" fontId="22" fillId="0" borderId="14" xfId="0" applyNumberFormat="1" applyFont="1" applyFill="1" applyBorder="1" applyAlignment="1" applyProtection="1">
      <alignment horizontal="center" vertical="center" wrapText="1"/>
      <protection/>
    </xf>
    <xf numFmtId="3" fontId="1" fillId="0" borderId="0" xfId="0" applyNumberFormat="1" applyFont="1" applyFill="1" applyBorder="1" applyAlignment="1" applyProtection="1">
      <alignment horizontal="left" vertical="top" wrapText="1"/>
      <protection/>
    </xf>
    <xf numFmtId="3" fontId="15" fillId="34" borderId="14" xfId="0" applyNumberFormat="1" applyFont="1" applyFill="1" applyBorder="1" applyAlignment="1" applyProtection="1">
      <alignment horizontal="right" vertical="center" wrapText="1"/>
      <protection/>
    </xf>
    <xf numFmtId="49" fontId="0" fillId="0" borderId="18" xfId="0" applyNumberFormat="1" applyFont="1" applyFill="1" applyBorder="1" applyAlignment="1" applyProtection="1">
      <alignment horizontal="left" vertical="center" wrapText="1"/>
      <protection/>
    </xf>
    <xf numFmtId="3" fontId="48" fillId="34" borderId="14" xfId="0" applyNumberFormat="1" applyFont="1" applyFill="1" applyBorder="1" applyAlignment="1" applyProtection="1">
      <alignment horizontal="right" vertical="center" wrapText="1"/>
      <protection/>
    </xf>
    <xf numFmtId="3" fontId="46" fillId="34" borderId="25" xfId="0" applyNumberFormat="1" applyFont="1" applyFill="1" applyBorder="1" applyAlignment="1">
      <alignment/>
    </xf>
    <xf numFmtId="3" fontId="44" fillId="34" borderId="25" xfId="0" applyNumberFormat="1" applyFont="1" applyFill="1" applyBorder="1" applyAlignment="1">
      <alignment/>
    </xf>
    <xf numFmtId="0" fontId="27" fillId="34" borderId="25" xfId="0" applyFont="1" applyFill="1" applyBorder="1" applyAlignment="1">
      <alignment/>
    </xf>
    <xf numFmtId="3" fontId="43" fillId="34" borderId="25" xfId="0" applyNumberFormat="1" applyFont="1" applyFill="1" applyBorder="1" applyAlignment="1">
      <alignment/>
    </xf>
    <xf numFmtId="0" fontId="27" fillId="34" borderId="0" xfId="0" applyFont="1" applyFill="1" applyAlignment="1">
      <alignment/>
    </xf>
    <xf numFmtId="0" fontId="0" fillId="0" borderId="0" xfId="0" applyBorder="1" applyAlignment="1">
      <alignment/>
    </xf>
    <xf numFmtId="0" fontId="0" fillId="0" borderId="0" xfId="0" applyAlignment="1">
      <alignment/>
    </xf>
    <xf numFmtId="0" fontId="53" fillId="0" borderId="21" xfId="0" applyFont="1" applyBorder="1" applyAlignment="1">
      <alignment horizontal="center"/>
    </xf>
    <xf numFmtId="0" fontId="54" fillId="0" borderId="21" xfId="0" applyFont="1" applyBorder="1" applyAlignment="1">
      <alignment horizontal="center"/>
    </xf>
    <xf numFmtId="0" fontId="54" fillId="0" borderId="21" xfId="0" applyFont="1" applyBorder="1" applyAlignment="1">
      <alignment/>
    </xf>
    <xf numFmtId="0" fontId="55" fillId="0" borderId="22" xfId="0" applyFont="1" applyBorder="1" applyAlignment="1">
      <alignment/>
    </xf>
    <xf numFmtId="0" fontId="54" fillId="0" borderId="22" xfId="0" applyFont="1" applyBorder="1" applyAlignment="1">
      <alignment/>
    </xf>
    <xf numFmtId="0" fontId="54" fillId="0" borderId="22" xfId="0" applyFont="1" applyBorder="1" applyAlignment="1">
      <alignment/>
    </xf>
    <xf numFmtId="0" fontId="54" fillId="0" borderId="11" xfId="0" applyFont="1" applyBorder="1" applyAlignment="1">
      <alignment/>
    </xf>
    <xf numFmtId="0" fontId="54" fillId="0" borderId="14" xfId="0" applyFont="1" applyBorder="1" applyAlignment="1">
      <alignment/>
    </xf>
    <xf numFmtId="0" fontId="55" fillId="0" borderId="20" xfId="0" applyFont="1" applyBorder="1" applyAlignment="1">
      <alignment/>
    </xf>
    <xf numFmtId="0" fontId="54" fillId="0" borderId="20" xfId="0" applyFont="1" applyBorder="1" applyAlignment="1">
      <alignment/>
    </xf>
    <xf numFmtId="0" fontId="54" fillId="0" borderId="20" xfId="0" applyFont="1" applyBorder="1" applyAlignment="1">
      <alignment/>
    </xf>
    <xf numFmtId="0" fontId="54" fillId="0" borderId="18" xfId="0" applyFont="1" applyBorder="1" applyAlignment="1">
      <alignment horizontal="center"/>
    </xf>
    <xf numFmtId="0" fontId="55" fillId="35" borderId="18" xfId="0" applyFont="1" applyFill="1" applyBorder="1" applyAlignment="1">
      <alignment horizontal="center"/>
    </xf>
    <xf numFmtId="0" fontId="55" fillId="35" borderId="18" xfId="0" applyFont="1" applyFill="1" applyBorder="1" applyAlignment="1">
      <alignment/>
    </xf>
    <xf numFmtId="0" fontId="56" fillId="0" borderId="27" xfId="0" applyFont="1" applyBorder="1" applyAlignment="1">
      <alignment/>
    </xf>
    <xf numFmtId="0" fontId="57" fillId="0" borderId="27" xfId="0" applyFont="1" applyBorder="1" applyAlignment="1">
      <alignment horizontal="center"/>
    </xf>
    <xf numFmtId="0" fontId="58" fillId="0" borderId="27" xfId="0" applyFont="1" applyBorder="1" applyAlignment="1">
      <alignment/>
    </xf>
    <xf numFmtId="172" fontId="57" fillId="0" borderId="27" xfId="0" applyNumberFormat="1" applyFont="1" applyBorder="1" applyAlignment="1">
      <alignment/>
    </xf>
    <xf numFmtId="0" fontId="56" fillId="0" borderId="25" xfId="0" applyFont="1" applyBorder="1" applyAlignment="1">
      <alignment/>
    </xf>
    <xf numFmtId="0" fontId="57" fillId="0" borderId="25" xfId="0" applyFont="1" applyBorder="1" applyAlignment="1">
      <alignment horizontal="center"/>
    </xf>
    <xf numFmtId="0" fontId="58" fillId="0" borderId="25" xfId="0" applyFont="1" applyBorder="1" applyAlignment="1">
      <alignment/>
    </xf>
    <xf numFmtId="172" fontId="57" fillId="0" borderId="25" xfId="0" applyNumberFormat="1" applyFont="1" applyBorder="1" applyAlignment="1">
      <alignment/>
    </xf>
    <xf numFmtId="0" fontId="57" fillId="0" borderId="25" xfId="0" applyFont="1" applyFill="1" applyBorder="1" applyAlignment="1">
      <alignment horizontal="center"/>
    </xf>
    <xf numFmtId="0" fontId="59" fillId="0" borderId="25" xfId="0" applyFont="1" applyBorder="1" applyAlignment="1">
      <alignment/>
    </xf>
    <xf numFmtId="0" fontId="60" fillId="0" borderId="25" xfId="0" applyFont="1" applyFill="1" applyBorder="1" applyAlignment="1">
      <alignment horizontal="center"/>
    </xf>
    <xf numFmtId="0" fontId="52" fillId="0" borderId="25" xfId="0" applyFont="1" applyBorder="1" applyAlignment="1">
      <alignment/>
    </xf>
    <xf numFmtId="172" fontId="61" fillId="0" borderId="25" xfId="0" applyNumberFormat="1" applyFont="1" applyBorder="1" applyAlignment="1">
      <alignment/>
    </xf>
    <xf numFmtId="0" fontId="56" fillId="0" borderId="28" xfId="0" applyFont="1" applyFill="1" applyBorder="1" applyAlignment="1">
      <alignment/>
    </xf>
    <xf numFmtId="0" fontId="57" fillId="0" borderId="28" xfId="0" applyFont="1" applyFill="1" applyBorder="1" applyAlignment="1">
      <alignment horizontal="center"/>
    </xf>
    <xf numFmtId="0" fontId="58" fillId="0" borderId="28" xfId="0" applyFont="1" applyBorder="1" applyAlignment="1">
      <alignment/>
    </xf>
    <xf numFmtId="172" fontId="62" fillId="0" borderId="28" xfId="0" applyNumberFormat="1" applyFont="1" applyBorder="1" applyAlignment="1">
      <alignment/>
    </xf>
    <xf numFmtId="172" fontId="58" fillId="0" borderId="28" xfId="0" applyNumberFormat="1" applyFont="1" applyBorder="1" applyAlignment="1">
      <alignment/>
    </xf>
    <xf numFmtId="0" fontId="63" fillId="0" borderId="0" xfId="0" applyFont="1" applyAlignment="1">
      <alignment horizontal="center"/>
    </xf>
    <xf numFmtId="0" fontId="2"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49" fontId="9" fillId="0" borderId="2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top" wrapText="1"/>
      <protection/>
    </xf>
    <xf numFmtId="49" fontId="8" fillId="33" borderId="2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right" vertical="center" wrapText="1"/>
      <protection/>
    </xf>
    <xf numFmtId="3" fontId="12" fillId="34" borderId="14" xfId="0" applyNumberFormat="1" applyFont="1" applyFill="1" applyBorder="1" applyAlignment="1" applyProtection="1">
      <alignment horizontal="right" vertical="center" wrapText="1"/>
      <protection/>
    </xf>
    <xf numFmtId="3" fontId="12" fillId="34" borderId="23" xfId="0" applyNumberFormat="1" applyFont="1" applyFill="1" applyBorder="1" applyAlignment="1" applyProtection="1">
      <alignment horizontal="right" vertical="center" wrapText="1"/>
      <protection/>
    </xf>
    <xf numFmtId="3" fontId="12" fillId="34" borderId="26" xfId="0" applyNumberFormat="1" applyFont="1" applyFill="1" applyBorder="1" applyAlignment="1" applyProtection="1">
      <alignment horizontal="right" vertical="center" wrapText="1"/>
      <protection/>
    </xf>
    <xf numFmtId="3" fontId="12" fillId="34" borderId="19" xfId="0" applyNumberFormat="1" applyFont="1" applyFill="1" applyBorder="1" applyAlignment="1" applyProtection="1">
      <alignment horizontal="right" vertical="center" wrapText="1"/>
      <protection/>
    </xf>
    <xf numFmtId="3" fontId="8" fillId="34" borderId="23" xfId="0" applyNumberFormat="1" applyFont="1" applyFill="1" applyBorder="1" applyAlignment="1" applyProtection="1">
      <alignment horizontal="right" vertical="center" wrapText="1"/>
      <protection/>
    </xf>
    <xf numFmtId="3" fontId="8" fillId="34" borderId="26" xfId="0" applyNumberFormat="1" applyFont="1" applyFill="1" applyBorder="1" applyAlignment="1" applyProtection="1">
      <alignment horizontal="right" vertical="center" wrapText="1"/>
      <protection/>
    </xf>
    <xf numFmtId="3" fontId="8" fillId="34" borderId="19" xfId="0" applyNumberFormat="1" applyFont="1" applyFill="1" applyBorder="1" applyAlignment="1" applyProtection="1">
      <alignment horizontal="right" vertical="center" wrapText="1"/>
      <protection/>
    </xf>
    <xf numFmtId="3" fontId="8" fillId="34" borderId="14" xfId="0" applyNumberFormat="1" applyFont="1" applyFill="1" applyBorder="1" applyAlignment="1" applyProtection="1">
      <alignment horizontal="right" vertical="center" wrapText="1"/>
      <protection/>
    </xf>
    <xf numFmtId="3" fontId="11" fillId="33" borderId="14" xfId="0" applyNumberFormat="1" applyFont="1" applyFill="1" applyBorder="1" applyAlignment="1" applyProtection="1">
      <alignment horizontal="right" vertical="center" wrapText="1"/>
      <protection/>
    </xf>
    <xf numFmtId="3" fontId="10" fillId="0" borderId="14"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center" vertical="top" wrapText="1"/>
      <protection/>
    </xf>
    <xf numFmtId="49" fontId="2" fillId="0" borderId="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9" fillId="0" borderId="0" xfId="0" applyNumberFormat="1" applyFont="1" applyFill="1" applyBorder="1" applyAlignment="1" applyProtection="1">
      <alignment horizontal="center" vertical="top" wrapText="1"/>
      <protection/>
    </xf>
    <xf numFmtId="0" fontId="54" fillId="0" borderId="17" xfId="0" applyFont="1" applyBorder="1" applyAlignment="1">
      <alignment horizontal="center"/>
    </xf>
    <xf numFmtId="0" fontId="54" fillId="0" borderId="14" xfId="0" applyFont="1" applyBorder="1" applyAlignment="1">
      <alignment horizontal="center"/>
    </xf>
    <xf numFmtId="0" fontId="52" fillId="0" borderId="0" xfId="0" applyFont="1" applyAlignment="1">
      <alignment horizontal="center"/>
    </xf>
    <xf numFmtId="0" fontId="63" fillId="0" borderId="0" xfId="0" applyFont="1" applyAlignment="1">
      <alignment horizontal="center"/>
    </xf>
    <xf numFmtId="0" fontId="51" fillId="0" borderId="0" xfId="0" applyFont="1" applyAlignment="1">
      <alignment horizontal="center"/>
    </xf>
    <xf numFmtId="0" fontId="64" fillId="0" borderId="0" xfId="0" applyFont="1" applyAlignment="1">
      <alignment horizontal="center"/>
    </xf>
    <xf numFmtId="0" fontId="52" fillId="0" borderId="11" xfId="0" applyFont="1" applyBorder="1" applyAlignment="1">
      <alignment horizontal="center"/>
    </xf>
    <xf numFmtId="0" fontId="54" fillId="0" borderId="15" xfId="0" applyFont="1" applyBorder="1" applyAlignment="1">
      <alignment horizontal="center"/>
    </xf>
    <xf numFmtId="0" fontId="54" fillId="0" borderId="12" xfId="0" applyFont="1" applyBorder="1" applyAlignment="1">
      <alignment horizontal="center"/>
    </xf>
    <xf numFmtId="0" fontId="50" fillId="0" borderId="0" xfId="0" applyFont="1" applyAlignment="1">
      <alignment horizontal="center"/>
    </xf>
    <xf numFmtId="0" fontId="14" fillId="0" borderId="0" xfId="0" applyFont="1" applyAlignment="1">
      <alignment horizontal="center"/>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47" fillId="0" borderId="18" xfId="0" applyNumberFormat="1" applyFont="1" applyFill="1" applyBorder="1" applyAlignment="1" applyProtection="1">
      <alignment horizontal="center" vertical="top" wrapText="1"/>
      <protection/>
    </xf>
    <xf numFmtId="49" fontId="13"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3" fillId="0" borderId="20"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49" fontId="15" fillId="33" borderId="20" xfId="0" applyNumberFormat="1" applyFont="1" applyFill="1" applyBorder="1" applyAlignment="1" applyProtection="1">
      <alignment horizontal="left" vertical="center" wrapText="1"/>
      <protection/>
    </xf>
    <xf numFmtId="49" fontId="15" fillId="33" borderId="14" xfId="0" applyNumberFormat="1" applyFont="1" applyFill="1" applyBorder="1" applyAlignment="1" applyProtection="1">
      <alignment horizontal="left" vertical="center" wrapText="1"/>
      <protection/>
    </xf>
    <xf numFmtId="3" fontId="21" fillId="33" borderId="14" xfId="0" applyNumberFormat="1" applyFont="1" applyFill="1" applyBorder="1" applyAlignment="1" applyProtection="1">
      <alignment horizontal="right" vertical="center" wrapText="1"/>
      <protection/>
    </xf>
    <xf numFmtId="49" fontId="0" fillId="0" borderId="23" xfId="0" applyNumberFormat="1" applyFont="1" applyFill="1" applyBorder="1" applyAlignment="1" applyProtection="1">
      <alignment horizontal="left" vertical="center" wrapText="1"/>
      <protection/>
    </xf>
    <xf numFmtId="49" fontId="0" fillId="0" borderId="26" xfId="0" applyNumberFormat="1" applyFon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3" fontId="2" fillId="0" borderId="23" xfId="0" applyNumberFormat="1" applyFont="1" applyFill="1" applyBorder="1" applyAlignment="1" applyProtection="1">
      <alignment horizontal="right" vertical="center" wrapText="1"/>
      <protection/>
    </xf>
    <xf numFmtId="3" fontId="2" fillId="0" borderId="26" xfId="0" applyNumberFormat="1" applyFont="1" applyFill="1" applyBorder="1" applyAlignment="1" applyProtection="1">
      <alignment horizontal="right" vertical="center" wrapText="1"/>
      <protection/>
    </xf>
    <xf numFmtId="3" fontId="2" fillId="0" borderId="19" xfId="0" applyNumberFormat="1" applyFont="1" applyFill="1" applyBorder="1" applyAlignment="1" applyProtection="1">
      <alignment horizontal="right" vertical="center" wrapText="1"/>
      <protection/>
    </xf>
    <xf numFmtId="3" fontId="0" fillId="0" borderId="23"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19" xfId="0" applyNumberFormat="1" applyFont="1" applyFill="1" applyBorder="1" applyAlignment="1" applyProtection="1">
      <alignment horizontal="right" vertical="center" wrapText="1"/>
      <protection/>
    </xf>
    <xf numFmtId="3" fontId="22" fillId="0" borderId="23" xfId="0" applyNumberFormat="1" applyFont="1" applyFill="1" applyBorder="1" applyAlignment="1" applyProtection="1">
      <alignment horizontal="right" vertical="center" wrapText="1"/>
      <protection/>
    </xf>
    <xf numFmtId="3" fontId="22" fillId="0" borderId="26" xfId="0" applyNumberFormat="1" applyFont="1" applyFill="1" applyBorder="1" applyAlignment="1" applyProtection="1">
      <alignment horizontal="right" vertical="center" wrapText="1"/>
      <protection/>
    </xf>
    <xf numFmtId="3" fontId="22" fillId="0" borderId="19" xfId="0" applyNumberFormat="1" applyFont="1" applyFill="1" applyBorder="1" applyAlignment="1" applyProtection="1">
      <alignment horizontal="right" vertical="center" wrapText="1"/>
      <protection/>
    </xf>
    <xf numFmtId="49" fontId="0" fillId="0" borderId="20" xfId="0" applyNumberFormat="1" applyFont="1" applyFill="1" applyBorder="1" applyAlignment="1" applyProtection="1">
      <alignment horizontal="left" vertical="center" wrapText="1"/>
      <protection/>
    </xf>
    <xf numFmtId="49" fontId="0" fillId="0" borderId="14" xfId="0" applyNumberFormat="1" applyFont="1" applyFill="1" applyBorder="1" applyAlignment="1" applyProtection="1">
      <alignment horizontal="left" vertical="center" wrapText="1"/>
      <protection/>
    </xf>
    <xf numFmtId="3" fontId="0" fillId="0" borderId="14" xfId="0" applyNumberFormat="1" applyFont="1" applyFill="1" applyBorder="1" applyAlignment="1" applyProtection="1">
      <alignment horizontal="right" vertical="center" wrapText="1"/>
      <protection/>
    </xf>
    <xf numFmtId="3" fontId="15" fillId="33" borderId="23" xfId="0" applyNumberFormat="1" applyFont="1" applyFill="1" applyBorder="1" applyAlignment="1" applyProtection="1">
      <alignment horizontal="right" vertical="center" wrapText="1"/>
      <protection/>
    </xf>
    <xf numFmtId="3" fontId="15" fillId="33" borderId="26" xfId="0" applyNumberFormat="1" applyFont="1" applyFill="1" applyBorder="1" applyAlignment="1" applyProtection="1">
      <alignment horizontal="right" vertical="center" wrapText="1"/>
      <protection/>
    </xf>
    <xf numFmtId="3" fontId="15" fillId="33" borderId="19" xfId="0" applyNumberFormat="1" applyFont="1" applyFill="1" applyBorder="1" applyAlignment="1" applyProtection="1">
      <alignment horizontal="right" vertical="center" wrapText="1"/>
      <protection/>
    </xf>
    <xf numFmtId="3" fontId="15" fillId="33" borderId="14" xfId="0" applyNumberFormat="1" applyFont="1" applyFill="1" applyBorder="1" applyAlignment="1" applyProtection="1">
      <alignment horizontal="right" vertical="center" wrapText="1"/>
      <protection/>
    </xf>
    <xf numFmtId="3" fontId="21" fillId="33" borderId="23" xfId="0" applyNumberFormat="1" applyFont="1" applyFill="1" applyBorder="1" applyAlignment="1" applyProtection="1">
      <alignment horizontal="right" vertical="center" wrapText="1"/>
      <protection/>
    </xf>
    <xf numFmtId="3" fontId="21" fillId="33" borderId="26" xfId="0" applyNumberFormat="1" applyFont="1" applyFill="1" applyBorder="1" applyAlignment="1" applyProtection="1">
      <alignment horizontal="right" vertical="center" wrapText="1"/>
      <protection/>
    </xf>
    <xf numFmtId="3" fontId="21" fillId="33" borderId="19" xfId="0" applyNumberFormat="1" applyFont="1" applyFill="1" applyBorder="1" applyAlignment="1" applyProtection="1">
      <alignment horizontal="right" vertical="center" wrapText="1"/>
      <protection/>
    </xf>
    <xf numFmtId="3" fontId="0" fillId="0" borderId="18" xfId="0" applyNumberFormat="1" applyFont="1" applyFill="1" applyBorder="1" applyAlignment="1" applyProtection="1">
      <alignment horizontal="right" vertical="center" wrapText="1"/>
      <protection/>
    </xf>
    <xf numFmtId="49" fontId="0" fillId="0" borderId="18" xfId="0" applyNumberFormat="1" applyFont="1" applyFill="1" applyBorder="1" applyAlignment="1" applyProtection="1">
      <alignment horizontal="left" vertical="center" wrapText="1"/>
      <protection/>
    </xf>
    <xf numFmtId="0" fontId="0" fillId="0" borderId="23"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3" fontId="22" fillId="0" borderId="18" xfId="0" applyNumberFormat="1" applyFont="1" applyFill="1" applyBorder="1" applyAlignment="1" applyProtection="1">
      <alignment horizontal="right" vertical="center" wrapText="1"/>
      <protection/>
    </xf>
    <xf numFmtId="3" fontId="22" fillId="0" borderId="14" xfId="0" applyNumberFormat="1" applyFont="1" applyFill="1" applyBorder="1" applyAlignment="1" applyProtection="1">
      <alignment horizontal="right" vertical="center" wrapText="1"/>
      <protection/>
    </xf>
    <xf numFmtId="0" fontId="18"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49" fontId="13" fillId="0" borderId="0"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3" fontId="29" fillId="34" borderId="23" xfId="0" applyNumberFormat="1" applyFont="1" applyFill="1" applyBorder="1" applyAlignment="1" applyProtection="1">
      <alignment horizontal="right" vertical="center" wrapText="1"/>
      <protection/>
    </xf>
    <xf numFmtId="3" fontId="29" fillId="34" borderId="26" xfId="0" applyNumberFormat="1" applyFont="1" applyFill="1" applyBorder="1" applyAlignment="1" applyProtection="1">
      <alignment horizontal="right" vertical="center" wrapText="1"/>
      <protection/>
    </xf>
    <xf numFmtId="3" fontId="29" fillId="34" borderId="19" xfId="0" applyNumberFormat="1" applyFont="1" applyFill="1" applyBorder="1" applyAlignment="1" applyProtection="1">
      <alignment horizontal="right" vertical="center" wrapText="1"/>
      <protection/>
    </xf>
    <xf numFmtId="3" fontId="15" fillId="34" borderId="23" xfId="0" applyNumberFormat="1" applyFont="1" applyFill="1" applyBorder="1" applyAlignment="1" applyProtection="1">
      <alignment horizontal="right" vertical="center" wrapText="1"/>
      <protection/>
    </xf>
    <xf numFmtId="3" fontId="15" fillId="34" borderId="26" xfId="0" applyNumberFormat="1" applyFont="1" applyFill="1" applyBorder="1" applyAlignment="1" applyProtection="1">
      <alignment horizontal="right" vertical="center" wrapText="1"/>
      <protection/>
    </xf>
    <xf numFmtId="3" fontId="15" fillId="34" borderId="19" xfId="0" applyNumberFormat="1" applyFont="1" applyFill="1" applyBorder="1" applyAlignment="1" applyProtection="1">
      <alignment horizontal="right" vertical="center" wrapText="1"/>
      <protection/>
    </xf>
    <xf numFmtId="3" fontId="2" fillId="33" borderId="14" xfId="0" applyNumberFormat="1" applyFont="1" applyFill="1" applyBorder="1" applyAlignment="1" applyProtection="1">
      <alignment horizontal="right" vertical="center" wrapText="1"/>
      <protection/>
    </xf>
    <xf numFmtId="3" fontId="21" fillId="33" borderId="23" xfId="0" applyNumberFormat="1" applyFont="1" applyFill="1" applyBorder="1" applyAlignment="1" applyProtection="1">
      <alignment horizontal="center" vertical="center" wrapText="1"/>
      <protection/>
    </xf>
    <xf numFmtId="3" fontId="21" fillId="33" borderId="26" xfId="0" applyNumberFormat="1" applyFont="1" applyFill="1" applyBorder="1" applyAlignment="1" applyProtection="1">
      <alignment horizontal="center" vertical="center" wrapText="1"/>
      <protection/>
    </xf>
    <xf numFmtId="3" fontId="21" fillId="33" borderId="19" xfId="0" applyNumberFormat="1" applyFont="1" applyFill="1" applyBorder="1" applyAlignment="1" applyProtection="1">
      <alignment horizontal="center" vertical="center" wrapText="1"/>
      <protection/>
    </xf>
    <xf numFmtId="3" fontId="0" fillId="0" borderId="14"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3" fontId="23" fillId="33" borderId="14" xfId="0" applyNumberFormat="1" applyFont="1" applyFill="1" applyBorder="1" applyAlignment="1" applyProtection="1">
      <alignment horizontal="right" vertical="center" wrapText="1"/>
      <protection/>
    </xf>
    <xf numFmtId="3" fontId="21" fillId="34" borderId="14" xfId="0" applyNumberFormat="1" applyFont="1" applyFill="1" applyBorder="1" applyAlignment="1" applyProtection="1">
      <alignment horizontal="right" vertical="center" wrapText="1"/>
      <protection/>
    </xf>
    <xf numFmtId="3" fontId="15" fillId="34" borderId="14" xfId="0" applyNumberFormat="1" applyFont="1" applyFill="1" applyBorder="1" applyAlignment="1" applyProtection="1">
      <alignment horizontal="right" vertical="center" wrapText="1"/>
      <protection/>
    </xf>
    <xf numFmtId="3" fontId="22" fillId="34" borderId="14" xfId="0" applyNumberFormat="1" applyFont="1" applyFill="1" applyBorder="1" applyAlignment="1" applyProtection="1">
      <alignment horizontal="right" vertical="center" wrapText="1"/>
      <protection/>
    </xf>
    <xf numFmtId="3" fontId="0" fillId="34" borderId="14" xfId="0" applyNumberFormat="1" applyFont="1" applyFill="1" applyBorder="1" applyAlignment="1" applyProtection="1">
      <alignment horizontal="right" vertical="center" wrapText="1"/>
      <protection/>
    </xf>
    <xf numFmtId="3" fontId="22" fillId="34" borderId="23" xfId="0" applyNumberFormat="1" applyFont="1" applyFill="1" applyBorder="1" applyAlignment="1" applyProtection="1">
      <alignment horizontal="right" vertical="center" wrapText="1"/>
      <protection/>
    </xf>
    <xf numFmtId="3" fontId="22" fillId="34" borderId="26" xfId="0" applyNumberFormat="1" applyFont="1" applyFill="1" applyBorder="1" applyAlignment="1" applyProtection="1">
      <alignment horizontal="right" vertical="center" wrapText="1"/>
      <protection/>
    </xf>
    <xf numFmtId="3" fontId="22" fillId="34" borderId="19"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wrapText="1"/>
      <protection/>
    </xf>
    <xf numFmtId="3" fontId="2" fillId="34" borderId="23" xfId="0" applyNumberFormat="1" applyFont="1" applyFill="1" applyBorder="1" applyAlignment="1" applyProtection="1">
      <alignment horizontal="right" vertical="center" wrapText="1"/>
      <protection/>
    </xf>
    <xf numFmtId="3" fontId="2" fillId="34" borderId="26" xfId="0" applyNumberFormat="1" applyFont="1" applyFill="1" applyBorder="1" applyAlignment="1" applyProtection="1">
      <alignment horizontal="right" vertical="center" wrapText="1"/>
      <protection/>
    </xf>
    <xf numFmtId="3" fontId="2" fillId="34" borderId="19"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49" fontId="15" fillId="33" borderId="23" xfId="0" applyNumberFormat="1" applyFont="1" applyFill="1" applyBorder="1" applyAlignment="1" applyProtection="1">
      <alignment horizontal="left" vertical="center" wrapText="1"/>
      <protection/>
    </xf>
    <xf numFmtId="49" fontId="15" fillId="33" borderId="19" xfId="0" applyNumberFormat="1" applyFont="1" applyFill="1" applyBorder="1" applyAlignment="1" applyProtection="1">
      <alignment horizontal="left" vertical="center" wrapText="1"/>
      <protection/>
    </xf>
    <xf numFmtId="3" fontId="23" fillId="33" borderId="23" xfId="0" applyNumberFormat="1" applyFont="1" applyFill="1" applyBorder="1" applyAlignment="1" applyProtection="1">
      <alignment horizontal="right" vertical="center" wrapText="1"/>
      <protection/>
    </xf>
    <xf numFmtId="3" fontId="23" fillId="33" borderId="19" xfId="0" applyNumberFormat="1" applyFont="1" applyFill="1" applyBorder="1" applyAlignment="1" applyProtection="1">
      <alignment horizontal="right" vertical="center" wrapText="1"/>
      <protection/>
    </xf>
    <xf numFmtId="3" fontId="25" fillId="0" borderId="23" xfId="0" applyNumberFormat="1" applyFont="1" applyFill="1" applyBorder="1" applyAlignment="1" applyProtection="1">
      <alignment horizontal="right" vertical="center" wrapText="1"/>
      <protection/>
    </xf>
    <xf numFmtId="3" fontId="25" fillId="0" borderId="19" xfId="0" applyNumberFormat="1" applyFont="1" applyFill="1" applyBorder="1" applyAlignment="1" applyProtection="1">
      <alignment horizontal="right" vertical="center" wrapText="1"/>
      <protection/>
    </xf>
    <xf numFmtId="0" fontId="40" fillId="0" borderId="0" xfId="0" applyFont="1" applyAlignment="1">
      <alignment horizontal="center"/>
    </xf>
    <xf numFmtId="3" fontId="0" fillId="0" borderId="23" xfId="0" applyNumberFormat="1" applyBorder="1" applyAlignment="1">
      <alignment horizontal="center"/>
    </xf>
    <xf numFmtId="3" fontId="0" fillId="0" borderId="19" xfId="0" applyNumberFormat="1" applyBorder="1" applyAlignment="1">
      <alignment horizontal="center"/>
    </xf>
    <xf numFmtId="0" fontId="41" fillId="0" borderId="0" xfId="0" applyFont="1" applyAlignment="1">
      <alignment horizontal="center"/>
    </xf>
    <xf numFmtId="0" fontId="3" fillId="0" borderId="0" xfId="0" applyNumberFormat="1" applyFont="1" applyFill="1" applyBorder="1" applyAlignment="1" applyProtection="1">
      <alignment horizontal="left" vertical="top" wrapText="1"/>
      <protection/>
    </xf>
    <xf numFmtId="0" fontId="14" fillId="0" borderId="2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3" fontId="22" fillId="33" borderId="14" xfId="0" applyNumberFormat="1" applyFont="1" applyFill="1" applyBorder="1" applyAlignment="1" applyProtection="1">
      <alignment horizontal="right" vertical="center" wrapText="1"/>
      <protection/>
    </xf>
    <xf numFmtId="0" fontId="14" fillId="0" borderId="19"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3" fontId="15" fillId="33" borderId="23" xfId="0" applyNumberFormat="1" applyFont="1" applyFill="1" applyBorder="1" applyAlignment="1" applyProtection="1">
      <alignment horizontal="center" vertical="center" wrapText="1"/>
      <protection/>
    </xf>
    <xf numFmtId="3" fontId="15" fillId="33" borderId="26" xfId="0" applyNumberFormat="1" applyFont="1" applyFill="1" applyBorder="1" applyAlignment="1" applyProtection="1">
      <alignment horizontal="center" vertical="center" wrapText="1"/>
      <protection/>
    </xf>
    <xf numFmtId="3" fontId="15" fillId="33" borderId="19" xfId="0" applyNumberFormat="1" applyFont="1" applyFill="1" applyBorder="1" applyAlignment="1" applyProtection="1">
      <alignment horizontal="center" vertical="center" wrapText="1"/>
      <protection/>
    </xf>
    <xf numFmtId="3" fontId="0" fillId="0" borderId="23" xfId="0" applyNumberFormat="1" applyFont="1" applyFill="1" applyBorder="1" applyAlignment="1" applyProtection="1">
      <alignment horizontal="center" vertical="center" wrapText="1"/>
      <protection/>
    </xf>
    <xf numFmtId="3" fontId="0" fillId="0" borderId="26"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3" fontId="15" fillId="33" borderId="14"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horizontal="center" vertical="center" wrapText="1"/>
      <protection/>
    </xf>
    <xf numFmtId="0" fontId="40" fillId="0" borderId="0" xfId="0" applyFont="1" applyAlignment="1">
      <alignment horizontal="center"/>
    </xf>
    <xf numFmtId="3" fontId="22" fillId="0" borderId="23" xfId="0" applyNumberFormat="1" applyFont="1" applyFill="1" applyBorder="1" applyAlignment="1" applyProtection="1">
      <alignment horizontal="center" vertical="center" wrapText="1"/>
      <protection/>
    </xf>
    <xf numFmtId="3" fontId="22" fillId="0" borderId="26" xfId="0" applyNumberFormat="1" applyFont="1" applyFill="1" applyBorder="1" applyAlignment="1" applyProtection="1">
      <alignment horizontal="center" vertical="center" wrapText="1"/>
      <protection/>
    </xf>
    <xf numFmtId="3" fontId="22" fillId="0" borderId="19"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left" vertical="center" wrapText="1"/>
      <protection/>
    </xf>
    <xf numFmtId="3" fontId="32" fillId="34" borderId="14"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3" fontId="33" fillId="34" borderId="14" xfId="0" applyNumberFormat="1" applyFont="1" applyFill="1" applyBorder="1" applyAlignment="1" applyProtection="1">
      <alignment horizontal="right" vertical="center" wrapText="1"/>
      <protection/>
    </xf>
    <xf numFmtId="3" fontId="31" fillId="34" borderId="14" xfId="0" applyNumberFormat="1" applyFont="1" applyFill="1" applyBorder="1" applyAlignment="1" applyProtection="1">
      <alignment horizontal="right" vertical="center" wrapText="1"/>
      <protection/>
    </xf>
    <xf numFmtId="49" fontId="30" fillId="34" borderId="14" xfId="0" applyNumberFormat="1" applyFont="1" applyFill="1" applyBorder="1" applyAlignment="1" applyProtection="1">
      <alignment horizontal="left" vertical="center" wrapText="1"/>
      <protection/>
    </xf>
    <xf numFmtId="3" fontId="22" fillId="0" borderId="14" xfId="0" applyNumberFormat="1" applyFont="1" applyFill="1" applyBorder="1" applyAlignment="1" applyProtection="1">
      <alignment horizontal="right" vertical="center" wrapText="1"/>
      <protection/>
    </xf>
    <xf numFmtId="49" fontId="0" fillId="0" borderId="23" xfId="0" applyNumberFormat="1" applyFon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49" fontId="0" fillId="0" borderId="26" xfId="0" applyNumberFormat="1" applyFont="1" applyFill="1" applyBorder="1" applyAlignment="1" applyProtection="1">
      <alignment horizontal="left" vertical="center" wrapText="1"/>
      <protection/>
    </xf>
    <xf numFmtId="3" fontId="0" fillId="34" borderId="23" xfId="0" applyNumberFormat="1" applyFont="1" applyFill="1" applyBorder="1" applyAlignment="1" applyProtection="1">
      <alignment horizontal="right" vertical="center" wrapText="1"/>
      <protection/>
    </xf>
    <xf numFmtId="3" fontId="0" fillId="34" borderId="19" xfId="0" applyNumberFormat="1" applyFont="1" applyFill="1" applyBorder="1" applyAlignment="1" applyProtection="1">
      <alignment horizontal="right" vertical="center" wrapText="1"/>
      <protection/>
    </xf>
    <xf numFmtId="3" fontId="0" fillId="34" borderId="14" xfId="0" applyNumberFormat="1" applyFont="1" applyFill="1" applyBorder="1" applyAlignment="1" applyProtection="1">
      <alignment horizontal="right" vertical="center" wrapText="1"/>
      <protection/>
    </xf>
    <xf numFmtId="3" fontId="25" fillId="0" borderId="14" xfId="0" applyNumberFormat="1" applyFont="1" applyFill="1" applyBorder="1" applyAlignment="1" applyProtection="1">
      <alignment horizontal="right" vertical="center" wrapText="1"/>
      <protection/>
    </xf>
    <xf numFmtId="49" fontId="34" fillId="33" borderId="14"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left" vertical="top" wrapText="1"/>
      <protection/>
    </xf>
    <xf numFmtId="49" fontId="16" fillId="0" borderId="0" xfId="0" applyNumberFormat="1" applyFont="1" applyFill="1" applyBorder="1" applyAlignment="1" applyProtection="1">
      <alignment horizontal="left" vertical="top" wrapText="1"/>
      <protection/>
    </xf>
    <xf numFmtId="3" fontId="0" fillId="34" borderId="23" xfId="0" applyNumberFormat="1" applyFont="1" applyFill="1" applyBorder="1" applyAlignment="1" applyProtection="1">
      <alignment horizontal="right" vertical="center" wrapText="1"/>
      <protection/>
    </xf>
    <xf numFmtId="3" fontId="0" fillId="34" borderId="19" xfId="0" applyNumberFormat="1" applyFont="1" applyFill="1" applyBorder="1" applyAlignment="1" applyProtection="1">
      <alignment horizontal="right" vertical="center" wrapText="1"/>
      <protection/>
    </xf>
    <xf numFmtId="3" fontId="22" fillId="0" borderId="23" xfId="0" applyNumberFormat="1" applyFont="1" applyFill="1" applyBorder="1" applyAlignment="1" applyProtection="1">
      <alignment horizontal="center" vertical="center" wrapText="1"/>
      <protection/>
    </xf>
    <xf numFmtId="3" fontId="22" fillId="0" borderId="19" xfId="0" applyNumberFormat="1" applyFont="1" applyFill="1" applyBorder="1" applyAlignment="1" applyProtection="1">
      <alignment horizontal="center" vertical="center" wrapText="1"/>
      <protection/>
    </xf>
    <xf numFmtId="3" fontId="22" fillId="0" borderId="26" xfId="0" applyNumberFormat="1"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left" vertical="top" wrapText="1"/>
      <protection/>
    </xf>
    <xf numFmtId="3" fontId="0" fillId="34" borderId="26" xfId="0" applyNumberFormat="1" applyFont="1" applyFill="1" applyBorder="1" applyAlignment="1" applyProtection="1">
      <alignment horizontal="right" vertical="center" wrapText="1"/>
      <protection/>
    </xf>
    <xf numFmtId="3" fontId="21" fillId="33" borderId="14" xfId="0" applyNumberFormat="1" applyFont="1" applyFill="1" applyBorder="1" applyAlignment="1" applyProtection="1">
      <alignment horizontal="right" vertical="center" wrapText="1"/>
      <protection/>
    </xf>
    <xf numFmtId="3" fontId="37" fillId="33" borderId="14" xfId="0" applyNumberFormat="1" applyFont="1" applyFill="1" applyBorder="1" applyAlignment="1" applyProtection="1">
      <alignment horizontal="righ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6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33333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FFFF"/>
      <rgbColor rgb="00E0E0E0"/>
      <rgbColor rgb="000000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0"/>
  <sheetViews>
    <sheetView showGridLines="0" tabSelected="1" zoomScalePageLayoutView="0" workbookViewId="0" topLeftCell="A1">
      <selection activeCell="R7" sqref="R7"/>
    </sheetView>
  </sheetViews>
  <sheetFormatPr defaultColWidth="9.140625" defaultRowHeight="12.75"/>
  <cols>
    <col min="1" max="1" width="0.5625" style="0" customWidth="1"/>
    <col min="2" max="2" width="0.42578125" style="0" customWidth="1"/>
    <col min="3" max="3" width="1.421875" style="0" customWidth="1"/>
    <col min="4" max="4" width="6.00390625" style="0" customWidth="1"/>
    <col min="5" max="5" width="13.7109375" style="0" customWidth="1"/>
    <col min="6" max="6" width="2.8515625" style="0" customWidth="1"/>
    <col min="7" max="7" width="3.140625" style="0" customWidth="1"/>
    <col min="8" max="8" width="4.8515625" style="0" customWidth="1"/>
    <col min="9" max="9" width="6.28125" style="0" customWidth="1"/>
    <col min="10" max="10" width="1.421875" style="0" customWidth="1"/>
    <col min="11" max="11" width="0.13671875" style="0" customWidth="1"/>
    <col min="12" max="12" width="0.71875" style="0" customWidth="1"/>
    <col min="13" max="13" width="0.2890625" style="0" customWidth="1"/>
    <col min="14" max="14" width="2.28125" style="0" hidden="1" customWidth="1"/>
    <col min="15" max="15" width="4.8515625" style="0" customWidth="1"/>
    <col min="16" max="16" width="1.57421875" style="0" customWidth="1"/>
    <col min="17" max="17" width="0.9921875" style="0" customWidth="1"/>
    <col min="18" max="18" width="6.7109375" style="0" customWidth="1"/>
    <col min="19" max="19" width="0.9921875" style="0" customWidth="1"/>
    <col min="20" max="20" width="1.57421875" style="0" customWidth="1"/>
    <col min="21" max="21" width="0.42578125" style="0" customWidth="1"/>
    <col min="22" max="22" width="0.71875" style="0" customWidth="1"/>
    <col min="23" max="23" width="4.8515625" style="0" customWidth="1"/>
    <col min="24" max="24" width="1.57421875" style="0" customWidth="1"/>
    <col min="25" max="25" width="1.1484375" style="0" customWidth="1"/>
    <col min="26" max="26" width="0.2890625" style="0" customWidth="1"/>
    <col min="27" max="27" width="2.00390625" style="0" hidden="1" customWidth="1"/>
    <col min="28" max="28" width="2.57421875" style="0" customWidth="1"/>
    <col min="29" max="29" width="0.71875" style="0" customWidth="1"/>
    <col min="30" max="30" width="3.28125" style="0" customWidth="1"/>
    <col min="31" max="31" width="1.421875" style="0" customWidth="1"/>
    <col min="32" max="32" width="1.28515625" style="0" customWidth="1"/>
    <col min="33" max="33" width="0.85546875" style="0" customWidth="1"/>
    <col min="34" max="34" width="8.00390625" style="0" customWidth="1"/>
    <col min="35" max="35" width="0.85546875" style="0" customWidth="1"/>
    <col min="36" max="36" width="0.13671875" style="0" customWidth="1"/>
    <col min="37" max="37" width="2.57421875" style="0" customWidth="1"/>
    <col min="38" max="38" width="1.7109375" style="0" customWidth="1"/>
    <col min="40" max="40" width="19.140625" style="0" customWidth="1"/>
  </cols>
  <sheetData>
    <row r="1" spans="1:38"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6.5" customHeight="1">
      <c r="A2" s="1"/>
      <c r="B2" s="133" t="s">
        <v>0</v>
      </c>
      <c r="C2" s="133"/>
      <c r="D2" s="133"/>
      <c r="E2" s="133"/>
      <c r="F2" s="133"/>
      <c r="G2" s="133"/>
      <c r="H2" s="133"/>
      <c r="I2" s="133"/>
      <c r="J2" s="133"/>
      <c r="K2" s="133"/>
      <c r="L2" s="1"/>
      <c r="M2" s="1"/>
      <c r="N2" s="1"/>
      <c r="O2" s="1"/>
      <c r="P2" s="1"/>
      <c r="Q2" s="1"/>
      <c r="R2" s="1"/>
      <c r="S2" s="1"/>
      <c r="T2" s="1"/>
      <c r="U2" s="1"/>
      <c r="V2" s="1"/>
      <c r="W2" s="1"/>
      <c r="X2" s="1"/>
      <c r="Y2" s="1"/>
      <c r="Z2" s="1"/>
      <c r="AA2" s="1"/>
      <c r="AB2" s="1"/>
      <c r="AC2" s="1"/>
      <c r="AD2" s="157" t="s">
        <v>868</v>
      </c>
      <c r="AE2" s="157"/>
      <c r="AF2" s="157"/>
      <c r="AG2" s="157"/>
      <c r="AH2" s="157"/>
      <c r="AI2" s="157"/>
      <c r="AJ2" s="157"/>
      <c r="AK2" s="157"/>
      <c r="AL2" s="157"/>
    </row>
    <row r="3" spans="1:38" ht="21.75" customHeight="1">
      <c r="A3" s="1"/>
      <c r="B3" s="1"/>
      <c r="C3" s="1"/>
      <c r="D3" s="158" t="s">
        <v>2</v>
      </c>
      <c r="E3" s="158"/>
      <c r="F3" s="158"/>
      <c r="G3" s="158"/>
      <c r="H3" s="158"/>
      <c r="I3" s="158"/>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4" customHeight="1">
      <c r="A4" s="1"/>
      <c r="B4" s="1"/>
      <c r="C4" s="1"/>
      <c r="D4" s="1"/>
      <c r="E4" s="16"/>
      <c r="F4" s="16"/>
      <c r="G4" s="16"/>
      <c r="H4" s="134" t="s">
        <v>6</v>
      </c>
      <c r="I4" s="134"/>
      <c r="J4" s="134"/>
      <c r="K4" s="134"/>
      <c r="L4" s="134"/>
      <c r="M4" s="134"/>
      <c r="N4" s="134"/>
      <c r="O4" s="134"/>
      <c r="P4" s="134"/>
      <c r="Q4" s="134"/>
      <c r="R4" s="134"/>
      <c r="S4" s="134"/>
      <c r="T4" s="134"/>
      <c r="U4" s="134"/>
      <c r="V4" s="134"/>
      <c r="W4" s="134"/>
      <c r="X4" s="134"/>
      <c r="Y4" s="134"/>
      <c r="Z4" s="134"/>
      <c r="AA4" s="1"/>
      <c r="AB4" s="1"/>
      <c r="AC4" s="1"/>
      <c r="AD4" s="1"/>
      <c r="AE4" s="1"/>
      <c r="AF4" s="1"/>
      <c r="AG4" s="1"/>
      <c r="AH4" s="1"/>
      <c r="AI4" s="1"/>
      <c r="AJ4" s="1"/>
      <c r="AK4" s="1"/>
      <c r="AL4" s="1"/>
    </row>
    <row r="5" spans="1:38" ht="21" customHeight="1">
      <c r="A5" s="1"/>
      <c r="B5" s="1"/>
      <c r="C5" s="172" t="s">
        <v>869</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1:38" ht="16.5" customHeight="1">
      <c r="A6" s="1"/>
      <c r="B6" s="1"/>
      <c r="C6" s="138" t="s">
        <v>657</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row>
    <row r="7" spans="1:38"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6.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57" t="s">
        <v>53</v>
      </c>
      <c r="AF8" s="157"/>
      <c r="AG8" s="157"/>
      <c r="AH8" s="157"/>
      <c r="AI8" s="157"/>
      <c r="AJ8" s="157"/>
      <c r="AK8" s="157"/>
      <c r="AL8" s="157"/>
    </row>
    <row r="9" spans="1:38"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 customHeight="1">
      <c r="A10" s="1"/>
      <c r="B10" s="1"/>
      <c r="C10" s="159"/>
      <c r="D10" s="159"/>
      <c r="E10" s="160"/>
      <c r="F10" s="161"/>
      <c r="G10" s="161"/>
      <c r="H10" s="161"/>
      <c r="I10" s="161"/>
      <c r="J10" s="160"/>
      <c r="K10" s="160"/>
      <c r="L10" s="160"/>
      <c r="M10" s="160"/>
      <c r="N10" s="160"/>
      <c r="O10" s="160"/>
      <c r="P10" s="161"/>
      <c r="Q10" s="3"/>
      <c r="R10" s="3"/>
      <c r="S10" s="6"/>
      <c r="T10" s="159"/>
      <c r="U10" s="160"/>
      <c r="V10" s="3"/>
      <c r="W10" s="160"/>
      <c r="X10" s="160"/>
      <c r="Y10" s="160"/>
      <c r="Z10" s="160"/>
      <c r="AA10" s="160"/>
      <c r="AB10" s="160"/>
      <c r="AC10" s="3"/>
      <c r="AD10" s="6"/>
      <c r="AE10" s="162" t="s">
        <v>52</v>
      </c>
      <c r="AF10" s="163"/>
      <c r="AG10" s="163"/>
      <c r="AH10" s="163"/>
      <c r="AI10" s="163"/>
      <c r="AJ10" s="163"/>
      <c r="AK10" s="163"/>
      <c r="AL10" s="164"/>
    </row>
    <row r="11" spans="1:38" ht="3.75" customHeight="1">
      <c r="A11" s="1"/>
      <c r="B11" s="1"/>
      <c r="C11" s="159"/>
      <c r="D11" s="159"/>
      <c r="E11" s="160"/>
      <c r="F11" s="161"/>
      <c r="G11" s="161"/>
      <c r="H11" s="161"/>
      <c r="I11" s="161"/>
      <c r="J11" s="160"/>
      <c r="K11" s="160"/>
      <c r="L11" s="160"/>
      <c r="M11" s="160"/>
      <c r="N11" s="160"/>
      <c r="O11" s="160"/>
      <c r="P11" s="161"/>
      <c r="Q11" s="171"/>
      <c r="R11" s="144" t="s">
        <v>49</v>
      </c>
      <c r="S11" s="170"/>
      <c r="T11" s="17"/>
      <c r="U11" s="15"/>
      <c r="V11" s="15"/>
      <c r="W11" s="15"/>
      <c r="X11" s="15"/>
      <c r="Y11" s="15"/>
      <c r="Z11" s="15"/>
      <c r="AA11" s="15"/>
      <c r="AB11" s="15"/>
      <c r="AC11" s="15"/>
      <c r="AD11" s="18"/>
      <c r="AE11" s="165"/>
      <c r="AF11" s="144"/>
      <c r="AG11" s="144"/>
      <c r="AH11" s="144"/>
      <c r="AI11" s="144"/>
      <c r="AJ11" s="144"/>
      <c r="AK11" s="144"/>
      <c r="AL11" s="166"/>
    </row>
    <row r="12" spans="1:38" ht="2.25" customHeight="1">
      <c r="A12" s="1"/>
      <c r="B12" s="1"/>
      <c r="C12" s="136"/>
      <c r="D12" s="136"/>
      <c r="E12" s="144" t="s">
        <v>5</v>
      </c>
      <c r="F12" s="170"/>
      <c r="G12" s="170"/>
      <c r="H12" s="170"/>
      <c r="I12" s="170"/>
      <c r="J12" s="160"/>
      <c r="K12" s="160"/>
      <c r="L12" s="160"/>
      <c r="M12" s="160"/>
      <c r="N12" s="160"/>
      <c r="O12" s="160"/>
      <c r="P12" s="161"/>
      <c r="Q12" s="171"/>
      <c r="R12" s="144"/>
      <c r="S12" s="170"/>
      <c r="T12" s="165" t="s">
        <v>468</v>
      </c>
      <c r="U12" s="144"/>
      <c r="V12" s="144"/>
      <c r="W12" s="144"/>
      <c r="X12" s="144"/>
      <c r="Y12" s="144"/>
      <c r="Z12" s="144"/>
      <c r="AA12" s="144"/>
      <c r="AB12" s="144"/>
      <c r="AC12" s="144"/>
      <c r="AD12" s="166"/>
      <c r="AE12" s="165"/>
      <c r="AF12" s="144"/>
      <c r="AG12" s="144"/>
      <c r="AH12" s="144"/>
      <c r="AI12" s="144"/>
      <c r="AJ12" s="144"/>
      <c r="AK12" s="144"/>
      <c r="AL12" s="166"/>
    </row>
    <row r="13" spans="1:38" ht="6.75" customHeight="1">
      <c r="A13" s="1"/>
      <c r="B13" s="1"/>
      <c r="C13" s="136"/>
      <c r="D13" s="136"/>
      <c r="E13" s="144"/>
      <c r="F13" s="170"/>
      <c r="G13" s="170"/>
      <c r="H13" s="170"/>
      <c r="I13" s="170"/>
      <c r="J13" s="171"/>
      <c r="K13" s="144" t="s">
        <v>16</v>
      </c>
      <c r="L13" s="144"/>
      <c r="M13" s="144"/>
      <c r="N13" s="144"/>
      <c r="O13" s="144"/>
      <c r="P13" s="170"/>
      <c r="Q13" s="171"/>
      <c r="R13" s="144"/>
      <c r="S13" s="170"/>
      <c r="T13" s="165"/>
      <c r="U13" s="144"/>
      <c r="V13" s="144"/>
      <c r="W13" s="144"/>
      <c r="X13" s="144"/>
      <c r="Y13" s="144"/>
      <c r="Z13" s="144"/>
      <c r="AA13" s="144"/>
      <c r="AB13" s="144"/>
      <c r="AC13" s="144"/>
      <c r="AD13" s="166"/>
      <c r="AE13" s="165"/>
      <c r="AF13" s="144"/>
      <c r="AG13" s="144"/>
      <c r="AH13" s="144"/>
      <c r="AI13" s="144"/>
      <c r="AJ13" s="144"/>
      <c r="AK13" s="144"/>
      <c r="AL13" s="166"/>
    </row>
    <row r="14" spans="1:38" ht="5.25" customHeight="1">
      <c r="A14" s="1"/>
      <c r="B14" s="1"/>
      <c r="C14" s="136"/>
      <c r="D14" s="136"/>
      <c r="E14" s="144"/>
      <c r="F14" s="170"/>
      <c r="G14" s="170"/>
      <c r="H14" s="170"/>
      <c r="I14" s="170"/>
      <c r="J14" s="171"/>
      <c r="K14" s="144"/>
      <c r="L14" s="144"/>
      <c r="M14" s="144"/>
      <c r="N14" s="144"/>
      <c r="O14" s="144"/>
      <c r="P14" s="170"/>
      <c r="Q14" s="171"/>
      <c r="R14" s="144"/>
      <c r="S14" s="170"/>
      <c r="T14" s="165"/>
      <c r="U14" s="144"/>
      <c r="V14" s="144"/>
      <c r="W14" s="144"/>
      <c r="X14" s="144"/>
      <c r="Y14" s="144"/>
      <c r="Z14" s="144"/>
      <c r="AA14" s="144"/>
      <c r="AB14" s="144"/>
      <c r="AC14" s="144"/>
      <c r="AD14" s="166"/>
      <c r="AE14" s="165"/>
      <c r="AF14" s="144"/>
      <c r="AG14" s="144"/>
      <c r="AH14" s="144"/>
      <c r="AI14" s="144"/>
      <c r="AJ14" s="144"/>
      <c r="AK14" s="144"/>
      <c r="AL14" s="166"/>
    </row>
    <row r="15" spans="1:38" ht="1.5" customHeight="1">
      <c r="A15" s="1"/>
      <c r="B15" s="1"/>
      <c r="C15" s="137"/>
      <c r="D15" s="137"/>
      <c r="E15" s="145"/>
      <c r="F15" s="141"/>
      <c r="G15" s="141"/>
      <c r="H15" s="141"/>
      <c r="I15" s="141"/>
      <c r="J15" s="171"/>
      <c r="K15" s="144"/>
      <c r="L15" s="144"/>
      <c r="M15" s="144"/>
      <c r="N15" s="144"/>
      <c r="O15" s="144"/>
      <c r="P15" s="170"/>
      <c r="Q15" s="171"/>
      <c r="R15" s="144"/>
      <c r="S15" s="170"/>
      <c r="T15" s="165"/>
      <c r="U15" s="144"/>
      <c r="V15" s="144"/>
      <c r="W15" s="144"/>
      <c r="X15" s="144"/>
      <c r="Y15" s="144"/>
      <c r="Z15" s="144"/>
      <c r="AA15" s="144"/>
      <c r="AB15" s="144"/>
      <c r="AC15" s="144"/>
      <c r="AD15" s="166"/>
      <c r="AE15" s="165"/>
      <c r="AF15" s="144"/>
      <c r="AG15" s="144"/>
      <c r="AH15" s="144"/>
      <c r="AI15" s="144"/>
      <c r="AJ15" s="144"/>
      <c r="AK15" s="144"/>
      <c r="AL15" s="166"/>
    </row>
    <row r="16" spans="1:38" ht="6" customHeight="1">
      <c r="A16" s="1"/>
      <c r="B16" s="1"/>
      <c r="C16" s="137"/>
      <c r="D16" s="137"/>
      <c r="E16" s="145"/>
      <c r="F16" s="141"/>
      <c r="G16" s="141"/>
      <c r="H16" s="141"/>
      <c r="I16" s="141"/>
      <c r="J16" s="145"/>
      <c r="K16" s="145"/>
      <c r="L16" s="145"/>
      <c r="M16" s="145"/>
      <c r="N16" s="145"/>
      <c r="O16" s="145"/>
      <c r="P16" s="141"/>
      <c r="Q16" s="171"/>
      <c r="R16" s="144"/>
      <c r="S16" s="170"/>
      <c r="T16" s="165"/>
      <c r="U16" s="144"/>
      <c r="V16" s="144"/>
      <c r="W16" s="144"/>
      <c r="X16" s="144"/>
      <c r="Y16" s="144"/>
      <c r="Z16" s="144"/>
      <c r="AA16" s="144"/>
      <c r="AB16" s="144"/>
      <c r="AC16" s="144"/>
      <c r="AD16" s="166"/>
      <c r="AE16" s="165"/>
      <c r="AF16" s="144"/>
      <c r="AG16" s="144"/>
      <c r="AH16" s="144"/>
      <c r="AI16" s="144"/>
      <c r="AJ16" s="144"/>
      <c r="AK16" s="144"/>
      <c r="AL16" s="166"/>
    </row>
    <row r="17" spans="1:38" ht="0.75" customHeight="1">
      <c r="A17" s="1"/>
      <c r="B17" s="1"/>
      <c r="C17" s="137"/>
      <c r="D17" s="137"/>
      <c r="E17" s="145"/>
      <c r="F17" s="141"/>
      <c r="G17" s="141"/>
      <c r="H17" s="141"/>
      <c r="I17" s="141"/>
      <c r="J17" s="145"/>
      <c r="K17" s="145"/>
      <c r="L17" s="145"/>
      <c r="M17" s="145"/>
      <c r="N17" s="145"/>
      <c r="O17" s="145"/>
      <c r="P17" s="141"/>
      <c r="Q17" s="145"/>
      <c r="R17" s="145"/>
      <c r="S17" s="141"/>
      <c r="T17" s="165"/>
      <c r="U17" s="144"/>
      <c r="V17" s="144"/>
      <c r="W17" s="144"/>
      <c r="X17" s="144"/>
      <c r="Y17" s="144"/>
      <c r="Z17" s="144"/>
      <c r="AA17" s="144"/>
      <c r="AB17" s="144"/>
      <c r="AC17" s="144"/>
      <c r="AD17" s="166"/>
      <c r="AE17" s="165"/>
      <c r="AF17" s="144"/>
      <c r="AG17" s="144"/>
      <c r="AH17" s="144"/>
      <c r="AI17" s="144"/>
      <c r="AJ17" s="144"/>
      <c r="AK17" s="144"/>
      <c r="AL17" s="166"/>
    </row>
    <row r="18" spans="1:38" ht="4.5" customHeight="1">
      <c r="A18" s="1"/>
      <c r="B18" s="1"/>
      <c r="C18" s="137"/>
      <c r="D18" s="137"/>
      <c r="E18" s="145"/>
      <c r="F18" s="141"/>
      <c r="G18" s="141"/>
      <c r="H18" s="141"/>
      <c r="I18" s="141"/>
      <c r="J18" s="145"/>
      <c r="K18" s="145"/>
      <c r="L18" s="145"/>
      <c r="M18" s="145"/>
      <c r="N18" s="145"/>
      <c r="O18" s="145"/>
      <c r="P18" s="141"/>
      <c r="Q18" s="145"/>
      <c r="R18" s="145"/>
      <c r="S18" s="141"/>
      <c r="T18" s="167"/>
      <c r="U18" s="168"/>
      <c r="V18" s="168"/>
      <c r="W18" s="168"/>
      <c r="X18" s="168"/>
      <c r="Y18" s="168"/>
      <c r="Z18" s="168"/>
      <c r="AA18" s="168"/>
      <c r="AB18" s="168"/>
      <c r="AC18" s="168"/>
      <c r="AD18" s="169"/>
      <c r="AE18" s="165"/>
      <c r="AF18" s="144"/>
      <c r="AG18" s="144"/>
      <c r="AH18" s="144"/>
      <c r="AI18" s="144"/>
      <c r="AJ18" s="144"/>
      <c r="AK18" s="144"/>
      <c r="AL18" s="166"/>
    </row>
    <row r="19" spans="1:38" ht="0.75" customHeight="1">
      <c r="A19" s="1"/>
      <c r="B19" s="1"/>
      <c r="C19" s="136"/>
      <c r="D19" s="136"/>
      <c r="E19" s="5"/>
      <c r="F19" s="170"/>
      <c r="G19" s="170"/>
      <c r="H19" s="170"/>
      <c r="I19" s="170"/>
      <c r="J19" s="5"/>
      <c r="K19" s="171"/>
      <c r="L19" s="171"/>
      <c r="M19" s="171"/>
      <c r="N19" s="171"/>
      <c r="O19" s="171"/>
      <c r="P19" s="7"/>
      <c r="Q19" s="5"/>
      <c r="R19" s="5"/>
      <c r="S19" s="7"/>
      <c r="T19" s="9"/>
      <c r="U19" s="10"/>
      <c r="V19" s="10"/>
      <c r="W19" s="10"/>
      <c r="X19" s="10"/>
      <c r="Y19" s="10"/>
      <c r="Z19" s="10"/>
      <c r="AA19" s="10"/>
      <c r="AB19" s="10"/>
      <c r="AC19" s="10"/>
      <c r="AD19" s="11"/>
      <c r="AE19" s="167"/>
      <c r="AF19" s="168"/>
      <c r="AG19" s="168"/>
      <c r="AH19" s="168"/>
      <c r="AI19" s="168"/>
      <c r="AJ19" s="168"/>
      <c r="AK19" s="168"/>
      <c r="AL19" s="169"/>
    </row>
    <row r="20" spans="1:38" ht="12.75" customHeight="1">
      <c r="A20" s="1"/>
      <c r="B20" s="1"/>
      <c r="C20" s="136"/>
      <c r="D20" s="136"/>
      <c r="E20" s="2">
        <v>1</v>
      </c>
      <c r="F20" s="170"/>
      <c r="G20" s="170"/>
      <c r="H20" s="170"/>
      <c r="I20" s="170"/>
      <c r="J20" s="5"/>
      <c r="K20" s="144">
        <v>2</v>
      </c>
      <c r="L20" s="144"/>
      <c r="M20" s="144"/>
      <c r="N20" s="144"/>
      <c r="O20" s="144"/>
      <c r="P20" s="7"/>
      <c r="Q20" s="5"/>
      <c r="R20" s="2">
        <v>3</v>
      </c>
      <c r="S20" s="7"/>
      <c r="T20" s="12"/>
      <c r="U20" s="13"/>
      <c r="V20" s="13"/>
      <c r="W20" s="15">
        <v>4</v>
      </c>
      <c r="X20" s="15"/>
      <c r="Y20" s="15"/>
      <c r="Z20" s="15"/>
      <c r="AA20" s="15"/>
      <c r="AB20" s="15"/>
      <c r="AC20" s="13"/>
      <c r="AD20" s="14"/>
      <c r="AE20" s="171"/>
      <c r="AF20" s="171"/>
      <c r="AG20" s="144">
        <v>5</v>
      </c>
      <c r="AH20" s="144"/>
      <c r="AI20" s="144"/>
      <c r="AJ20" s="144"/>
      <c r="AK20" s="170"/>
      <c r="AL20" s="170"/>
    </row>
    <row r="21" spans="1:38" ht="0.75" customHeight="1">
      <c r="A21" s="1"/>
      <c r="B21" s="1"/>
      <c r="C21" s="137"/>
      <c r="D21" s="137"/>
      <c r="E21" s="4"/>
      <c r="F21" s="141"/>
      <c r="G21" s="141"/>
      <c r="H21" s="141"/>
      <c r="I21" s="141"/>
      <c r="J21" s="4"/>
      <c r="K21" s="145"/>
      <c r="L21" s="145"/>
      <c r="M21" s="145"/>
      <c r="N21" s="145"/>
      <c r="O21" s="145"/>
      <c r="P21" s="8"/>
      <c r="Q21" s="4"/>
      <c r="R21" s="4"/>
      <c r="S21" s="8"/>
      <c r="T21" s="145"/>
      <c r="U21" s="145"/>
      <c r="V21" s="145"/>
      <c r="W21" s="145"/>
      <c r="X21" s="145"/>
      <c r="Y21" s="145"/>
      <c r="Z21" s="145"/>
      <c r="AA21" s="145"/>
      <c r="AB21" s="145"/>
      <c r="AC21" s="141"/>
      <c r="AD21" s="141"/>
      <c r="AE21" s="145"/>
      <c r="AF21" s="145"/>
      <c r="AG21" s="145"/>
      <c r="AH21" s="145"/>
      <c r="AI21" s="145"/>
      <c r="AJ21" s="145"/>
      <c r="AK21" s="141"/>
      <c r="AL21" s="141"/>
    </row>
    <row r="22" spans="1:38" ht="24.75" customHeight="1">
      <c r="A22" s="1"/>
      <c r="B22" s="1"/>
      <c r="C22" s="139" t="s">
        <v>658</v>
      </c>
      <c r="D22" s="139"/>
      <c r="E22" s="139"/>
      <c r="F22" s="139"/>
      <c r="G22" s="139"/>
      <c r="H22" s="139"/>
      <c r="I22" s="139"/>
      <c r="J22" s="142" t="s">
        <v>659</v>
      </c>
      <c r="K22" s="142"/>
      <c r="L22" s="142"/>
      <c r="M22" s="142"/>
      <c r="N22" s="142"/>
      <c r="O22" s="142"/>
      <c r="P22" s="142"/>
      <c r="Q22" s="142"/>
      <c r="R22" s="142"/>
      <c r="S22" s="142"/>
      <c r="T22" s="146">
        <f>T23+T26+T29+T36+T39</f>
        <v>59159634948</v>
      </c>
      <c r="U22" s="146"/>
      <c r="V22" s="146"/>
      <c r="W22" s="146"/>
      <c r="X22" s="146"/>
      <c r="Y22" s="146"/>
      <c r="Z22" s="146"/>
      <c r="AA22" s="146"/>
      <c r="AB22" s="146"/>
      <c r="AC22" s="146"/>
      <c r="AD22" s="146"/>
      <c r="AE22" s="146">
        <v>56859396159</v>
      </c>
      <c r="AF22" s="146"/>
      <c r="AG22" s="146"/>
      <c r="AH22" s="146"/>
      <c r="AI22" s="146"/>
      <c r="AJ22" s="146"/>
      <c r="AK22" s="146"/>
      <c r="AL22" s="146"/>
    </row>
    <row r="23" spans="1:38" ht="24.75" customHeight="1">
      <c r="A23" s="1"/>
      <c r="B23" s="1"/>
      <c r="C23" s="139" t="s">
        <v>660</v>
      </c>
      <c r="D23" s="139"/>
      <c r="E23" s="139"/>
      <c r="F23" s="139"/>
      <c r="G23" s="139"/>
      <c r="H23" s="139"/>
      <c r="I23" s="139"/>
      <c r="J23" s="142" t="s">
        <v>7</v>
      </c>
      <c r="K23" s="142"/>
      <c r="L23" s="142"/>
      <c r="M23" s="142"/>
      <c r="N23" s="142"/>
      <c r="O23" s="142"/>
      <c r="P23" s="142"/>
      <c r="Q23" s="142" t="s">
        <v>17</v>
      </c>
      <c r="R23" s="142"/>
      <c r="S23" s="142"/>
      <c r="T23" s="146">
        <f>SUM(T24:AD25)</f>
        <v>12040215461</v>
      </c>
      <c r="U23" s="146"/>
      <c r="V23" s="146"/>
      <c r="W23" s="146"/>
      <c r="X23" s="146"/>
      <c r="Y23" s="146"/>
      <c r="Z23" s="146"/>
      <c r="AA23" s="146"/>
      <c r="AB23" s="146"/>
      <c r="AC23" s="146"/>
      <c r="AD23" s="146"/>
      <c r="AE23" s="146">
        <v>9643892314</v>
      </c>
      <c r="AF23" s="146"/>
      <c r="AG23" s="146"/>
      <c r="AH23" s="146"/>
      <c r="AI23" s="146"/>
      <c r="AJ23" s="146"/>
      <c r="AK23" s="146"/>
      <c r="AL23" s="146"/>
    </row>
    <row r="24" spans="1:38" ht="24.75" customHeight="1">
      <c r="A24" s="1"/>
      <c r="B24" s="1"/>
      <c r="C24" s="135" t="s">
        <v>661</v>
      </c>
      <c r="D24" s="135"/>
      <c r="E24" s="135"/>
      <c r="F24" s="135"/>
      <c r="G24" s="135"/>
      <c r="H24" s="135"/>
      <c r="I24" s="135"/>
      <c r="J24" s="143" t="s">
        <v>8</v>
      </c>
      <c r="K24" s="143"/>
      <c r="L24" s="143"/>
      <c r="M24" s="143"/>
      <c r="N24" s="143"/>
      <c r="O24" s="143"/>
      <c r="P24" s="143"/>
      <c r="Q24" s="143" t="s">
        <v>18</v>
      </c>
      <c r="R24" s="143"/>
      <c r="S24" s="143"/>
      <c r="T24" s="147">
        <f>776221492+1797452180+9461667571</f>
        <v>12035341243</v>
      </c>
      <c r="U24" s="147"/>
      <c r="V24" s="147"/>
      <c r="W24" s="147"/>
      <c r="X24" s="147"/>
      <c r="Y24" s="147"/>
      <c r="Z24" s="147"/>
      <c r="AA24" s="147"/>
      <c r="AB24" s="147"/>
      <c r="AC24" s="147"/>
      <c r="AD24" s="147"/>
      <c r="AE24" s="147">
        <v>9639061803</v>
      </c>
      <c r="AF24" s="147"/>
      <c r="AG24" s="147"/>
      <c r="AH24" s="147"/>
      <c r="AI24" s="147"/>
      <c r="AJ24" s="147"/>
      <c r="AK24" s="147"/>
      <c r="AL24" s="147"/>
    </row>
    <row r="25" spans="1:38" ht="24.75" customHeight="1">
      <c r="A25" s="1"/>
      <c r="B25" s="1"/>
      <c r="C25" s="135" t="s">
        <v>662</v>
      </c>
      <c r="D25" s="135"/>
      <c r="E25" s="135"/>
      <c r="F25" s="135"/>
      <c r="G25" s="135"/>
      <c r="H25" s="135"/>
      <c r="I25" s="135"/>
      <c r="J25" s="143" t="s">
        <v>9</v>
      </c>
      <c r="K25" s="143"/>
      <c r="L25" s="143"/>
      <c r="M25" s="143"/>
      <c r="N25" s="143"/>
      <c r="O25" s="143"/>
      <c r="P25" s="143"/>
      <c r="Q25" s="143"/>
      <c r="R25" s="143"/>
      <c r="S25" s="143"/>
      <c r="T25" s="147">
        <v>4874218</v>
      </c>
      <c r="U25" s="147"/>
      <c r="V25" s="147"/>
      <c r="W25" s="147"/>
      <c r="X25" s="147"/>
      <c r="Y25" s="147"/>
      <c r="Z25" s="147"/>
      <c r="AA25" s="147"/>
      <c r="AB25" s="147"/>
      <c r="AC25" s="147"/>
      <c r="AD25" s="147"/>
      <c r="AE25" s="147">
        <v>4830511</v>
      </c>
      <c r="AF25" s="147"/>
      <c r="AG25" s="147"/>
      <c r="AH25" s="147"/>
      <c r="AI25" s="147"/>
      <c r="AJ25" s="147"/>
      <c r="AK25" s="147"/>
      <c r="AL25" s="147"/>
    </row>
    <row r="26" spans="1:38" ht="24.75" customHeight="1">
      <c r="A26" s="1"/>
      <c r="B26" s="1"/>
      <c r="C26" s="139" t="s">
        <v>663</v>
      </c>
      <c r="D26" s="139"/>
      <c r="E26" s="139"/>
      <c r="F26" s="139"/>
      <c r="G26" s="139"/>
      <c r="H26" s="139"/>
      <c r="I26" s="139"/>
      <c r="J26" s="142" t="s">
        <v>664</v>
      </c>
      <c r="K26" s="142"/>
      <c r="L26" s="142"/>
      <c r="M26" s="142"/>
      <c r="N26" s="142"/>
      <c r="O26" s="142"/>
      <c r="P26" s="142"/>
      <c r="Q26" s="142" t="s">
        <v>19</v>
      </c>
      <c r="R26" s="142"/>
      <c r="S26" s="142"/>
      <c r="T26" s="146">
        <f>SUM(T27:AD28)</f>
        <v>10162643042</v>
      </c>
      <c r="U26" s="146"/>
      <c r="V26" s="146"/>
      <c r="W26" s="146"/>
      <c r="X26" s="146"/>
      <c r="Y26" s="146"/>
      <c r="Z26" s="146"/>
      <c r="AA26" s="146"/>
      <c r="AB26" s="146"/>
      <c r="AC26" s="146"/>
      <c r="AD26" s="146"/>
      <c r="AE26" s="146">
        <v>5149376942</v>
      </c>
      <c r="AF26" s="146"/>
      <c r="AG26" s="146"/>
      <c r="AH26" s="146"/>
      <c r="AI26" s="146"/>
      <c r="AJ26" s="146"/>
      <c r="AK26" s="146"/>
      <c r="AL26" s="146"/>
    </row>
    <row r="27" spans="1:38" ht="24.75" customHeight="1">
      <c r="A27" s="1"/>
      <c r="B27" s="1"/>
      <c r="C27" s="135" t="s">
        <v>665</v>
      </c>
      <c r="D27" s="135"/>
      <c r="E27" s="135"/>
      <c r="F27" s="135"/>
      <c r="G27" s="135"/>
      <c r="H27" s="135"/>
      <c r="I27" s="135"/>
      <c r="J27" s="143" t="s">
        <v>666</v>
      </c>
      <c r="K27" s="143"/>
      <c r="L27" s="143"/>
      <c r="M27" s="143"/>
      <c r="N27" s="143"/>
      <c r="O27" s="143"/>
      <c r="P27" s="143"/>
      <c r="Q27" s="143"/>
      <c r="R27" s="143"/>
      <c r="S27" s="143"/>
      <c r="T27" s="147">
        <v>10327826000</v>
      </c>
      <c r="U27" s="147"/>
      <c r="V27" s="147"/>
      <c r="W27" s="147"/>
      <c r="X27" s="147"/>
      <c r="Y27" s="147"/>
      <c r="Z27" s="147"/>
      <c r="AA27" s="147"/>
      <c r="AB27" s="147"/>
      <c r="AC27" s="147"/>
      <c r="AD27" s="147"/>
      <c r="AE27" s="147">
        <v>5327826000</v>
      </c>
      <c r="AF27" s="147"/>
      <c r="AG27" s="147"/>
      <c r="AH27" s="147"/>
      <c r="AI27" s="147"/>
      <c r="AJ27" s="147"/>
      <c r="AK27" s="147"/>
      <c r="AL27" s="147"/>
    </row>
    <row r="28" spans="1:38" ht="24.75" customHeight="1">
      <c r="A28" s="1"/>
      <c r="B28" s="1"/>
      <c r="C28" s="135" t="s">
        <v>667</v>
      </c>
      <c r="D28" s="135"/>
      <c r="E28" s="135"/>
      <c r="F28" s="135"/>
      <c r="G28" s="135"/>
      <c r="H28" s="135"/>
      <c r="I28" s="135"/>
      <c r="J28" s="143" t="s">
        <v>668</v>
      </c>
      <c r="K28" s="143"/>
      <c r="L28" s="143"/>
      <c r="M28" s="143"/>
      <c r="N28" s="143"/>
      <c r="O28" s="143"/>
      <c r="P28" s="143"/>
      <c r="Q28" s="143"/>
      <c r="R28" s="143"/>
      <c r="S28" s="143"/>
      <c r="T28" s="147">
        <v>-165182958</v>
      </c>
      <c r="U28" s="147"/>
      <c r="V28" s="147"/>
      <c r="W28" s="147"/>
      <c r="X28" s="147"/>
      <c r="Y28" s="147"/>
      <c r="Z28" s="147"/>
      <c r="AA28" s="147"/>
      <c r="AB28" s="147"/>
      <c r="AC28" s="147"/>
      <c r="AD28" s="147"/>
      <c r="AE28" s="147">
        <v>-178449058</v>
      </c>
      <c r="AF28" s="147"/>
      <c r="AG28" s="147"/>
      <c r="AH28" s="147"/>
      <c r="AI28" s="147"/>
      <c r="AJ28" s="147"/>
      <c r="AK28" s="147"/>
      <c r="AL28" s="147"/>
    </row>
    <row r="29" spans="1:38" ht="24.75" customHeight="1">
      <c r="A29" s="1"/>
      <c r="B29" s="1"/>
      <c r="C29" s="139" t="s">
        <v>669</v>
      </c>
      <c r="D29" s="139"/>
      <c r="E29" s="139"/>
      <c r="F29" s="139"/>
      <c r="G29" s="139"/>
      <c r="H29" s="139"/>
      <c r="I29" s="139"/>
      <c r="J29" s="142" t="s">
        <v>670</v>
      </c>
      <c r="K29" s="142"/>
      <c r="L29" s="142"/>
      <c r="M29" s="142"/>
      <c r="N29" s="142"/>
      <c r="O29" s="142"/>
      <c r="P29" s="142"/>
      <c r="Q29" s="142" t="s">
        <v>20</v>
      </c>
      <c r="R29" s="142"/>
      <c r="S29" s="142"/>
      <c r="T29" s="146">
        <f>SUM(T30:AD35)</f>
        <v>27546541639</v>
      </c>
      <c r="U29" s="146"/>
      <c r="V29" s="146"/>
      <c r="W29" s="146"/>
      <c r="X29" s="146"/>
      <c r="Y29" s="146"/>
      <c r="Z29" s="146"/>
      <c r="AA29" s="146"/>
      <c r="AB29" s="146"/>
      <c r="AC29" s="146"/>
      <c r="AD29" s="146"/>
      <c r="AE29" s="146">
        <v>30041884628</v>
      </c>
      <c r="AF29" s="146"/>
      <c r="AG29" s="146"/>
      <c r="AH29" s="146"/>
      <c r="AI29" s="146"/>
      <c r="AJ29" s="146"/>
      <c r="AK29" s="146"/>
      <c r="AL29" s="146"/>
    </row>
    <row r="30" spans="1:38" ht="24.75" customHeight="1">
      <c r="A30" s="1"/>
      <c r="B30" s="1"/>
      <c r="C30" s="135" t="s">
        <v>671</v>
      </c>
      <c r="D30" s="135"/>
      <c r="E30" s="135"/>
      <c r="F30" s="135"/>
      <c r="G30" s="135"/>
      <c r="H30" s="135"/>
      <c r="I30" s="135"/>
      <c r="J30" s="143" t="s">
        <v>10</v>
      </c>
      <c r="K30" s="143"/>
      <c r="L30" s="143"/>
      <c r="M30" s="143"/>
      <c r="N30" s="143"/>
      <c r="O30" s="143"/>
      <c r="P30" s="143"/>
      <c r="Q30" s="143"/>
      <c r="R30" s="143"/>
      <c r="S30" s="143"/>
      <c r="T30" s="148">
        <f>22020815667+2201445737+2699280498</f>
        <v>26921541902</v>
      </c>
      <c r="U30" s="149"/>
      <c r="V30" s="149"/>
      <c r="W30" s="149"/>
      <c r="X30" s="149"/>
      <c r="Y30" s="149"/>
      <c r="Z30" s="149"/>
      <c r="AA30" s="149"/>
      <c r="AB30" s="149"/>
      <c r="AC30" s="149"/>
      <c r="AD30" s="150"/>
      <c r="AE30" s="147">
        <v>27377294650</v>
      </c>
      <c r="AF30" s="147"/>
      <c r="AG30" s="147"/>
      <c r="AH30" s="147"/>
      <c r="AI30" s="147"/>
      <c r="AJ30" s="147"/>
      <c r="AK30" s="147"/>
      <c r="AL30" s="147"/>
    </row>
    <row r="31" spans="1:38" ht="24.75" customHeight="1">
      <c r="A31" s="1"/>
      <c r="B31" s="1"/>
      <c r="C31" s="135" t="s">
        <v>672</v>
      </c>
      <c r="D31" s="135"/>
      <c r="E31" s="135"/>
      <c r="F31" s="135"/>
      <c r="G31" s="135"/>
      <c r="H31" s="135"/>
      <c r="I31" s="135"/>
      <c r="J31" s="143" t="s">
        <v>11</v>
      </c>
      <c r="K31" s="143"/>
      <c r="L31" s="143"/>
      <c r="M31" s="143"/>
      <c r="N31" s="143"/>
      <c r="O31" s="143"/>
      <c r="P31" s="143"/>
      <c r="Q31" s="143"/>
      <c r="R31" s="143"/>
      <c r="S31" s="143"/>
      <c r="T31" s="148">
        <v>903543104</v>
      </c>
      <c r="U31" s="149"/>
      <c r="V31" s="149"/>
      <c r="W31" s="149"/>
      <c r="X31" s="149"/>
      <c r="Y31" s="149"/>
      <c r="Z31" s="149"/>
      <c r="AA31" s="149"/>
      <c r="AB31" s="149"/>
      <c r="AC31" s="149"/>
      <c r="AD31" s="150"/>
      <c r="AE31" s="147">
        <v>3488302928</v>
      </c>
      <c r="AF31" s="147"/>
      <c r="AG31" s="147"/>
      <c r="AH31" s="147"/>
      <c r="AI31" s="147"/>
      <c r="AJ31" s="147"/>
      <c r="AK31" s="147"/>
      <c r="AL31" s="147"/>
    </row>
    <row r="32" spans="1:38" ht="24.75" customHeight="1">
      <c r="A32" s="1"/>
      <c r="B32" s="1"/>
      <c r="C32" s="135" t="s">
        <v>673</v>
      </c>
      <c r="D32" s="135"/>
      <c r="E32" s="135"/>
      <c r="F32" s="135"/>
      <c r="G32" s="135"/>
      <c r="H32" s="135"/>
      <c r="I32" s="135"/>
      <c r="J32" s="143" t="s">
        <v>12</v>
      </c>
      <c r="K32" s="143"/>
      <c r="L32" s="143"/>
      <c r="M32" s="143"/>
      <c r="N32" s="143"/>
      <c r="O32" s="143"/>
      <c r="P32" s="143"/>
      <c r="Q32" s="143" t="s">
        <v>21</v>
      </c>
      <c r="R32" s="143"/>
      <c r="S32" s="143"/>
      <c r="T32" s="148"/>
      <c r="U32" s="149"/>
      <c r="V32" s="149"/>
      <c r="W32" s="149"/>
      <c r="X32" s="149"/>
      <c r="Y32" s="149"/>
      <c r="Z32" s="149"/>
      <c r="AA32" s="149"/>
      <c r="AB32" s="149"/>
      <c r="AC32" s="149"/>
      <c r="AD32" s="150"/>
      <c r="AE32" s="147"/>
      <c r="AF32" s="147"/>
      <c r="AG32" s="147"/>
      <c r="AH32" s="147"/>
      <c r="AI32" s="147"/>
      <c r="AJ32" s="147"/>
      <c r="AK32" s="147"/>
      <c r="AL32" s="147"/>
    </row>
    <row r="33" spans="1:38" ht="24.75" customHeight="1">
      <c r="A33" s="1"/>
      <c r="B33" s="1"/>
      <c r="C33" s="135" t="s">
        <v>674</v>
      </c>
      <c r="D33" s="135"/>
      <c r="E33" s="135"/>
      <c r="F33" s="135"/>
      <c r="G33" s="135"/>
      <c r="H33" s="135"/>
      <c r="I33" s="135"/>
      <c r="J33" s="143" t="s">
        <v>13</v>
      </c>
      <c r="K33" s="143"/>
      <c r="L33" s="143"/>
      <c r="M33" s="143"/>
      <c r="N33" s="143"/>
      <c r="O33" s="143"/>
      <c r="P33" s="143"/>
      <c r="Q33" s="143"/>
      <c r="R33" s="143"/>
      <c r="S33" s="143"/>
      <c r="T33" s="151"/>
      <c r="U33" s="152"/>
      <c r="V33" s="152"/>
      <c r="W33" s="152"/>
      <c r="X33" s="152"/>
      <c r="Y33" s="152"/>
      <c r="Z33" s="152"/>
      <c r="AA33" s="152"/>
      <c r="AB33" s="152"/>
      <c r="AC33" s="152"/>
      <c r="AD33" s="153"/>
      <c r="AE33" s="147"/>
      <c r="AF33" s="147"/>
      <c r="AG33" s="147"/>
      <c r="AH33" s="147"/>
      <c r="AI33" s="147"/>
      <c r="AJ33" s="147"/>
      <c r="AK33" s="147"/>
      <c r="AL33" s="147"/>
    </row>
    <row r="34" spans="1:38" ht="24.75" customHeight="1">
      <c r="A34" s="1"/>
      <c r="B34" s="1"/>
      <c r="C34" s="135" t="s">
        <v>675</v>
      </c>
      <c r="D34" s="135"/>
      <c r="E34" s="135"/>
      <c r="F34" s="135"/>
      <c r="G34" s="135"/>
      <c r="H34" s="135"/>
      <c r="I34" s="135"/>
      <c r="J34" s="143" t="s">
        <v>14</v>
      </c>
      <c r="K34" s="143"/>
      <c r="L34" s="143"/>
      <c r="M34" s="143"/>
      <c r="N34" s="143"/>
      <c r="O34" s="143"/>
      <c r="P34" s="143"/>
      <c r="Q34" s="143" t="s">
        <v>22</v>
      </c>
      <c r="R34" s="143"/>
      <c r="S34" s="143"/>
      <c r="T34" s="148">
        <f>1781571668+14477684+56185038</f>
        <v>1852234390</v>
      </c>
      <c r="U34" s="149"/>
      <c r="V34" s="149"/>
      <c r="W34" s="149"/>
      <c r="X34" s="149"/>
      <c r="Y34" s="149"/>
      <c r="Z34" s="149"/>
      <c r="AA34" s="149"/>
      <c r="AB34" s="149"/>
      <c r="AC34" s="149"/>
      <c r="AD34" s="150"/>
      <c r="AE34" s="147">
        <v>1419405686</v>
      </c>
      <c r="AF34" s="147"/>
      <c r="AG34" s="147"/>
      <c r="AH34" s="147"/>
      <c r="AI34" s="147"/>
      <c r="AJ34" s="147"/>
      <c r="AK34" s="147"/>
      <c r="AL34" s="147"/>
    </row>
    <row r="35" spans="1:38" ht="24.75" customHeight="1">
      <c r="A35" s="1"/>
      <c r="B35" s="1"/>
      <c r="C35" s="135" t="s">
        <v>676</v>
      </c>
      <c r="D35" s="135"/>
      <c r="E35" s="135"/>
      <c r="F35" s="135"/>
      <c r="G35" s="135"/>
      <c r="H35" s="135"/>
      <c r="I35" s="135"/>
      <c r="J35" s="143" t="s">
        <v>677</v>
      </c>
      <c r="K35" s="143"/>
      <c r="L35" s="143"/>
      <c r="M35" s="143"/>
      <c r="N35" s="143"/>
      <c r="O35" s="143"/>
      <c r="P35" s="143"/>
      <c r="Q35" s="143"/>
      <c r="R35" s="143"/>
      <c r="S35" s="143"/>
      <c r="T35" s="148">
        <v>-2130777757</v>
      </c>
      <c r="U35" s="149"/>
      <c r="V35" s="149"/>
      <c r="W35" s="149"/>
      <c r="X35" s="149"/>
      <c r="Y35" s="149"/>
      <c r="Z35" s="149"/>
      <c r="AA35" s="149"/>
      <c r="AB35" s="149"/>
      <c r="AC35" s="149"/>
      <c r="AD35" s="150"/>
      <c r="AE35" s="147">
        <v>-2243118636</v>
      </c>
      <c r="AF35" s="147"/>
      <c r="AG35" s="147"/>
      <c r="AH35" s="147"/>
      <c r="AI35" s="147"/>
      <c r="AJ35" s="147"/>
      <c r="AK35" s="147"/>
      <c r="AL35" s="147"/>
    </row>
    <row r="36" spans="1:38" ht="24.75" customHeight="1">
      <c r="A36" s="1"/>
      <c r="B36" s="1"/>
      <c r="C36" s="139" t="s">
        <v>678</v>
      </c>
      <c r="D36" s="139"/>
      <c r="E36" s="139"/>
      <c r="F36" s="139"/>
      <c r="G36" s="139"/>
      <c r="H36" s="139"/>
      <c r="I36" s="139"/>
      <c r="J36" s="142" t="s">
        <v>679</v>
      </c>
      <c r="K36" s="142"/>
      <c r="L36" s="142"/>
      <c r="M36" s="142"/>
      <c r="N36" s="142"/>
      <c r="O36" s="142"/>
      <c r="P36" s="142"/>
      <c r="Q36" s="142" t="s">
        <v>680</v>
      </c>
      <c r="R36" s="142"/>
      <c r="S36" s="142"/>
      <c r="T36" s="146">
        <f>T37</f>
        <v>6895459957</v>
      </c>
      <c r="U36" s="146"/>
      <c r="V36" s="146"/>
      <c r="W36" s="146"/>
      <c r="X36" s="146"/>
      <c r="Y36" s="146"/>
      <c r="Z36" s="146"/>
      <c r="AA36" s="146"/>
      <c r="AB36" s="146"/>
      <c r="AC36" s="146"/>
      <c r="AD36" s="146"/>
      <c r="AE36" s="146">
        <v>9322811073</v>
      </c>
      <c r="AF36" s="146"/>
      <c r="AG36" s="146"/>
      <c r="AH36" s="146"/>
      <c r="AI36" s="146"/>
      <c r="AJ36" s="146"/>
      <c r="AK36" s="146"/>
      <c r="AL36" s="146"/>
    </row>
    <row r="37" spans="1:38" ht="24.75" customHeight="1">
      <c r="A37" s="1"/>
      <c r="B37" s="1"/>
      <c r="C37" s="135" t="s">
        <v>681</v>
      </c>
      <c r="D37" s="135"/>
      <c r="E37" s="135"/>
      <c r="F37" s="135"/>
      <c r="G37" s="135"/>
      <c r="H37" s="135"/>
      <c r="I37" s="135"/>
      <c r="J37" s="143" t="s">
        <v>15</v>
      </c>
      <c r="K37" s="143"/>
      <c r="L37" s="143"/>
      <c r="M37" s="143"/>
      <c r="N37" s="143"/>
      <c r="O37" s="143"/>
      <c r="P37" s="143"/>
      <c r="Q37" s="143" t="s">
        <v>23</v>
      </c>
      <c r="R37" s="143"/>
      <c r="S37" s="143"/>
      <c r="T37" s="147">
        <f>2690538039+2732453310+1472468608</f>
        <v>6895459957</v>
      </c>
      <c r="U37" s="147"/>
      <c r="V37" s="147"/>
      <c r="W37" s="147"/>
      <c r="X37" s="147"/>
      <c r="Y37" s="147"/>
      <c r="Z37" s="147"/>
      <c r="AA37" s="147"/>
      <c r="AB37" s="147"/>
      <c r="AC37" s="147"/>
      <c r="AD37" s="147"/>
      <c r="AE37" s="154">
        <v>9322811073</v>
      </c>
      <c r="AF37" s="154"/>
      <c r="AG37" s="154"/>
      <c r="AH37" s="154"/>
      <c r="AI37" s="154"/>
      <c r="AJ37" s="154"/>
      <c r="AK37" s="154"/>
      <c r="AL37" s="154"/>
    </row>
    <row r="38" spans="1:38" ht="24.75" customHeight="1">
      <c r="A38" s="1"/>
      <c r="B38" s="1"/>
      <c r="C38" s="135" t="s">
        <v>682</v>
      </c>
      <c r="D38" s="135"/>
      <c r="E38" s="135"/>
      <c r="F38" s="135"/>
      <c r="G38" s="135"/>
      <c r="H38" s="135"/>
      <c r="I38" s="135"/>
      <c r="J38" s="143" t="s">
        <v>683</v>
      </c>
      <c r="K38" s="143"/>
      <c r="L38" s="143"/>
      <c r="M38" s="143"/>
      <c r="N38" s="143"/>
      <c r="O38" s="143"/>
      <c r="P38" s="143"/>
      <c r="Q38" s="143"/>
      <c r="R38" s="143"/>
      <c r="S38" s="143"/>
      <c r="T38" s="154"/>
      <c r="U38" s="154"/>
      <c r="V38" s="154"/>
      <c r="W38" s="154"/>
      <c r="X38" s="154"/>
      <c r="Y38" s="154"/>
      <c r="Z38" s="154"/>
      <c r="AA38" s="154"/>
      <c r="AB38" s="154"/>
      <c r="AC38" s="154"/>
      <c r="AD38" s="154"/>
      <c r="AE38" s="154">
        <v>0</v>
      </c>
      <c r="AF38" s="154"/>
      <c r="AG38" s="154"/>
      <c r="AH38" s="154"/>
      <c r="AI38" s="154"/>
      <c r="AJ38" s="154"/>
      <c r="AK38" s="154"/>
      <c r="AL38" s="154"/>
    </row>
    <row r="39" spans="1:38" ht="24.75" customHeight="1">
      <c r="A39" s="1"/>
      <c r="B39" s="1"/>
      <c r="C39" s="139" t="s">
        <v>684</v>
      </c>
      <c r="D39" s="139"/>
      <c r="E39" s="139"/>
      <c r="F39" s="139"/>
      <c r="G39" s="139"/>
      <c r="H39" s="139"/>
      <c r="I39" s="139"/>
      <c r="J39" s="142" t="s">
        <v>685</v>
      </c>
      <c r="K39" s="142"/>
      <c r="L39" s="142"/>
      <c r="M39" s="142"/>
      <c r="N39" s="142"/>
      <c r="O39" s="142"/>
      <c r="P39" s="142"/>
      <c r="Q39" s="142"/>
      <c r="R39" s="142"/>
      <c r="S39" s="142"/>
      <c r="T39" s="146">
        <f>SUM(T40:AD43)</f>
        <v>2514774849</v>
      </c>
      <c r="U39" s="146"/>
      <c r="V39" s="146"/>
      <c r="W39" s="146"/>
      <c r="X39" s="146"/>
      <c r="Y39" s="146"/>
      <c r="Z39" s="146"/>
      <c r="AA39" s="146"/>
      <c r="AB39" s="146"/>
      <c r="AC39" s="146"/>
      <c r="AD39" s="146"/>
      <c r="AE39" s="146">
        <v>2701431202</v>
      </c>
      <c r="AF39" s="146"/>
      <c r="AG39" s="146"/>
      <c r="AH39" s="146"/>
      <c r="AI39" s="146"/>
      <c r="AJ39" s="146"/>
      <c r="AK39" s="146"/>
      <c r="AL39" s="146"/>
    </row>
    <row r="40" spans="1:38" ht="24.75" customHeight="1">
      <c r="A40" s="1"/>
      <c r="B40" s="1"/>
      <c r="C40" s="135" t="s">
        <v>686</v>
      </c>
      <c r="D40" s="135"/>
      <c r="E40" s="135"/>
      <c r="F40" s="135"/>
      <c r="G40" s="135"/>
      <c r="H40" s="135"/>
      <c r="I40" s="135"/>
      <c r="J40" s="143" t="s">
        <v>687</v>
      </c>
      <c r="K40" s="143"/>
      <c r="L40" s="143"/>
      <c r="M40" s="143"/>
      <c r="N40" s="143"/>
      <c r="O40" s="143"/>
      <c r="P40" s="143"/>
      <c r="Q40" s="143"/>
      <c r="R40" s="143"/>
      <c r="S40" s="143"/>
      <c r="T40" s="147">
        <f>364312833+3630000+1597531768</f>
        <v>1965474601</v>
      </c>
      <c r="U40" s="147"/>
      <c r="V40" s="147"/>
      <c r="W40" s="147"/>
      <c r="X40" s="147"/>
      <c r="Y40" s="147"/>
      <c r="Z40" s="147"/>
      <c r="AA40" s="147"/>
      <c r="AB40" s="147"/>
      <c r="AC40" s="147"/>
      <c r="AD40" s="147"/>
      <c r="AE40" s="147">
        <v>2232674802</v>
      </c>
      <c r="AF40" s="147"/>
      <c r="AG40" s="147"/>
      <c r="AH40" s="147"/>
      <c r="AI40" s="147"/>
      <c r="AJ40" s="147"/>
      <c r="AK40" s="147"/>
      <c r="AL40" s="147"/>
    </row>
    <row r="41" spans="1:38" ht="24.75" customHeight="1">
      <c r="A41" s="1"/>
      <c r="B41" s="1"/>
      <c r="C41" s="135" t="s">
        <v>688</v>
      </c>
      <c r="D41" s="135"/>
      <c r="E41" s="135"/>
      <c r="F41" s="135"/>
      <c r="G41" s="135"/>
      <c r="H41" s="135"/>
      <c r="I41" s="135"/>
      <c r="J41" s="143" t="s">
        <v>689</v>
      </c>
      <c r="K41" s="143"/>
      <c r="L41" s="143"/>
      <c r="M41" s="143"/>
      <c r="N41" s="143"/>
      <c r="O41" s="143"/>
      <c r="P41" s="143"/>
      <c r="Q41" s="143" t="s">
        <v>24</v>
      </c>
      <c r="R41" s="143"/>
      <c r="S41" s="143"/>
      <c r="T41" s="147"/>
      <c r="U41" s="147"/>
      <c r="V41" s="147"/>
      <c r="W41" s="147"/>
      <c r="X41" s="147"/>
      <c r="Y41" s="147"/>
      <c r="Z41" s="147"/>
      <c r="AA41" s="147"/>
      <c r="AB41" s="147"/>
      <c r="AC41" s="147"/>
      <c r="AD41" s="147"/>
      <c r="AE41" s="154"/>
      <c r="AF41" s="154"/>
      <c r="AG41" s="154"/>
      <c r="AH41" s="154"/>
      <c r="AI41" s="154"/>
      <c r="AJ41" s="154"/>
      <c r="AK41" s="154"/>
      <c r="AL41" s="154"/>
    </row>
    <row r="42" spans="1:38" ht="24.75" customHeight="1">
      <c r="A42" s="1"/>
      <c r="B42" s="1"/>
      <c r="C42" s="135" t="s">
        <v>690</v>
      </c>
      <c r="D42" s="135"/>
      <c r="E42" s="135"/>
      <c r="F42" s="135"/>
      <c r="G42" s="135"/>
      <c r="H42" s="135"/>
      <c r="I42" s="135"/>
      <c r="J42" s="143" t="s">
        <v>691</v>
      </c>
      <c r="K42" s="143"/>
      <c r="L42" s="143"/>
      <c r="M42" s="143"/>
      <c r="N42" s="143"/>
      <c r="O42" s="143"/>
      <c r="P42" s="143"/>
      <c r="Q42" s="143" t="s">
        <v>692</v>
      </c>
      <c r="R42" s="143"/>
      <c r="S42" s="143"/>
      <c r="T42" s="147">
        <v>15807623</v>
      </c>
      <c r="U42" s="147"/>
      <c r="V42" s="147"/>
      <c r="W42" s="147"/>
      <c r="X42" s="147"/>
      <c r="Y42" s="147"/>
      <c r="Z42" s="147"/>
      <c r="AA42" s="147"/>
      <c r="AB42" s="147"/>
      <c r="AC42" s="147"/>
      <c r="AD42" s="147"/>
      <c r="AE42" s="154"/>
      <c r="AF42" s="154"/>
      <c r="AG42" s="154"/>
      <c r="AH42" s="154"/>
      <c r="AI42" s="154"/>
      <c r="AJ42" s="154"/>
      <c r="AK42" s="154"/>
      <c r="AL42" s="154"/>
    </row>
    <row r="43" spans="1:38" ht="24.75" customHeight="1">
      <c r="A43" s="1"/>
      <c r="B43" s="1"/>
      <c r="C43" s="135" t="s">
        <v>693</v>
      </c>
      <c r="D43" s="135"/>
      <c r="E43" s="135"/>
      <c r="F43" s="135"/>
      <c r="G43" s="135"/>
      <c r="H43" s="135"/>
      <c r="I43" s="135"/>
      <c r="J43" s="143" t="s">
        <v>694</v>
      </c>
      <c r="K43" s="143"/>
      <c r="L43" s="143"/>
      <c r="M43" s="143"/>
      <c r="N43" s="143"/>
      <c r="O43" s="143"/>
      <c r="P43" s="143"/>
      <c r="Q43" s="143" t="s">
        <v>25</v>
      </c>
      <c r="R43" s="143"/>
      <c r="S43" s="143"/>
      <c r="T43" s="147">
        <v>533492625</v>
      </c>
      <c r="U43" s="147"/>
      <c r="V43" s="147"/>
      <c r="W43" s="147"/>
      <c r="X43" s="147"/>
      <c r="Y43" s="147"/>
      <c r="Z43" s="147"/>
      <c r="AA43" s="147"/>
      <c r="AB43" s="147"/>
      <c r="AC43" s="147"/>
      <c r="AD43" s="147"/>
      <c r="AE43" s="147">
        <v>468756400</v>
      </c>
      <c r="AF43" s="147"/>
      <c r="AG43" s="147"/>
      <c r="AH43" s="147"/>
      <c r="AI43" s="147"/>
      <c r="AJ43" s="147"/>
      <c r="AK43" s="147"/>
      <c r="AL43" s="147"/>
    </row>
    <row r="44" spans="1:38" ht="24.75" customHeight="1">
      <c r="A44" s="1"/>
      <c r="B44" s="1"/>
      <c r="C44" s="139" t="s">
        <v>695</v>
      </c>
      <c r="D44" s="139"/>
      <c r="E44" s="139"/>
      <c r="F44" s="139"/>
      <c r="G44" s="139"/>
      <c r="H44" s="139"/>
      <c r="I44" s="139"/>
      <c r="J44" s="142" t="s">
        <v>696</v>
      </c>
      <c r="K44" s="142"/>
      <c r="L44" s="142"/>
      <c r="M44" s="142"/>
      <c r="N44" s="142"/>
      <c r="O44" s="142"/>
      <c r="P44" s="142"/>
      <c r="Q44" s="142"/>
      <c r="R44" s="142"/>
      <c r="S44" s="142"/>
      <c r="T44" s="146">
        <f>T51+T65+T70</f>
        <v>85709808670</v>
      </c>
      <c r="U44" s="146"/>
      <c r="V44" s="146"/>
      <c r="W44" s="146"/>
      <c r="X44" s="146"/>
      <c r="Y44" s="146"/>
      <c r="Z44" s="146"/>
      <c r="AA44" s="146"/>
      <c r="AB44" s="146"/>
      <c r="AC44" s="146"/>
      <c r="AD44" s="146"/>
      <c r="AE44" s="146">
        <v>83146992274</v>
      </c>
      <c r="AF44" s="146"/>
      <c r="AG44" s="146"/>
      <c r="AH44" s="146"/>
      <c r="AI44" s="146"/>
      <c r="AJ44" s="146"/>
      <c r="AK44" s="146"/>
      <c r="AL44" s="146"/>
    </row>
    <row r="45" spans="1:38" ht="24.75" customHeight="1">
      <c r="A45" s="1"/>
      <c r="B45" s="1"/>
      <c r="C45" s="139" t="s">
        <v>697</v>
      </c>
      <c r="D45" s="139"/>
      <c r="E45" s="139"/>
      <c r="F45" s="139"/>
      <c r="G45" s="139"/>
      <c r="H45" s="139"/>
      <c r="I45" s="139"/>
      <c r="J45" s="142" t="s">
        <v>698</v>
      </c>
      <c r="K45" s="142"/>
      <c r="L45" s="142"/>
      <c r="M45" s="142"/>
      <c r="N45" s="142"/>
      <c r="O45" s="142"/>
      <c r="P45" s="142"/>
      <c r="Q45" s="142" t="s">
        <v>26</v>
      </c>
      <c r="R45" s="142"/>
      <c r="S45" s="142"/>
      <c r="T45" s="155">
        <v>0</v>
      </c>
      <c r="U45" s="155"/>
      <c r="V45" s="155"/>
      <c r="W45" s="155"/>
      <c r="X45" s="155"/>
      <c r="Y45" s="155"/>
      <c r="Z45" s="155"/>
      <c r="AA45" s="155"/>
      <c r="AB45" s="155"/>
      <c r="AC45" s="155"/>
      <c r="AD45" s="155"/>
      <c r="AE45" s="146"/>
      <c r="AF45" s="146"/>
      <c r="AG45" s="146"/>
      <c r="AH45" s="146"/>
      <c r="AI45" s="146"/>
      <c r="AJ45" s="146"/>
      <c r="AK45" s="146"/>
      <c r="AL45" s="146"/>
    </row>
    <row r="46" spans="1:38" ht="24.75" customHeight="1">
      <c r="A46" s="1"/>
      <c r="B46" s="1"/>
      <c r="C46" s="135" t="s">
        <v>699</v>
      </c>
      <c r="D46" s="135"/>
      <c r="E46" s="135"/>
      <c r="F46" s="135"/>
      <c r="G46" s="135"/>
      <c r="H46" s="135"/>
      <c r="I46" s="135"/>
      <c r="J46" s="143" t="s">
        <v>700</v>
      </c>
      <c r="K46" s="143"/>
      <c r="L46" s="143"/>
      <c r="M46" s="143"/>
      <c r="N46" s="143"/>
      <c r="O46" s="143"/>
      <c r="P46" s="143"/>
      <c r="Q46" s="143"/>
      <c r="R46" s="143"/>
      <c r="S46" s="143"/>
      <c r="T46" s="154"/>
      <c r="U46" s="154"/>
      <c r="V46" s="154"/>
      <c r="W46" s="154"/>
      <c r="X46" s="154"/>
      <c r="Y46" s="154"/>
      <c r="Z46" s="154"/>
      <c r="AA46" s="154"/>
      <c r="AB46" s="154"/>
      <c r="AC46" s="154"/>
      <c r="AD46" s="154"/>
      <c r="AE46" s="154"/>
      <c r="AF46" s="154"/>
      <c r="AG46" s="154"/>
      <c r="AH46" s="154"/>
      <c r="AI46" s="154"/>
      <c r="AJ46" s="154"/>
      <c r="AK46" s="154"/>
      <c r="AL46" s="154"/>
    </row>
    <row r="47" spans="1:38" ht="24.75" customHeight="1">
      <c r="A47" s="1"/>
      <c r="B47" s="1"/>
      <c r="C47" s="135" t="s">
        <v>701</v>
      </c>
      <c r="D47" s="135"/>
      <c r="E47" s="135"/>
      <c r="F47" s="135"/>
      <c r="G47" s="135"/>
      <c r="H47" s="135"/>
      <c r="I47" s="135"/>
      <c r="J47" s="143" t="s">
        <v>702</v>
      </c>
      <c r="K47" s="143"/>
      <c r="L47" s="143"/>
      <c r="M47" s="143"/>
      <c r="N47" s="143"/>
      <c r="O47" s="143"/>
      <c r="P47" s="143"/>
      <c r="Q47" s="143"/>
      <c r="R47" s="143"/>
      <c r="S47" s="143"/>
      <c r="T47" s="154"/>
      <c r="U47" s="154"/>
      <c r="V47" s="154"/>
      <c r="W47" s="154"/>
      <c r="X47" s="154"/>
      <c r="Y47" s="154"/>
      <c r="Z47" s="154"/>
      <c r="AA47" s="154"/>
      <c r="AB47" s="154"/>
      <c r="AC47" s="154"/>
      <c r="AD47" s="154"/>
      <c r="AE47" s="154"/>
      <c r="AF47" s="154"/>
      <c r="AG47" s="154"/>
      <c r="AH47" s="154"/>
      <c r="AI47" s="154"/>
      <c r="AJ47" s="154"/>
      <c r="AK47" s="154"/>
      <c r="AL47" s="154"/>
    </row>
    <row r="48" spans="1:38" ht="24.75" customHeight="1">
      <c r="A48" s="1"/>
      <c r="B48" s="1"/>
      <c r="C48" s="135" t="s">
        <v>703</v>
      </c>
      <c r="D48" s="135"/>
      <c r="E48" s="135"/>
      <c r="F48" s="135"/>
      <c r="G48" s="135"/>
      <c r="H48" s="135"/>
      <c r="I48" s="135"/>
      <c r="J48" s="143" t="s">
        <v>704</v>
      </c>
      <c r="K48" s="143"/>
      <c r="L48" s="143"/>
      <c r="M48" s="143"/>
      <c r="N48" s="143"/>
      <c r="O48" s="143"/>
      <c r="P48" s="143"/>
      <c r="Q48" s="143" t="s">
        <v>27</v>
      </c>
      <c r="R48" s="143"/>
      <c r="S48" s="143"/>
      <c r="T48" s="154"/>
      <c r="U48" s="154"/>
      <c r="V48" s="154"/>
      <c r="W48" s="154"/>
      <c r="X48" s="154"/>
      <c r="Y48" s="154"/>
      <c r="Z48" s="154"/>
      <c r="AA48" s="154"/>
      <c r="AB48" s="154"/>
      <c r="AC48" s="154"/>
      <c r="AD48" s="154"/>
      <c r="AE48" s="154"/>
      <c r="AF48" s="154"/>
      <c r="AG48" s="154"/>
      <c r="AH48" s="154"/>
      <c r="AI48" s="154"/>
      <c r="AJ48" s="154"/>
      <c r="AK48" s="154"/>
      <c r="AL48" s="154"/>
    </row>
    <row r="49" spans="1:38" ht="24.75" customHeight="1">
      <c r="A49" s="1"/>
      <c r="B49" s="1"/>
      <c r="C49" s="135" t="s">
        <v>705</v>
      </c>
      <c r="D49" s="135"/>
      <c r="E49" s="135"/>
      <c r="F49" s="135"/>
      <c r="G49" s="135"/>
      <c r="H49" s="135"/>
      <c r="I49" s="135"/>
      <c r="J49" s="143" t="s">
        <v>706</v>
      </c>
      <c r="K49" s="143"/>
      <c r="L49" s="143"/>
      <c r="M49" s="143"/>
      <c r="N49" s="143"/>
      <c r="O49" s="143"/>
      <c r="P49" s="143"/>
      <c r="Q49" s="143" t="s">
        <v>28</v>
      </c>
      <c r="R49" s="143"/>
      <c r="S49" s="143"/>
      <c r="T49" s="154"/>
      <c r="U49" s="154"/>
      <c r="V49" s="154"/>
      <c r="W49" s="154"/>
      <c r="X49" s="154"/>
      <c r="Y49" s="154"/>
      <c r="Z49" s="154"/>
      <c r="AA49" s="154"/>
      <c r="AB49" s="154"/>
      <c r="AC49" s="154"/>
      <c r="AD49" s="154"/>
      <c r="AE49" s="154"/>
      <c r="AF49" s="154"/>
      <c r="AG49" s="154"/>
      <c r="AH49" s="154"/>
      <c r="AI49" s="154"/>
      <c r="AJ49" s="154"/>
      <c r="AK49" s="154"/>
      <c r="AL49" s="154"/>
    </row>
    <row r="50" spans="1:38" ht="24.75" customHeight="1">
      <c r="A50" s="1"/>
      <c r="B50" s="1"/>
      <c r="C50" s="135" t="s">
        <v>707</v>
      </c>
      <c r="D50" s="135"/>
      <c r="E50" s="135"/>
      <c r="F50" s="135"/>
      <c r="G50" s="135"/>
      <c r="H50" s="135"/>
      <c r="I50" s="135"/>
      <c r="J50" s="143" t="s">
        <v>708</v>
      </c>
      <c r="K50" s="143"/>
      <c r="L50" s="143"/>
      <c r="M50" s="143"/>
      <c r="N50" s="143"/>
      <c r="O50" s="143"/>
      <c r="P50" s="143"/>
      <c r="Q50" s="143"/>
      <c r="R50" s="143"/>
      <c r="S50" s="143"/>
      <c r="T50" s="154"/>
      <c r="U50" s="154"/>
      <c r="V50" s="154"/>
      <c r="W50" s="154"/>
      <c r="X50" s="154"/>
      <c r="Y50" s="154"/>
      <c r="Z50" s="154"/>
      <c r="AA50" s="154"/>
      <c r="AB50" s="154"/>
      <c r="AC50" s="154"/>
      <c r="AD50" s="154"/>
      <c r="AE50" s="154"/>
      <c r="AF50" s="154"/>
      <c r="AG50" s="154"/>
      <c r="AH50" s="154"/>
      <c r="AI50" s="154"/>
      <c r="AJ50" s="154"/>
      <c r="AK50" s="154"/>
      <c r="AL50" s="154"/>
    </row>
    <row r="51" spans="1:38" ht="24.75" customHeight="1">
      <c r="A51" s="1"/>
      <c r="B51" s="1"/>
      <c r="C51" s="139" t="s">
        <v>709</v>
      </c>
      <c r="D51" s="139"/>
      <c r="E51" s="139"/>
      <c r="F51" s="139"/>
      <c r="G51" s="139"/>
      <c r="H51" s="139"/>
      <c r="I51" s="139"/>
      <c r="J51" s="142" t="s">
        <v>710</v>
      </c>
      <c r="K51" s="142"/>
      <c r="L51" s="142"/>
      <c r="M51" s="142"/>
      <c r="N51" s="142"/>
      <c r="O51" s="142"/>
      <c r="P51" s="142"/>
      <c r="Q51" s="142"/>
      <c r="R51" s="142"/>
      <c r="S51" s="142"/>
      <c r="T51" s="146">
        <f>T52+T58+T61</f>
        <v>80347187073</v>
      </c>
      <c r="U51" s="146"/>
      <c r="V51" s="146"/>
      <c r="W51" s="146"/>
      <c r="X51" s="146"/>
      <c r="Y51" s="146"/>
      <c r="Z51" s="146"/>
      <c r="AA51" s="146"/>
      <c r="AB51" s="146"/>
      <c r="AC51" s="146"/>
      <c r="AD51" s="146"/>
      <c r="AE51" s="146">
        <v>77721787677</v>
      </c>
      <c r="AF51" s="146"/>
      <c r="AG51" s="146"/>
      <c r="AH51" s="146"/>
      <c r="AI51" s="146"/>
      <c r="AJ51" s="146"/>
      <c r="AK51" s="146"/>
      <c r="AL51" s="146"/>
    </row>
    <row r="52" spans="1:38" ht="24.75" customHeight="1">
      <c r="A52" s="1"/>
      <c r="B52" s="1"/>
      <c r="C52" s="135" t="s">
        <v>711</v>
      </c>
      <c r="D52" s="135"/>
      <c r="E52" s="135"/>
      <c r="F52" s="135"/>
      <c r="G52" s="135"/>
      <c r="H52" s="135"/>
      <c r="I52" s="135"/>
      <c r="J52" s="143" t="s">
        <v>712</v>
      </c>
      <c r="K52" s="143"/>
      <c r="L52" s="143"/>
      <c r="M52" s="143"/>
      <c r="N52" s="143"/>
      <c r="O52" s="143"/>
      <c r="P52" s="143"/>
      <c r="Q52" s="143" t="s">
        <v>29</v>
      </c>
      <c r="R52" s="143"/>
      <c r="S52" s="143"/>
      <c r="T52" s="147">
        <f>T53+T54</f>
        <v>70148909534</v>
      </c>
      <c r="U52" s="147"/>
      <c r="V52" s="147"/>
      <c r="W52" s="147"/>
      <c r="X52" s="147"/>
      <c r="Y52" s="147"/>
      <c r="Z52" s="147"/>
      <c r="AA52" s="147"/>
      <c r="AB52" s="147"/>
      <c r="AC52" s="147"/>
      <c r="AD52" s="147"/>
      <c r="AE52" s="147">
        <f>AE53+AE54</f>
        <v>65907804121</v>
      </c>
      <c r="AF52" s="147"/>
      <c r="AG52" s="147"/>
      <c r="AH52" s="147"/>
      <c r="AI52" s="147"/>
      <c r="AJ52" s="147"/>
      <c r="AK52" s="147"/>
      <c r="AL52" s="147"/>
    </row>
    <row r="53" spans="1:38" ht="24.75" customHeight="1">
      <c r="A53" s="1"/>
      <c r="B53" s="1"/>
      <c r="C53" s="135" t="s">
        <v>713</v>
      </c>
      <c r="D53" s="135"/>
      <c r="E53" s="135"/>
      <c r="F53" s="135"/>
      <c r="G53" s="135"/>
      <c r="H53" s="135"/>
      <c r="I53" s="135"/>
      <c r="J53" s="143" t="s">
        <v>714</v>
      </c>
      <c r="K53" s="143"/>
      <c r="L53" s="143"/>
      <c r="M53" s="143"/>
      <c r="N53" s="143"/>
      <c r="O53" s="143"/>
      <c r="P53" s="143"/>
      <c r="Q53" s="143"/>
      <c r="R53" s="143"/>
      <c r="S53" s="143"/>
      <c r="T53" s="147">
        <f>151294050382+6691974919+40786649191</f>
        <v>198772674492</v>
      </c>
      <c r="U53" s="147"/>
      <c r="V53" s="147"/>
      <c r="W53" s="147"/>
      <c r="X53" s="147"/>
      <c r="Y53" s="147"/>
      <c r="Z53" s="147"/>
      <c r="AA53" s="147"/>
      <c r="AB53" s="147"/>
      <c r="AC53" s="147"/>
      <c r="AD53" s="147"/>
      <c r="AE53" s="147">
        <v>177690453139</v>
      </c>
      <c r="AF53" s="147"/>
      <c r="AG53" s="147"/>
      <c r="AH53" s="147"/>
      <c r="AI53" s="147"/>
      <c r="AJ53" s="147"/>
      <c r="AK53" s="147"/>
      <c r="AL53" s="147"/>
    </row>
    <row r="54" spans="1:38" ht="24.75" customHeight="1">
      <c r="A54" s="1"/>
      <c r="B54" s="1"/>
      <c r="C54" s="135" t="s">
        <v>715</v>
      </c>
      <c r="D54" s="135"/>
      <c r="E54" s="135"/>
      <c r="F54" s="135"/>
      <c r="G54" s="135"/>
      <c r="H54" s="135"/>
      <c r="I54" s="135"/>
      <c r="J54" s="143" t="s">
        <v>716</v>
      </c>
      <c r="K54" s="143"/>
      <c r="L54" s="143"/>
      <c r="M54" s="143"/>
      <c r="N54" s="143"/>
      <c r="O54" s="143"/>
      <c r="P54" s="143"/>
      <c r="Q54" s="143"/>
      <c r="R54" s="143"/>
      <c r="S54" s="143"/>
      <c r="T54" s="147">
        <f>-22489363180-2950209179-103184192599</f>
        <v>-128623764958</v>
      </c>
      <c r="U54" s="147"/>
      <c r="V54" s="147"/>
      <c r="W54" s="147"/>
      <c r="X54" s="147"/>
      <c r="Y54" s="147"/>
      <c r="Z54" s="147"/>
      <c r="AA54" s="147"/>
      <c r="AB54" s="147"/>
      <c r="AC54" s="147"/>
      <c r="AD54" s="147"/>
      <c r="AE54" s="147">
        <v>-111782649018</v>
      </c>
      <c r="AF54" s="147"/>
      <c r="AG54" s="147"/>
      <c r="AH54" s="147"/>
      <c r="AI54" s="147"/>
      <c r="AJ54" s="147"/>
      <c r="AK54" s="147"/>
      <c r="AL54" s="147"/>
    </row>
    <row r="55" spans="1:38" ht="24.75" customHeight="1">
      <c r="A55" s="1"/>
      <c r="B55" s="1"/>
      <c r="C55" s="135" t="s">
        <v>717</v>
      </c>
      <c r="D55" s="135"/>
      <c r="E55" s="135"/>
      <c r="F55" s="135"/>
      <c r="G55" s="135"/>
      <c r="H55" s="135"/>
      <c r="I55" s="135"/>
      <c r="J55" s="143" t="s">
        <v>718</v>
      </c>
      <c r="K55" s="143"/>
      <c r="L55" s="143"/>
      <c r="M55" s="143"/>
      <c r="N55" s="143"/>
      <c r="O55" s="143"/>
      <c r="P55" s="143"/>
      <c r="Q55" s="143" t="s">
        <v>30</v>
      </c>
      <c r="R55" s="143"/>
      <c r="S55" s="143"/>
      <c r="T55" s="154"/>
      <c r="U55" s="154"/>
      <c r="V55" s="154"/>
      <c r="W55" s="154"/>
      <c r="X55" s="154"/>
      <c r="Y55" s="154"/>
      <c r="Z55" s="154"/>
      <c r="AA55" s="154"/>
      <c r="AB55" s="154"/>
      <c r="AC55" s="154"/>
      <c r="AD55" s="154"/>
      <c r="AE55" s="154"/>
      <c r="AF55" s="154"/>
      <c r="AG55" s="154"/>
      <c r="AH55" s="154"/>
      <c r="AI55" s="154"/>
      <c r="AJ55" s="154"/>
      <c r="AK55" s="154"/>
      <c r="AL55" s="154"/>
    </row>
    <row r="56" spans="1:38" ht="24.75" customHeight="1">
      <c r="A56" s="1"/>
      <c r="B56" s="1"/>
      <c r="C56" s="135" t="s">
        <v>713</v>
      </c>
      <c r="D56" s="135"/>
      <c r="E56" s="135"/>
      <c r="F56" s="135"/>
      <c r="G56" s="135"/>
      <c r="H56" s="135"/>
      <c r="I56" s="135"/>
      <c r="J56" s="143" t="s">
        <v>719</v>
      </c>
      <c r="K56" s="143"/>
      <c r="L56" s="143"/>
      <c r="M56" s="143"/>
      <c r="N56" s="143"/>
      <c r="O56" s="143"/>
      <c r="P56" s="143"/>
      <c r="Q56" s="143"/>
      <c r="R56" s="143"/>
      <c r="S56" s="143"/>
      <c r="T56" s="154"/>
      <c r="U56" s="154"/>
      <c r="V56" s="154"/>
      <c r="W56" s="154"/>
      <c r="X56" s="154"/>
      <c r="Y56" s="154"/>
      <c r="Z56" s="154"/>
      <c r="AA56" s="154"/>
      <c r="AB56" s="154"/>
      <c r="AC56" s="154"/>
      <c r="AD56" s="154"/>
      <c r="AE56" s="154"/>
      <c r="AF56" s="154"/>
      <c r="AG56" s="154"/>
      <c r="AH56" s="154"/>
      <c r="AI56" s="154"/>
      <c r="AJ56" s="154"/>
      <c r="AK56" s="154"/>
      <c r="AL56" s="154"/>
    </row>
    <row r="57" spans="1:38" ht="24.75" customHeight="1">
      <c r="A57" s="1"/>
      <c r="B57" s="1"/>
      <c r="C57" s="135" t="s">
        <v>715</v>
      </c>
      <c r="D57" s="135"/>
      <c r="E57" s="135"/>
      <c r="F57" s="135"/>
      <c r="G57" s="135"/>
      <c r="H57" s="135"/>
      <c r="I57" s="135"/>
      <c r="J57" s="143" t="s">
        <v>720</v>
      </c>
      <c r="K57" s="143"/>
      <c r="L57" s="143"/>
      <c r="M57" s="143"/>
      <c r="N57" s="143"/>
      <c r="O57" s="143"/>
      <c r="P57" s="143"/>
      <c r="Q57" s="143"/>
      <c r="R57" s="143"/>
      <c r="S57" s="143"/>
      <c r="T57" s="154"/>
      <c r="U57" s="154"/>
      <c r="V57" s="154"/>
      <c r="W57" s="154"/>
      <c r="X57" s="154"/>
      <c r="Y57" s="154"/>
      <c r="Z57" s="154"/>
      <c r="AA57" s="154"/>
      <c r="AB57" s="154"/>
      <c r="AC57" s="154"/>
      <c r="AD57" s="154"/>
      <c r="AE57" s="154"/>
      <c r="AF57" s="154"/>
      <c r="AG57" s="154"/>
      <c r="AH57" s="154"/>
      <c r="AI57" s="154"/>
      <c r="AJ57" s="154"/>
      <c r="AK57" s="154"/>
      <c r="AL57" s="154"/>
    </row>
    <row r="58" spans="1:38" ht="24.75" customHeight="1">
      <c r="A58" s="1"/>
      <c r="B58" s="1"/>
      <c r="C58" s="135" t="s">
        <v>721</v>
      </c>
      <c r="D58" s="135"/>
      <c r="E58" s="135"/>
      <c r="F58" s="135"/>
      <c r="G58" s="135"/>
      <c r="H58" s="135"/>
      <c r="I58" s="135"/>
      <c r="J58" s="143" t="s">
        <v>722</v>
      </c>
      <c r="K58" s="143"/>
      <c r="L58" s="143"/>
      <c r="M58" s="143"/>
      <c r="N58" s="143"/>
      <c r="O58" s="143"/>
      <c r="P58" s="143"/>
      <c r="Q58" s="143" t="s">
        <v>31</v>
      </c>
      <c r="R58" s="143"/>
      <c r="S58" s="143"/>
      <c r="T58" s="147">
        <f>SUM(T59:AD60)</f>
        <v>10058407084</v>
      </c>
      <c r="U58" s="147"/>
      <c r="V58" s="147"/>
      <c r="W58" s="147"/>
      <c r="X58" s="147"/>
      <c r="Y58" s="147"/>
      <c r="Z58" s="147"/>
      <c r="AA58" s="147"/>
      <c r="AB58" s="147"/>
      <c r="AC58" s="147"/>
      <c r="AD58" s="147"/>
      <c r="AE58" s="147">
        <v>5628036932</v>
      </c>
      <c r="AF58" s="147"/>
      <c r="AG58" s="147"/>
      <c r="AH58" s="147"/>
      <c r="AI58" s="147"/>
      <c r="AJ58" s="147"/>
      <c r="AK58" s="147"/>
      <c r="AL58" s="147"/>
    </row>
    <row r="59" spans="1:38" ht="24.75" customHeight="1">
      <c r="A59" s="1"/>
      <c r="B59" s="1"/>
      <c r="C59" s="135" t="s">
        <v>713</v>
      </c>
      <c r="D59" s="135"/>
      <c r="E59" s="135"/>
      <c r="F59" s="135"/>
      <c r="G59" s="135"/>
      <c r="H59" s="135"/>
      <c r="I59" s="135"/>
      <c r="J59" s="143" t="s">
        <v>723</v>
      </c>
      <c r="K59" s="143"/>
      <c r="L59" s="143"/>
      <c r="M59" s="143"/>
      <c r="N59" s="143"/>
      <c r="O59" s="143"/>
      <c r="P59" s="143"/>
      <c r="Q59" s="143"/>
      <c r="R59" s="143"/>
      <c r="S59" s="143"/>
      <c r="T59" s="147">
        <f>10005023677+487000000</f>
        <v>10492023677</v>
      </c>
      <c r="U59" s="147"/>
      <c r="V59" s="147"/>
      <c r="W59" s="147"/>
      <c r="X59" s="147"/>
      <c r="Y59" s="147"/>
      <c r="Z59" s="147"/>
      <c r="AA59" s="147"/>
      <c r="AB59" s="147"/>
      <c r="AC59" s="147"/>
      <c r="AD59" s="147"/>
      <c r="AE59" s="147">
        <v>5822023677</v>
      </c>
      <c r="AF59" s="147"/>
      <c r="AG59" s="147"/>
      <c r="AH59" s="147"/>
      <c r="AI59" s="147"/>
      <c r="AJ59" s="147"/>
      <c r="AK59" s="147"/>
      <c r="AL59" s="147"/>
    </row>
    <row r="60" spans="1:38" ht="24.75" customHeight="1">
      <c r="A60" s="1"/>
      <c r="B60" s="1"/>
      <c r="C60" s="135" t="s">
        <v>715</v>
      </c>
      <c r="D60" s="135"/>
      <c r="E60" s="135"/>
      <c r="F60" s="135"/>
      <c r="G60" s="135"/>
      <c r="H60" s="135"/>
      <c r="I60" s="135"/>
      <c r="J60" s="143" t="s">
        <v>724</v>
      </c>
      <c r="K60" s="143"/>
      <c r="L60" s="143"/>
      <c r="M60" s="143"/>
      <c r="N60" s="143"/>
      <c r="O60" s="143"/>
      <c r="P60" s="143"/>
      <c r="Q60" s="143"/>
      <c r="R60" s="143"/>
      <c r="S60" s="143"/>
      <c r="T60" s="147">
        <f>-250991599-182624994</f>
        <v>-433616593</v>
      </c>
      <c r="U60" s="147"/>
      <c r="V60" s="147"/>
      <c r="W60" s="147"/>
      <c r="X60" s="147"/>
      <c r="Y60" s="147"/>
      <c r="Z60" s="147"/>
      <c r="AA60" s="147"/>
      <c r="AB60" s="147"/>
      <c r="AC60" s="147"/>
      <c r="AD60" s="147"/>
      <c r="AE60" s="147">
        <v>-193986745</v>
      </c>
      <c r="AF60" s="147"/>
      <c r="AG60" s="147"/>
      <c r="AH60" s="147"/>
      <c r="AI60" s="147"/>
      <c r="AJ60" s="147"/>
      <c r="AK60" s="147"/>
      <c r="AL60" s="147"/>
    </row>
    <row r="61" spans="1:38" ht="24.75" customHeight="1">
      <c r="A61" s="1"/>
      <c r="B61" s="1"/>
      <c r="C61" s="139" t="s">
        <v>725</v>
      </c>
      <c r="D61" s="139"/>
      <c r="E61" s="139"/>
      <c r="F61" s="139"/>
      <c r="G61" s="139"/>
      <c r="H61" s="139"/>
      <c r="I61" s="139"/>
      <c r="J61" s="142" t="s">
        <v>726</v>
      </c>
      <c r="K61" s="142"/>
      <c r="L61" s="142"/>
      <c r="M61" s="142"/>
      <c r="N61" s="142"/>
      <c r="O61" s="142"/>
      <c r="P61" s="142"/>
      <c r="Q61" s="142" t="s">
        <v>727</v>
      </c>
      <c r="R61" s="142"/>
      <c r="S61" s="142"/>
      <c r="T61" s="146">
        <f>139870455</f>
        <v>139870455</v>
      </c>
      <c r="U61" s="146"/>
      <c r="V61" s="146"/>
      <c r="W61" s="146"/>
      <c r="X61" s="146"/>
      <c r="Y61" s="146"/>
      <c r="Z61" s="146"/>
      <c r="AA61" s="146"/>
      <c r="AB61" s="146"/>
      <c r="AC61" s="146"/>
      <c r="AD61" s="146"/>
      <c r="AE61" s="146">
        <v>6185946624</v>
      </c>
      <c r="AF61" s="146"/>
      <c r="AG61" s="146"/>
      <c r="AH61" s="146"/>
      <c r="AI61" s="146"/>
      <c r="AJ61" s="146"/>
      <c r="AK61" s="146"/>
      <c r="AL61" s="146"/>
    </row>
    <row r="62" spans="1:38" ht="24.75" customHeight="1">
      <c r="A62" s="1"/>
      <c r="B62" s="1"/>
      <c r="C62" s="139" t="s">
        <v>728</v>
      </c>
      <c r="D62" s="139"/>
      <c r="E62" s="139"/>
      <c r="F62" s="139"/>
      <c r="G62" s="139"/>
      <c r="H62" s="139"/>
      <c r="I62" s="139"/>
      <c r="J62" s="142" t="s">
        <v>729</v>
      </c>
      <c r="K62" s="142"/>
      <c r="L62" s="142"/>
      <c r="M62" s="142"/>
      <c r="N62" s="142"/>
      <c r="O62" s="142"/>
      <c r="P62" s="142"/>
      <c r="Q62" s="142" t="s">
        <v>32</v>
      </c>
      <c r="R62" s="142"/>
      <c r="S62" s="142"/>
      <c r="T62" s="155"/>
      <c r="U62" s="155"/>
      <c r="V62" s="155"/>
      <c r="W62" s="155"/>
      <c r="X62" s="155"/>
      <c r="Y62" s="155"/>
      <c r="Z62" s="155"/>
      <c r="AA62" s="155"/>
      <c r="AB62" s="155"/>
      <c r="AC62" s="155"/>
      <c r="AD62" s="155"/>
      <c r="AE62" s="146"/>
      <c r="AF62" s="146"/>
      <c r="AG62" s="146"/>
      <c r="AH62" s="146"/>
      <c r="AI62" s="146"/>
      <c r="AJ62" s="146"/>
      <c r="AK62" s="146"/>
      <c r="AL62" s="146"/>
    </row>
    <row r="63" spans="1:38" ht="24.75" customHeight="1">
      <c r="A63" s="1"/>
      <c r="B63" s="1"/>
      <c r="C63" s="135" t="s">
        <v>713</v>
      </c>
      <c r="D63" s="135"/>
      <c r="E63" s="135"/>
      <c r="F63" s="135"/>
      <c r="G63" s="135"/>
      <c r="H63" s="135"/>
      <c r="I63" s="135"/>
      <c r="J63" s="143" t="s">
        <v>730</v>
      </c>
      <c r="K63" s="143"/>
      <c r="L63" s="143"/>
      <c r="M63" s="143"/>
      <c r="N63" s="143"/>
      <c r="O63" s="143"/>
      <c r="P63" s="143"/>
      <c r="Q63" s="143"/>
      <c r="R63" s="143"/>
      <c r="S63" s="143"/>
      <c r="T63" s="154"/>
      <c r="U63" s="154"/>
      <c r="V63" s="154"/>
      <c r="W63" s="154"/>
      <c r="X63" s="154"/>
      <c r="Y63" s="154"/>
      <c r="Z63" s="154"/>
      <c r="AA63" s="154"/>
      <c r="AB63" s="154"/>
      <c r="AC63" s="154"/>
      <c r="AD63" s="154"/>
      <c r="AE63" s="154"/>
      <c r="AF63" s="154"/>
      <c r="AG63" s="154"/>
      <c r="AH63" s="154"/>
      <c r="AI63" s="154"/>
      <c r="AJ63" s="154"/>
      <c r="AK63" s="154"/>
      <c r="AL63" s="154"/>
    </row>
    <row r="64" spans="1:38" ht="24.75" customHeight="1">
      <c r="A64" s="1"/>
      <c r="B64" s="1"/>
      <c r="C64" s="135" t="s">
        <v>715</v>
      </c>
      <c r="D64" s="135"/>
      <c r="E64" s="135"/>
      <c r="F64" s="135"/>
      <c r="G64" s="135"/>
      <c r="H64" s="135"/>
      <c r="I64" s="135"/>
      <c r="J64" s="143" t="s">
        <v>731</v>
      </c>
      <c r="K64" s="143"/>
      <c r="L64" s="143"/>
      <c r="M64" s="143"/>
      <c r="N64" s="143"/>
      <c r="O64" s="143"/>
      <c r="P64" s="143"/>
      <c r="Q64" s="143"/>
      <c r="R64" s="143"/>
      <c r="S64" s="143"/>
      <c r="T64" s="154"/>
      <c r="U64" s="154"/>
      <c r="V64" s="154"/>
      <c r="W64" s="154"/>
      <c r="X64" s="154"/>
      <c r="Y64" s="154"/>
      <c r="Z64" s="154"/>
      <c r="AA64" s="154"/>
      <c r="AB64" s="154"/>
      <c r="AC64" s="154"/>
      <c r="AD64" s="154"/>
      <c r="AE64" s="154"/>
      <c r="AF64" s="154"/>
      <c r="AG64" s="154"/>
      <c r="AH64" s="154"/>
      <c r="AI64" s="154"/>
      <c r="AJ64" s="154"/>
      <c r="AK64" s="154"/>
      <c r="AL64" s="154"/>
    </row>
    <row r="65" spans="1:38" ht="24.75" customHeight="1">
      <c r="A65" s="1"/>
      <c r="B65" s="1"/>
      <c r="C65" s="139" t="s">
        <v>732</v>
      </c>
      <c r="D65" s="139"/>
      <c r="E65" s="139"/>
      <c r="F65" s="139"/>
      <c r="G65" s="139"/>
      <c r="H65" s="139"/>
      <c r="I65" s="139"/>
      <c r="J65" s="142" t="s">
        <v>733</v>
      </c>
      <c r="K65" s="142"/>
      <c r="L65" s="142"/>
      <c r="M65" s="142"/>
      <c r="N65" s="142"/>
      <c r="O65" s="142"/>
      <c r="P65" s="142"/>
      <c r="Q65" s="142" t="s">
        <v>33</v>
      </c>
      <c r="R65" s="142"/>
      <c r="S65" s="142"/>
      <c r="T65" s="146">
        <f>SUM(T66:AD69)</f>
        <v>5271121597</v>
      </c>
      <c r="U65" s="146"/>
      <c r="V65" s="146"/>
      <c r="W65" s="146"/>
      <c r="X65" s="146"/>
      <c r="Y65" s="146"/>
      <c r="Z65" s="146"/>
      <c r="AA65" s="146"/>
      <c r="AB65" s="146"/>
      <c r="AC65" s="146"/>
      <c r="AD65" s="146"/>
      <c r="AE65" s="146">
        <v>5150704597</v>
      </c>
      <c r="AF65" s="146"/>
      <c r="AG65" s="146"/>
      <c r="AH65" s="146"/>
      <c r="AI65" s="146"/>
      <c r="AJ65" s="146"/>
      <c r="AK65" s="146"/>
      <c r="AL65" s="146"/>
    </row>
    <row r="66" spans="1:38" ht="24.75" customHeight="1">
      <c r="A66" s="1"/>
      <c r="B66" s="1"/>
      <c r="C66" s="135" t="s">
        <v>734</v>
      </c>
      <c r="D66" s="135"/>
      <c r="E66" s="135"/>
      <c r="F66" s="135"/>
      <c r="G66" s="135"/>
      <c r="H66" s="135"/>
      <c r="I66" s="135"/>
      <c r="J66" s="143" t="s">
        <v>735</v>
      </c>
      <c r="K66" s="143"/>
      <c r="L66" s="143"/>
      <c r="M66" s="143"/>
      <c r="N66" s="143"/>
      <c r="O66" s="143"/>
      <c r="P66" s="143"/>
      <c r="Q66" s="143"/>
      <c r="R66" s="143"/>
      <c r="S66" s="143"/>
      <c r="T66" s="154">
        <v>0</v>
      </c>
      <c r="U66" s="154"/>
      <c r="V66" s="154"/>
      <c r="W66" s="154"/>
      <c r="X66" s="154"/>
      <c r="Y66" s="154"/>
      <c r="Z66" s="154"/>
      <c r="AA66" s="154"/>
      <c r="AB66" s="154"/>
      <c r="AC66" s="154"/>
      <c r="AD66" s="154"/>
      <c r="AE66" s="154"/>
      <c r="AF66" s="154"/>
      <c r="AG66" s="154"/>
      <c r="AH66" s="154"/>
      <c r="AI66" s="154"/>
      <c r="AJ66" s="154"/>
      <c r="AK66" s="154"/>
      <c r="AL66" s="154"/>
    </row>
    <row r="67" spans="1:38" ht="24.75" customHeight="1">
      <c r="A67" s="1"/>
      <c r="B67" s="1"/>
      <c r="C67" s="135" t="s">
        <v>736</v>
      </c>
      <c r="D67" s="135"/>
      <c r="E67" s="135"/>
      <c r="F67" s="135"/>
      <c r="G67" s="135"/>
      <c r="H67" s="135"/>
      <c r="I67" s="135"/>
      <c r="J67" s="143" t="s">
        <v>737</v>
      </c>
      <c r="K67" s="143"/>
      <c r="L67" s="143"/>
      <c r="M67" s="143"/>
      <c r="N67" s="143"/>
      <c r="O67" s="143"/>
      <c r="P67" s="143"/>
      <c r="Q67" s="143"/>
      <c r="R67" s="143"/>
      <c r="S67" s="143"/>
      <c r="T67" s="147">
        <v>1800000000</v>
      </c>
      <c r="U67" s="147"/>
      <c r="V67" s="147"/>
      <c r="W67" s="147"/>
      <c r="X67" s="147"/>
      <c r="Y67" s="147"/>
      <c r="Z67" s="147"/>
      <c r="AA67" s="147"/>
      <c r="AB67" s="147"/>
      <c r="AC67" s="147"/>
      <c r="AD67" s="147"/>
      <c r="AE67" s="147">
        <v>1800000000</v>
      </c>
      <c r="AF67" s="147"/>
      <c r="AG67" s="147"/>
      <c r="AH67" s="147"/>
      <c r="AI67" s="147"/>
      <c r="AJ67" s="147"/>
      <c r="AK67" s="147"/>
      <c r="AL67" s="147"/>
    </row>
    <row r="68" spans="1:38" ht="24.75" customHeight="1">
      <c r="A68" s="1"/>
      <c r="B68" s="1"/>
      <c r="C68" s="135" t="s">
        <v>738</v>
      </c>
      <c r="D68" s="135"/>
      <c r="E68" s="135"/>
      <c r="F68" s="135"/>
      <c r="G68" s="135"/>
      <c r="H68" s="135"/>
      <c r="I68" s="135"/>
      <c r="J68" s="143" t="s">
        <v>739</v>
      </c>
      <c r="K68" s="143"/>
      <c r="L68" s="143"/>
      <c r="M68" s="143"/>
      <c r="N68" s="143"/>
      <c r="O68" s="143"/>
      <c r="P68" s="143"/>
      <c r="Q68" s="143" t="s">
        <v>34</v>
      </c>
      <c r="R68" s="143"/>
      <c r="S68" s="143"/>
      <c r="T68" s="147">
        <v>5734320526</v>
      </c>
      <c r="U68" s="147"/>
      <c r="V68" s="147"/>
      <c r="W68" s="147"/>
      <c r="X68" s="147"/>
      <c r="Y68" s="147"/>
      <c r="Z68" s="147"/>
      <c r="AA68" s="147"/>
      <c r="AB68" s="147"/>
      <c r="AC68" s="147"/>
      <c r="AD68" s="147"/>
      <c r="AE68" s="147">
        <v>5734320526</v>
      </c>
      <c r="AF68" s="147"/>
      <c r="AG68" s="147"/>
      <c r="AH68" s="147"/>
      <c r="AI68" s="147"/>
      <c r="AJ68" s="147"/>
      <c r="AK68" s="147"/>
      <c r="AL68" s="147"/>
    </row>
    <row r="69" spans="1:38" ht="24.75" customHeight="1">
      <c r="A69" s="1"/>
      <c r="B69" s="1"/>
      <c r="C69" s="135" t="s">
        <v>740</v>
      </c>
      <c r="D69" s="135"/>
      <c r="E69" s="135"/>
      <c r="F69" s="135"/>
      <c r="G69" s="135"/>
      <c r="H69" s="135"/>
      <c r="I69" s="135"/>
      <c r="J69" s="143" t="s">
        <v>741</v>
      </c>
      <c r="K69" s="143"/>
      <c r="L69" s="143"/>
      <c r="M69" s="143"/>
      <c r="N69" s="143"/>
      <c r="O69" s="143"/>
      <c r="P69" s="143"/>
      <c r="Q69" s="143"/>
      <c r="R69" s="143"/>
      <c r="S69" s="143"/>
      <c r="T69" s="147">
        <v>-2263198929</v>
      </c>
      <c r="U69" s="147"/>
      <c r="V69" s="147"/>
      <c r="W69" s="147"/>
      <c r="X69" s="147"/>
      <c r="Y69" s="147"/>
      <c r="Z69" s="147"/>
      <c r="AA69" s="147"/>
      <c r="AB69" s="147"/>
      <c r="AC69" s="147"/>
      <c r="AD69" s="147"/>
      <c r="AE69" s="147">
        <v>-2383615929</v>
      </c>
      <c r="AF69" s="147"/>
      <c r="AG69" s="147"/>
      <c r="AH69" s="147"/>
      <c r="AI69" s="147"/>
      <c r="AJ69" s="147"/>
      <c r="AK69" s="147"/>
      <c r="AL69" s="147"/>
    </row>
    <row r="70" spans="1:38" ht="24.75" customHeight="1">
      <c r="A70" s="1"/>
      <c r="B70" s="1"/>
      <c r="C70" s="139" t="s">
        <v>742</v>
      </c>
      <c r="D70" s="139"/>
      <c r="E70" s="139"/>
      <c r="F70" s="139"/>
      <c r="G70" s="139"/>
      <c r="H70" s="139"/>
      <c r="I70" s="139"/>
      <c r="J70" s="142" t="s">
        <v>743</v>
      </c>
      <c r="K70" s="142"/>
      <c r="L70" s="142"/>
      <c r="M70" s="142"/>
      <c r="N70" s="142"/>
      <c r="O70" s="142"/>
      <c r="P70" s="142"/>
      <c r="Q70" s="142"/>
      <c r="R70" s="142"/>
      <c r="S70" s="142"/>
      <c r="T70" s="146">
        <f>T71</f>
        <v>91500000</v>
      </c>
      <c r="U70" s="146"/>
      <c r="V70" s="146"/>
      <c r="W70" s="146"/>
      <c r="X70" s="146"/>
      <c r="Y70" s="146"/>
      <c r="Z70" s="146"/>
      <c r="AA70" s="146"/>
      <c r="AB70" s="146"/>
      <c r="AC70" s="146"/>
      <c r="AD70" s="146"/>
      <c r="AE70" s="146">
        <v>274500000</v>
      </c>
      <c r="AF70" s="146"/>
      <c r="AG70" s="146"/>
      <c r="AH70" s="146"/>
      <c r="AI70" s="146"/>
      <c r="AJ70" s="146"/>
      <c r="AK70" s="146"/>
      <c r="AL70" s="146"/>
    </row>
    <row r="71" spans="1:38" ht="24.75" customHeight="1">
      <c r="A71" s="1"/>
      <c r="B71" s="1"/>
      <c r="C71" s="135" t="s">
        <v>744</v>
      </c>
      <c r="D71" s="135"/>
      <c r="E71" s="135"/>
      <c r="F71" s="135"/>
      <c r="G71" s="135"/>
      <c r="H71" s="135"/>
      <c r="I71" s="135"/>
      <c r="J71" s="143" t="s">
        <v>745</v>
      </c>
      <c r="K71" s="143"/>
      <c r="L71" s="143"/>
      <c r="M71" s="143"/>
      <c r="N71" s="143"/>
      <c r="O71" s="143"/>
      <c r="P71" s="143"/>
      <c r="Q71" s="143" t="s">
        <v>35</v>
      </c>
      <c r="R71" s="143"/>
      <c r="S71" s="143"/>
      <c r="T71" s="147">
        <v>91500000</v>
      </c>
      <c r="U71" s="147"/>
      <c r="V71" s="147"/>
      <c r="W71" s="147"/>
      <c r="X71" s="147"/>
      <c r="Y71" s="147"/>
      <c r="Z71" s="147"/>
      <c r="AA71" s="147"/>
      <c r="AB71" s="147"/>
      <c r="AC71" s="147"/>
      <c r="AD71" s="147"/>
      <c r="AE71" s="147">
        <v>274500000</v>
      </c>
      <c r="AF71" s="147"/>
      <c r="AG71" s="147"/>
      <c r="AH71" s="147"/>
      <c r="AI71" s="147"/>
      <c r="AJ71" s="147"/>
      <c r="AK71" s="147"/>
      <c r="AL71" s="147"/>
    </row>
    <row r="72" spans="1:38" ht="24.75" customHeight="1">
      <c r="A72" s="1"/>
      <c r="B72" s="1"/>
      <c r="C72" s="135" t="s">
        <v>746</v>
      </c>
      <c r="D72" s="135"/>
      <c r="E72" s="135"/>
      <c r="F72" s="135"/>
      <c r="G72" s="135"/>
      <c r="H72" s="135"/>
      <c r="I72" s="135"/>
      <c r="J72" s="143" t="s">
        <v>747</v>
      </c>
      <c r="K72" s="143"/>
      <c r="L72" s="143"/>
      <c r="M72" s="143"/>
      <c r="N72" s="143"/>
      <c r="O72" s="143"/>
      <c r="P72" s="143"/>
      <c r="Q72" s="143" t="s">
        <v>36</v>
      </c>
      <c r="R72" s="143"/>
      <c r="S72" s="143"/>
      <c r="T72" s="154"/>
      <c r="U72" s="154"/>
      <c r="V72" s="154"/>
      <c r="W72" s="154"/>
      <c r="X72" s="154"/>
      <c r="Y72" s="154"/>
      <c r="Z72" s="154"/>
      <c r="AA72" s="154"/>
      <c r="AB72" s="154"/>
      <c r="AC72" s="154"/>
      <c r="AD72" s="154"/>
      <c r="AE72" s="154"/>
      <c r="AF72" s="154"/>
      <c r="AG72" s="154"/>
      <c r="AH72" s="154"/>
      <c r="AI72" s="154"/>
      <c r="AJ72" s="154"/>
      <c r="AK72" s="154"/>
      <c r="AL72" s="154"/>
    </row>
    <row r="73" spans="1:38" ht="24.75" customHeight="1">
      <c r="A73" s="1"/>
      <c r="B73" s="1"/>
      <c r="C73" s="135" t="s">
        <v>748</v>
      </c>
      <c r="D73" s="135"/>
      <c r="E73" s="135"/>
      <c r="F73" s="135"/>
      <c r="G73" s="135"/>
      <c r="H73" s="135"/>
      <c r="I73" s="135"/>
      <c r="J73" s="143" t="s">
        <v>749</v>
      </c>
      <c r="K73" s="143"/>
      <c r="L73" s="143"/>
      <c r="M73" s="143"/>
      <c r="N73" s="143"/>
      <c r="O73" s="143"/>
      <c r="P73" s="143"/>
      <c r="Q73" s="143" t="s">
        <v>37</v>
      </c>
      <c r="R73" s="143"/>
      <c r="S73" s="143"/>
      <c r="T73" s="154"/>
      <c r="U73" s="154"/>
      <c r="V73" s="154"/>
      <c r="W73" s="154"/>
      <c r="X73" s="154"/>
      <c r="Y73" s="154"/>
      <c r="Z73" s="154"/>
      <c r="AA73" s="154"/>
      <c r="AB73" s="154"/>
      <c r="AC73" s="154"/>
      <c r="AD73" s="154"/>
      <c r="AE73" s="154"/>
      <c r="AF73" s="154"/>
      <c r="AG73" s="154"/>
      <c r="AH73" s="154"/>
      <c r="AI73" s="154"/>
      <c r="AJ73" s="154"/>
      <c r="AK73" s="154"/>
      <c r="AL73" s="154"/>
    </row>
    <row r="74" spans="1:38" ht="24.75" customHeight="1">
      <c r="A74" s="1"/>
      <c r="B74" s="1"/>
      <c r="C74" s="135" t="s">
        <v>750</v>
      </c>
      <c r="D74" s="135"/>
      <c r="E74" s="135"/>
      <c r="F74" s="135"/>
      <c r="G74" s="135"/>
      <c r="H74" s="135"/>
      <c r="I74" s="135"/>
      <c r="J74" s="143" t="s">
        <v>751</v>
      </c>
      <c r="K74" s="143"/>
      <c r="L74" s="143"/>
      <c r="M74" s="143"/>
      <c r="N74" s="143"/>
      <c r="O74" s="143"/>
      <c r="P74" s="143"/>
      <c r="Q74" s="143"/>
      <c r="R74" s="143"/>
      <c r="S74" s="143"/>
      <c r="T74" s="154"/>
      <c r="U74" s="154"/>
      <c r="V74" s="154"/>
      <c r="W74" s="154"/>
      <c r="X74" s="154"/>
      <c r="Y74" s="154"/>
      <c r="Z74" s="154"/>
      <c r="AA74" s="154"/>
      <c r="AB74" s="154"/>
      <c r="AC74" s="154"/>
      <c r="AD74" s="154"/>
      <c r="AE74" s="154"/>
      <c r="AF74" s="154"/>
      <c r="AG74" s="154"/>
      <c r="AH74" s="154"/>
      <c r="AI74" s="154"/>
      <c r="AJ74" s="154"/>
      <c r="AK74" s="154"/>
      <c r="AL74" s="154"/>
    </row>
    <row r="75" spans="1:40" ht="24.75" customHeight="1">
      <c r="A75" s="1"/>
      <c r="B75" s="1"/>
      <c r="C75" s="139" t="s">
        <v>752</v>
      </c>
      <c r="D75" s="139"/>
      <c r="E75" s="139"/>
      <c r="F75" s="139"/>
      <c r="G75" s="139"/>
      <c r="H75" s="139"/>
      <c r="I75" s="139"/>
      <c r="J75" s="142" t="s">
        <v>753</v>
      </c>
      <c r="K75" s="142"/>
      <c r="L75" s="142"/>
      <c r="M75" s="142"/>
      <c r="N75" s="142"/>
      <c r="O75" s="142"/>
      <c r="P75" s="142"/>
      <c r="Q75" s="142"/>
      <c r="R75" s="142"/>
      <c r="S75" s="142"/>
      <c r="T75" s="146">
        <f>T22+T44</f>
        <v>144869443618</v>
      </c>
      <c r="U75" s="146"/>
      <c r="V75" s="146"/>
      <c r="W75" s="146"/>
      <c r="X75" s="146"/>
      <c r="Y75" s="146"/>
      <c r="Z75" s="146"/>
      <c r="AA75" s="146"/>
      <c r="AB75" s="146"/>
      <c r="AC75" s="146"/>
      <c r="AD75" s="146"/>
      <c r="AE75" s="146">
        <v>140006388433</v>
      </c>
      <c r="AF75" s="146"/>
      <c r="AG75" s="146"/>
      <c r="AH75" s="146"/>
      <c r="AI75" s="146"/>
      <c r="AJ75" s="146"/>
      <c r="AK75" s="146"/>
      <c r="AL75" s="146"/>
      <c r="AN75" s="69">
        <f>T75-T119</f>
        <v>0</v>
      </c>
    </row>
    <row r="76" spans="1:38" ht="24.75" customHeight="1">
      <c r="A76" s="1"/>
      <c r="B76" s="1"/>
      <c r="C76" s="139" t="s">
        <v>754</v>
      </c>
      <c r="D76" s="139"/>
      <c r="E76" s="139"/>
      <c r="F76" s="139"/>
      <c r="G76" s="139"/>
      <c r="H76" s="139"/>
      <c r="I76" s="139"/>
      <c r="J76" s="142" t="s">
        <v>755</v>
      </c>
      <c r="K76" s="142"/>
      <c r="L76" s="142"/>
      <c r="M76" s="142"/>
      <c r="N76" s="142"/>
      <c r="O76" s="142"/>
      <c r="P76" s="142"/>
      <c r="Q76" s="142"/>
      <c r="R76" s="142"/>
      <c r="S76" s="142"/>
      <c r="T76" s="146"/>
      <c r="U76" s="146"/>
      <c r="V76" s="146"/>
      <c r="W76" s="146"/>
      <c r="X76" s="146"/>
      <c r="Y76" s="146"/>
      <c r="Z76" s="146"/>
      <c r="AA76" s="146"/>
      <c r="AB76" s="146"/>
      <c r="AC76" s="146"/>
      <c r="AD76" s="146"/>
      <c r="AE76" s="146"/>
      <c r="AF76" s="146"/>
      <c r="AG76" s="146"/>
      <c r="AH76" s="146"/>
      <c r="AI76" s="146"/>
      <c r="AJ76" s="146"/>
      <c r="AK76" s="146"/>
      <c r="AL76" s="146"/>
    </row>
    <row r="77" spans="1:38" ht="24.75" customHeight="1">
      <c r="A77" s="1"/>
      <c r="B77" s="1"/>
      <c r="C77" s="139" t="s">
        <v>756</v>
      </c>
      <c r="D77" s="139"/>
      <c r="E77" s="139"/>
      <c r="F77" s="139"/>
      <c r="G77" s="139"/>
      <c r="H77" s="139"/>
      <c r="I77" s="139"/>
      <c r="J77" s="142" t="s">
        <v>757</v>
      </c>
      <c r="K77" s="142"/>
      <c r="L77" s="142"/>
      <c r="M77" s="142"/>
      <c r="N77" s="142"/>
      <c r="O77" s="142"/>
      <c r="P77" s="142"/>
      <c r="Q77" s="142"/>
      <c r="R77" s="142"/>
      <c r="S77" s="142"/>
      <c r="T77" s="146">
        <f>T78+T90</f>
        <v>65716575419</v>
      </c>
      <c r="U77" s="146"/>
      <c r="V77" s="146"/>
      <c r="W77" s="146"/>
      <c r="X77" s="146"/>
      <c r="Y77" s="146"/>
      <c r="Z77" s="146"/>
      <c r="AA77" s="146"/>
      <c r="AB77" s="146"/>
      <c r="AC77" s="146"/>
      <c r="AD77" s="146"/>
      <c r="AE77" s="146">
        <v>63486582379</v>
      </c>
      <c r="AF77" s="146"/>
      <c r="AG77" s="146"/>
      <c r="AH77" s="146"/>
      <c r="AI77" s="146"/>
      <c r="AJ77" s="146"/>
      <c r="AK77" s="146"/>
      <c r="AL77" s="146"/>
    </row>
    <row r="78" spans="1:38" ht="24.75" customHeight="1">
      <c r="A78" s="1"/>
      <c r="B78" s="1"/>
      <c r="C78" s="139" t="s">
        <v>758</v>
      </c>
      <c r="D78" s="139"/>
      <c r="E78" s="139"/>
      <c r="F78" s="139"/>
      <c r="G78" s="139"/>
      <c r="H78" s="139"/>
      <c r="I78" s="139"/>
      <c r="J78" s="142" t="s">
        <v>759</v>
      </c>
      <c r="K78" s="142"/>
      <c r="L78" s="142"/>
      <c r="M78" s="142"/>
      <c r="N78" s="142"/>
      <c r="O78" s="142"/>
      <c r="P78" s="142"/>
      <c r="Q78" s="142"/>
      <c r="R78" s="142"/>
      <c r="S78" s="142"/>
      <c r="T78" s="146">
        <f>SUM(T79:AD89)</f>
        <v>56761744919</v>
      </c>
      <c r="U78" s="146"/>
      <c r="V78" s="146"/>
      <c r="W78" s="146"/>
      <c r="X78" s="146"/>
      <c r="Y78" s="146"/>
      <c r="Z78" s="146"/>
      <c r="AA78" s="146"/>
      <c r="AB78" s="146"/>
      <c r="AC78" s="146"/>
      <c r="AD78" s="146"/>
      <c r="AE78" s="146">
        <v>55586751879</v>
      </c>
      <c r="AF78" s="146"/>
      <c r="AG78" s="146"/>
      <c r="AH78" s="146"/>
      <c r="AI78" s="146"/>
      <c r="AJ78" s="146"/>
      <c r="AK78" s="146"/>
      <c r="AL78" s="146"/>
    </row>
    <row r="79" spans="1:38" ht="24.75" customHeight="1">
      <c r="A79" s="1"/>
      <c r="B79" s="1"/>
      <c r="C79" s="135" t="s">
        <v>760</v>
      </c>
      <c r="D79" s="135"/>
      <c r="E79" s="135"/>
      <c r="F79" s="135"/>
      <c r="G79" s="135"/>
      <c r="H79" s="135"/>
      <c r="I79" s="135"/>
      <c r="J79" s="143" t="s">
        <v>761</v>
      </c>
      <c r="K79" s="143"/>
      <c r="L79" s="143"/>
      <c r="M79" s="143"/>
      <c r="N79" s="143"/>
      <c r="O79" s="143"/>
      <c r="P79" s="143"/>
      <c r="Q79" s="143" t="s">
        <v>38</v>
      </c>
      <c r="R79" s="143"/>
      <c r="S79" s="143"/>
      <c r="T79" s="154"/>
      <c r="U79" s="154"/>
      <c r="V79" s="154"/>
      <c r="W79" s="154"/>
      <c r="X79" s="154"/>
      <c r="Y79" s="154"/>
      <c r="Z79" s="154"/>
      <c r="AA79" s="154"/>
      <c r="AB79" s="154"/>
      <c r="AC79" s="154"/>
      <c r="AD79" s="154"/>
      <c r="AE79" s="154"/>
      <c r="AF79" s="154"/>
      <c r="AG79" s="154"/>
      <c r="AH79" s="154"/>
      <c r="AI79" s="154"/>
      <c r="AJ79" s="154"/>
      <c r="AK79" s="154"/>
      <c r="AL79" s="154"/>
    </row>
    <row r="80" spans="1:38" ht="24.75" customHeight="1">
      <c r="A80" s="1"/>
      <c r="B80" s="1"/>
      <c r="C80" s="135" t="s">
        <v>762</v>
      </c>
      <c r="D80" s="135"/>
      <c r="E80" s="135"/>
      <c r="F80" s="135"/>
      <c r="G80" s="135"/>
      <c r="H80" s="135"/>
      <c r="I80" s="135"/>
      <c r="J80" s="143" t="s">
        <v>763</v>
      </c>
      <c r="K80" s="143"/>
      <c r="L80" s="143"/>
      <c r="M80" s="143"/>
      <c r="N80" s="143"/>
      <c r="O80" s="143"/>
      <c r="P80" s="143"/>
      <c r="Q80" s="143"/>
      <c r="R80" s="143"/>
      <c r="S80" s="143"/>
      <c r="T80" s="147">
        <f>9138667898+41905788+2026996535</f>
        <v>11207570221</v>
      </c>
      <c r="U80" s="147"/>
      <c r="V80" s="147"/>
      <c r="W80" s="147"/>
      <c r="X80" s="147"/>
      <c r="Y80" s="147"/>
      <c r="Z80" s="147"/>
      <c r="AA80" s="147"/>
      <c r="AB80" s="147"/>
      <c r="AC80" s="147"/>
      <c r="AD80" s="147"/>
      <c r="AE80" s="147">
        <v>16912346098</v>
      </c>
      <c r="AF80" s="147"/>
      <c r="AG80" s="147"/>
      <c r="AH80" s="147"/>
      <c r="AI80" s="147"/>
      <c r="AJ80" s="147"/>
      <c r="AK80" s="147"/>
      <c r="AL80" s="147"/>
    </row>
    <row r="81" spans="1:38" ht="24.75" customHeight="1">
      <c r="A81" s="1"/>
      <c r="B81" s="1"/>
      <c r="C81" s="135" t="s">
        <v>764</v>
      </c>
      <c r="D81" s="135"/>
      <c r="E81" s="135"/>
      <c r="F81" s="135"/>
      <c r="G81" s="135"/>
      <c r="H81" s="135"/>
      <c r="I81" s="135"/>
      <c r="J81" s="143" t="s">
        <v>765</v>
      </c>
      <c r="K81" s="143"/>
      <c r="L81" s="143"/>
      <c r="M81" s="143"/>
      <c r="N81" s="143"/>
      <c r="O81" s="143"/>
      <c r="P81" s="143"/>
      <c r="Q81" s="143"/>
      <c r="R81" s="143"/>
      <c r="S81" s="143"/>
      <c r="T81" s="147">
        <f>429824868+51411242+59086542</f>
        <v>540322652</v>
      </c>
      <c r="U81" s="147"/>
      <c r="V81" s="147"/>
      <c r="W81" s="147"/>
      <c r="X81" s="147"/>
      <c r="Y81" s="147"/>
      <c r="Z81" s="147"/>
      <c r="AA81" s="147"/>
      <c r="AB81" s="147"/>
      <c r="AC81" s="147"/>
      <c r="AD81" s="147"/>
      <c r="AE81" s="147">
        <v>344753745</v>
      </c>
      <c r="AF81" s="147"/>
      <c r="AG81" s="147"/>
      <c r="AH81" s="147"/>
      <c r="AI81" s="147"/>
      <c r="AJ81" s="147"/>
      <c r="AK81" s="147"/>
      <c r="AL81" s="147"/>
    </row>
    <row r="82" spans="1:38" ht="24.75" customHeight="1">
      <c r="A82" s="1"/>
      <c r="B82" s="1"/>
      <c r="C82" s="135" t="s">
        <v>766</v>
      </c>
      <c r="D82" s="135"/>
      <c r="E82" s="135"/>
      <c r="F82" s="135"/>
      <c r="G82" s="135"/>
      <c r="H82" s="135"/>
      <c r="I82" s="135"/>
      <c r="J82" s="143" t="s">
        <v>767</v>
      </c>
      <c r="K82" s="143"/>
      <c r="L82" s="143"/>
      <c r="M82" s="143"/>
      <c r="N82" s="143"/>
      <c r="O82" s="143"/>
      <c r="P82" s="143"/>
      <c r="Q82" s="143" t="s">
        <v>24</v>
      </c>
      <c r="R82" s="143"/>
      <c r="S82" s="143"/>
      <c r="T82" s="147">
        <f>1518183817+65304973+178943160</f>
        <v>1762431950</v>
      </c>
      <c r="U82" s="147"/>
      <c r="V82" s="147"/>
      <c r="W82" s="147"/>
      <c r="X82" s="147"/>
      <c r="Y82" s="147"/>
      <c r="Z82" s="147"/>
      <c r="AA82" s="147"/>
      <c r="AB82" s="147"/>
      <c r="AC82" s="147"/>
      <c r="AD82" s="147"/>
      <c r="AE82" s="147">
        <v>2414458737</v>
      </c>
      <c r="AF82" s="147"/>
      <c r="AG82" s="147"/>
      <c r="AH82" s="147"/>
      <c r="AI82" s="147"/>
      <c r="AJ82" s="147"/>
      <c r="AK82" s="147"/>
      <c r="AL82" s="147"/>
    </row>
    <row r="83" spans="1:38" ht="24.75" customHeight="1">
      <c r="A83" s="1"/>
      <c r="B83" s="1"/>
      <c r="C83" s="135" t="s">
        <v>768</v>
      </c>
      <c r="D83" s="135"/>
      <c r="E83" s="135"/>
      <c r="F83" s="135"/>
      <c r="G83" s="135"/>
      <c r="H83" s="135"/>
      <c r="I83" s="135"/>
      <c r="J83" s="143" t="s">
        <v>769</v>
      </c>
      <c r="K83" s="143"/>
      <c r="L83" s="143"/>
      <c r="M83" s="143"/>
      <c r="N83" s="143"/>
      <c r="O83" s="143"/>
      <c r="P83" s="143"/>
      <c r="Q83" s="143"/>
      <c r="R83" s="143"/>
      <c r="S83" s="143"/>
      <c r="T83" s="147">
        <f>11885849888+425957549+871681207</f>
        <v>13183488644</v>
      </c>
      <c r="U83" s="147"/>
      <c r="V83" s="147"/>
      <c r="W83" s="147"/>
      <c r="X83" s="147"/>
      <c r="Y83" s="147"/>
      <c r="Z83" s="147"/>
      <c r="AA83" s="147"/>
      <c r="AB83" s="147"/>
      <c r="AC83" s="147"/>
      <c r="AD83" s="147"/>
      <c r="AE83" s="147">
        <v>13113482236</v>
      </c>
      <c r="AF83" s="147"/>
      <c r="AG83" s="147"/>
      <c r="AH83" s="147"/>
      <c r="AI83" s="147"/>
      <c r="AJ83" s="147"/>
      <c r="AK83" s="147"/>
      <c r="AL83" s="147"/>
    </row>
    <row r="84" spans="1:38" ht="24.75" customHeight="1">
      <c r="A84" s="1"/>
      <c r="B84" s="1"/>
      <c r="C84" s="135" t="s">
        <v>770</v>
      </c>
      <c r="D84" s="135"/>
      <c r="E84" s="135"/>
      <c r="F84" s="135"/>
      <c r="G84" s="135"/>
      <c r="H84" s="135"/>
      <c r="I84" s="135"/>
      <c r="J84" s="143" t="s">
        <v>771</v>
      </c>
      <c r="K84" s="143"/>
      <c r="L84" s="143"/>
      <c r="M84" s="143"/>
      <c r="N84" s="143"/>
      <c r="O84" s="143"/>
      <c r="P84" s="143"/>
      <c r="Q84" s="143" t="s">
        <v>39</v>
      </c>
      <c r="R84" s="143"/>
      <c r="S84" s="143"/>
      <c r="T84" s="147">
        <f>18847838031+152192255</f>
        <v>19000030286</v>
      </c>
      <c r="U84" s="147"/>
      <c r="V84" s="147"/>
      <c r="W84" s="147"/>
      <c r="X84" s="147"/>
      <c r="Y84" s="147"/>
      <c r="Z84" s="147"/>
      <c r="AA84" s="147"/>
      <c r="AB84" s="147"/>
      <c r="AC84" s="147"/>
      <c r="AD84" s="147"/>
      <c r="AE84" s="147">
        <v>16346585752</v>
      </c>
      <c r="AF84" s="147"/>
      <c r="AG84" s="147"/>
      <c r="AH84" s="147"/>
      <c r="AI84" s="147"/>
      <c r="AJ84" s="147"/>
      <c r="AK84" s="147"/>
      <c r="AL84" s="147"/>
    </row>
    <row r="85" spans="1:38" ht="24.75" customHeight="1">
      <c r="A85" s="1"/>
      <c r="B85" s="1"/>
      <c r="C85" s="135" t="s">
        <v>772</v>
      </c>
      <c r="D85" s="135"/>
      <c r="E85" s="135"/>
      <c r="F85" s="135"/>
      <c r="G85" s="135"/>
      <c r="H85" s="135"/>
      <c r="I85" s="135"/>
      <c r="J85" s="143" t="s">
        <v>773</v>
      </c>
      <c r="K85" s="143"/>
      <c r="L85" s="143"/>
      <c r="M85" s="143"/>
      <c r="N85" s="143"/>
      <c r="O85" s="143"/>
      <c r="P85" s="143"/>
      <c r="Q85" s="143" t="s">
        <v>40</v>
      </c>
      <c r="R85" s="143"/>
      <c r="S85" s="143"/>
      <c r="T85" s="147"/>
      <c r="U85" s="147"/>
      <c r="V85" s="147"/>
      <c r="W85" s="147"/>
      <c r="X85" s="147"/>
      <c r="Y85" s="147"/>
      <c r="Z85" s="147"/>
      <c r="AA85" s="147"/>
      <c r="AB85" s="147"/>
      <c r="AC85" s="147"/>
      <c r="AD85" s="147"/>
      <c r="AE85" s="147"/>
      <c r="AF85" s="147"/>
      <c r="AG85" s="147"/>
      <c r="AH85" s="147"/>
      <c r="AI85" s="147"/>
      <c r="AJ85" s="147"/>
      <c r="AK85" s="147"/>
      <c r="AL85" s="147"/>
    </row>
    <row r="86" spans="1:38" ht="24.75" customHeight="1">
      <c r="A86" s="1"/>
      <c r="B86" s="1"/>
      <c r="C86" s="135" t="s">
        <v>774</v>
      </c>
      <c r="D86" s="135"/>
      <c r="E86" s="135"/>
      <c r="F86" s="135"/>
      <c r="G86" s="135"/>
      <c r="H86" s="135"/>
      <c r="I86" s="135"/>
      <c r="J86" s="143" t="s">
        <v>775</v>
      </c>
      <c r="K86" s="143"/>
      <c r="L86" s="143"/>
      <c r="M86" s="143"/>
      <c r="N86" s="143"/>
      <c r="O86" s="143"/>
      <c r="P86" s="143"/>
      <c r="Q86" s="143"/>
      <c r="R86" s="143"/>
      <c r="S86" s="143"/>
      <c r="T86" s="147"/>
      <c r="U86" s="147"/>
      <c r="V86" s="147"/>
      <c r="W86" s="147"/>
      <c r="X86" s="147"/>
      <c r="Y86" s="147"/>
      <c r="Z86" s="147"/>
      <c r="AA86" s="147"/>
      <c r="AB86" s="147"/>
      <c r="AC86" s="147"/>
      <c r="AD86" s="147"/>
      <c r="AE86" s="147"/>
      <c r="AF86" s="147"/>
      <c r="AG86" s="147"/>
      <c r="AH86" s="147"/>
      <c r="AI86" s="147"/>
      <c r="AJ86" s="147"/>
      <c r="AK86" s="147"/>
      <c r="AL86" s="147"/>
    </row>
    <row r="87" spans="1:38" ht="24.75" customHeight="1">
      <c r="A87" s="1"/>
      <c r="B87" s="1"/>
      <c r="C87" s="135" t="s">
        <v>776</v>
      </c>
      <c r="D87" s="135"/>
      <c r="E87" s="135"/>
      <c r="F87" s="135"/>
      <c r="G87" s="135"/>
      <c r="H87" s="135"/>
      <c r="I87" s="135"/>
      <c r="J87" s="143" t="s">
        <v>777</v>
      </c>
      <c r="K87" s="143"/>
      <c r="L87" s="143"/>
      <c r="M87" s="143"/>
      <c r="N87" s="143"/>
      <c r="O87" s="143"/>
      <c r="P87" s="143"/>
      <c r="Q87" s="143" t="s">
        <v>41</v>
      </c>
      <c r="R87" s="143"/>
      <c r="S87" s="143"/>
      <c r="T87" s="147">
        <f>10389245424+4892000+5690000</f>
        <v>10399827424</v>
      </c>
      <c r="U87" s="147"/>
      <c r="V87" s="147"/>
      <c r="W87" s="147"/>
      <c r="X87" s="147"/>
      <c r="Y87" s="147"/>
      <c r="Z87" s="147"/>
      <c r="AA87" s="147"/>
      <c r="AB87" s="147"/>
      <c r="AC87" s="147"/>
      <c r="AD87" s="147"/>
      <c r="AE87" s="147">
        <v>5703681338</v>
      </c>
      <c r="AF87" s="147"/>
      <c r="AG87" s="147"/>
      <c r="AH87" s="147"/>
      <c r="AI87" s="147"/>
      <c r="AJ87" s="147"/>
      <c r="AK87" s="147"/>
      <c r="AL87" s="147"/>
    </row>
    <row r="88" spans="1:38" ht="24.75" customHeight="1">
      <c r="A88" s="1"/>
      <c r="B88" s="1"/>
      <c r="C88" s="135" t="s">
        <v>778</v>
      </c>
      <c r="D88" s="135"/>
      <c r="E88" s="135"/>
      <c r="F88" s="135"/>
      <c r="G88" s="135"/>
      <c r="H88" s="135"/>
      <c r="I88" s="135"/>
      <c r="J88" s="143" t="s">
        <v>779</v>
      </c>
      <c r="K88" s="143"/>
      <c r="L88" s="143"/>
      <c r="M88" s="143"/>
      <c r="N88" s="143"/>
      <c r="O88" s="143"/>
      <c r="P88" s="143"/>
      <c r="Q88" s="143"/>
      <c r="R88" s="143"/>
      <c r="S88" s="143"/>
      <c r="T88" s="147"/>
      <c r="U88" s="147"/>
      <c r="V88" s="147"/>
      <c r="W88" s="147"/>
      <c r="X88" s="147"/>
      <c r="Y88" s="147"/>
      <c r="Z88" s="147"/>
      <c r="AA88" s="147"/>
      <c r="AB88" s="147"/>
      <c r="AC88" s="147"/>
      <c r="AD88" s="147"/>
      <c r="AE88" s="147"/>
      <c r="AF88" s="147"/>
      <c r="AG88" s="147"/>
      <c r="AH88" s="147"/>
      <c r="AI88" s="147"/>
      <c r="AJ88" s="147"/>
      <c r="AK88" s="147"/>
      <c r="AL88" s="147"/>
    </row>
    <row r="89" spans="1:38" ht="24.75" customHeight="1">
      <c r="A89" s="1"/>
      <c r="B89" s="1"/>
      <c r="C89" s="135" t="s">
        <v>780</v>
      </c>
      <c r="D89" s="135"/>
      <c r="E89" s="135"/>
      <c r="F89" s="135"/>
      <c r="G89" s="135"/>
      <c r="H89" s="135"/>
      <c r="I89" s="135"/>
      <c r="J89" s="143" t="s">
        <v>781</v>
      </c>
      <c r="K89" s="143"/>
      <c r="L89" s="143"/>
      <c r="M89" s="143"/>
      <c r="N89" s="143"/>
      <c r="O89" s="143"/>
      <c r="P89" s="143"/>
      <c r="Q89" s="143"/>
      <c r="R89" s="143"/>
      <c r="S89" s="143"/>
      <c r="T89" s="147">
        <v>668073742</v>
      </c>
      <c r="U89" s="147"/>
      <c r="V89" s="147"/>
      <c r="W89" s="147"/>
      <c r="X89" s="147"/>
      <c r="Y89" s="147"/>
      <c r="Z89" s="147"/>
      <c r="AA89" s="147"/>
      <c r="AB89" s="147"/>
      <c r="AC89" s="147"/>
      <c r="AD89" s="147"/>
      <c r="AE89" s="147">
        <v>751443973</v>
      </c>
      <c r="AF89" s="147"/>
      <c r="AG89" s="147"/>
      <c r="AH89" s="147"/>
      <c r="AI89" s="147"/>
      <c r="AJ89" s="147"/>
      <c r="AK89" s="147"/>
      <c r="AL89" s="147"/>
    </row>
    <row r="90" spans="1:38" ht="24.75" customHeight="1">
      <c r="A90" s="1"/>
      <c r="B90" s="1"/>
      <c r="C90" s="139" t="s">
        <v>782</v>
      </c>
      <c r="D90" s="139"/>
      <c r="E90" s="139"/>
      <c r="F90" s="139"/>
      <c r="G90" s="139"/>
      <c r="H90" s="139"/>
      <c r="I90" s="139"/>
      <c r="J90" s="142" t="s">
        <v>783</v>
      </c>
      <c r="K90" s="142"/>
      <c r="L90" s="142"/>
      <c r="M90" s="142"/>
      <c r="N90" s="142"/>
      <c r="O90" s="142"/>
      <c r="P90" s="142"/>
      <c r="Q90" s="142"/>
      <c r="R90" s="142"/>
      <c r="S90" s="142"/>
      <c r="T90" s="146">
        <f>T94</f>
        <v>8954830500</v>
      </c>
      <c r="U90" s="146"/>
      <c r="V90" s="146"/>
      <c r="W90" s="146"/>
      <c r="X90" s="146"/>
      <c r="Y90" s="146"/>
      <c r="Z90" s="146"/>
      <c r="AA90" s="146"/>
      <c r="AB90" s="146"/>
      <c r="AC90" s="146"/>
      <c r="AD90" s="146"/>
      <c r="AE90" s="146">
        <v>7899830500</v>
      </c>
      <c r="AF90" s="146"/>
      <c r="AG90" s="146"/>
      <c r="AH90" s="146"/>
      <c r="AI90" s="146"/>
      <c r="AJ90" s="146"/>
      <c r="AK90" s="146"/>
      <c r="AL90" s="146"/>
    </row>
    <row r="91" spans="1:38" ht="24.75" customHeight="1">
      <c r="A91" s="1"/>
      <c r="B91" s="1"/>
      <c r="C91" s="135" t="s">
        <v>784</v>
      </c>
      <c r="D91" s="135"/>
      <c r="E91" s="135"/>
      <c r="F91" s="135"/>
      <c r="G91" s="135"/>
      <c r="H91" s="135"/>
      <c r="I91" s="135"/>
      <c r="J91" s="143" t="s">
        <v>785</v>
      </c>
      <c r="K91" s="143"/>
      <c r="L91" s="143"/>
      <c r="M91" s="143"/>
      <c r="N91" s="143"/>
      <c r="O91" s="143"/>
      <c r="P91" s="143"/>
      <c r="Q91" s="143"/>
      <c r="R91" s="143"/>
      <c r="S91" s="143"/>
      <c r="T91" s="154"/>
      <c r="U91" s="154"/>
      <c r="V91" s="154"/>
      <c r="W91" s="154"/>
      <c r="X91" s="154"/>
      <c r="Y91" s="154"/>
      <c r="Z91" s="154"/>
      <c r="AA91" s="154"/>
      <c r="AB91" s="154"/>
      <c r="AC91" s="154"/>
      <c r="AD91" s="154"/>
      <c r="AE91" s="154"/>
      <c r="AF91" s="154"/>
      <c r="AG91" s="154"/>
      <c r="AH91" s="154"/>
      <c r="AI91" s="154"/>
      <c r="AJ91" s="154"/>
      <c r="AK91" s="154"/>
      <c r="AL91" s="154"/>
    </row>
    <row r="92" spans="1:38" ht="24.75" customHeight="1">
      <c r="A92" s="1"/>
      <c r="B92" s="1"/>
      <c r="C92" s="135" t="s">
        <v>786</v>
      </c>
      <c r="D92" s="135"/>
      <c r="E92" s="135"/>
      <c r="F92" s="135"/>
      <c r="G92" s="135"/>
      <c r="H92" s="135"/>
      <c r="I92" s="135"/>
      <c r="J92" s="143" t="s">
        <v>787</v>
      </c>
      <c r="K92" s="143"/>
      <c r="L92" s="143"/>
      <c r="M92" s="143"/>
      <c r="N92" s="143"/>
      <c r="O92" s="143"/>
      <c r="P92" s="143"/>
      <c r="Q92" s="143" t="s">
        <v>42</v>
      </c>
      <c r="R92" s="143"/>
      <c r="S92" s="143"/>
      <c r="T92" s="154"/>
      <c r="U92" s="154"/>
      <c r="V92" s="154"/>
      <c r="W92" s="154"/>
      <c r="X92" s="154"/>
      <c r="Y92" s="154"/>
      <c r="Z92" s="154"/>
      <c r="AA92" s="154"/>
      <c r="AB92" s="154"/>
      <c r="AC92" s="154"/>
      <c r="AD92" s="154"/>
      <c r="AE92" s="154"/>
      <c r="AF92" s="154"/>
      <c r="AG92" s="154"/>
      <c r="AH92" s="154"/>
      <c r="AI92" s="154"/>
      <c r="AJ92" s="154"/>
      <c r="AK92" s="154"/>
      <c r="AL92" s="154"/>
    </row>
    <row r="93" spans="1:38" ht="24.75" customHeight="1">
      <c r="A93" s="1"/>
      <c r="B93" s="1"/>
      <c r="C93" s="135" t="s">
        <v>788</v>
      </c>
      <c r="D93" s="135"/>
      <c r="E93" s="135"/>
      <c r="F93" s="135"/>
      <c r="G93" s="135"/>
      <c r="H93" s="135"/>
      <c r="I93" s="135"/>
      <c r="J93" s="143" t="s">
        <v>789</v>
      </c>
      <c r="K93" s="143"/>
      <c r="L93" s="143"/>
      <c r="M93" s="143"/>
      <c r="N93" s="143"/>
      <c r="O93" s="143"/>
      <c r="P93" s="143"/>
      <c r="Q93" s="143" t="s">
        <v>43</v>
      </c>
      <c r="R93" s="143"/>
      <c r="S93" s="143"/>
      <c r="T93" s="154"/>
      <c r="U93" s="154"/>
      <c r="V93" s="154"/>
      <c r="W93" s="154"/>
      <c r="X93" s="154"/>
      <c r="Y93" s="154"/>
      <c r="Z93" s="154"/>
      <c r="AA93" s="154"/>
      <c r="AB93" s="154"/>
      <c r="AC93" s="154"/>
      <c r="AD93" s="154"/>
      <c r="AE93" s="154"/>
      <c r="AF93" s="154"/>
      <c r="AG93" s="154"/>
      <c r="AH93" s="154"/>
      <c r="AI93" s="154"/>
      <c r="AJ93" s="154"/>
      <c r="AK93" s="154"/>
      <c r="AL93" s="154"/>
    </row>
    <row r="94" spans="1:38" ht="24.75" customHeight="1">
      <c r="A94" s="1"/>
      <c r="B94" s="1"/>
      <c r="C94" s="135" t="s">
        <v>790</v>
      </c>
      <c r="D94" s="135"/>
      <c r="E94" s="135"/>
      <c r="F94" s="135"/>
      <c r="G94" s="135"/>
      <c r="H94" s="135"/>
      <c r="I94" s="135"/>
      <c r="J94" s="143" t="s">
        <v>791</v>
      </c>
      <c r="K94" s="143"/>
      <c r="L94" s="143"/>
      <c r="M94" s="143"/>
      <c r="N94" s="143"/>
      <c r="O94" s="143"/>
      <c r="P94" s="143"/>
      <c r="Q94" s="143" t="s">
        <v>44</v>
      </c>
      <c r="R94" s="143"/>
      <c r="S94" s="143"/>
      <c r="T94" s="147">
        <v>8954830500</v>
      </c>
      <c r="U94" s="147"/>
      <c r="V94" s="147"/>
      <c r="W94" s="147"/>
      <c r="X94" s="147"/>
      <c r="Y94" s="147"/>
      <c r="Z94" s="147"/>
      <c r="AA94" s="147"/>
      <c r="AB94" s="147"/>
      <c r="AC94" s="147"/>
      <c r="AD94" s="147"/>
      <c r="AE94" s="147">
        <v>7899830500</v>
      </c>
      <c r="AF94" s="147"/>
      <c r="AG94" s="147"/>
      <c r="AH94" s="147"/>
      <c r="AI94" s="147"/>
      <c r="AJ94" s="147"/>
      <c r="AK94" s="147"/>
      <c r="AL94" s="147"/>
    </row>
    <row r="95" spans="1:38" ht="24.75" customHeight="1">
      <c r="A95" s="1"/>
      <c r="B95" s="1"/>
      <c r="C95" s="135" t="s">
        <v>792</v>
      </c>
      <c r="D95" s="135"/>
      <c r="E95" s="135"/>
      <c r="F95" s="135"/>
      <c r="G95" s="135"/>
      <c r="H95" s="135"/>
      <c r="I95" s="135"/>
      <c r="J95" s="143" t="s">
        <v>793</v>
      </c>
      <c r="K95" s="143"/>
      <c r="L95" s="143"/>
      <c r="M95" s="143"/>
      <c r="N95" s="143"/>
      <c r="O95" s="143"/>
      <c r="P95" s="143"/>
      <c r="Q95" s="143" t="s">
        <v>36</v>
      </c>
      <c r="R95" s="143"/>
      <c r="S95" s="143"/>
      <c r="T95" s="154"/>
      <c r="U95" s="154"/>
      <c r="V95" s="154"/>
      <c r="W95" s="154"/>
      <c r="X95" s="154"/>
      <c r="Y95" s="154"/>
      <c r="Z95" s="154"/>
      <c r="AA95" s="154"/>
      <c r="AB95" s="154"/>
      <c r="AC95" s="154"/>
      <c r="AD95" s="154"/>
      <c r="AE95" s="154"/>
      <c r="AF95" s="154"/>
      <c r="AG95" s="154"/>
      <c r="AH95" s="154"/>
      <c r="AI95" s="154"/>
      <c r="AJ95" s="154"/>
      <c r="AK95" s="154"/>
      <c r="AL95" s="154"/>
    </row>
    <row r="96" spans="1:38" ht="24.75" customHeight="1">
      <c r="A96" s="1"/>
      <c r="B96" s="1"/>
      <c r="C96" s="135" t="s">
        <v>794</v>
      </c>
      <c r="D96" s="135"/>
      <c r="E96" s="135"/>
      <c r="F96" s="135"/>
      <c r="G96" s="135"/>
      <c r="H96" s="135"/>
      <c r="I96" s="135"/>
      <c r="J96" s="143" t="s">
        <v>795</v>
      </c>
      <c r="K96" s="143"/>
      <c r="L96" s="143"/>
      <c r="M96" s="143"/>
      <c r="N96" s="143"/>
      <c r="O96" s="143"/>
      <c r="P96" s="143"/>
      <c r="Q96" s="143"/>
      <c r="R96" s="143"/>
      <c r="S96" s="143"/>
      <c r="T96" s="154"/>
      <c r="U96" s="154"/>
      <c r="V96" s="154"/>
      <c r="W96" s="154"/>
      <c r="X96" s="154"/>
      <c r="Y96" s="154"/>
      <c r="Z96" s="154"/>
      <c r="AA96" s="154"/>
      <c r="AB96" s="154"/>
      <c r="AC96" s="154"/>
      <c r="AD96" s="154"/>
      <c r="AE96" s="154"/>
      <c r="AF96" s="154"/>
      <c r="AG96" s="154"/>
      <c r="AH96" s="154"/>
      <c r="AI96" s="154"/>
      <c r="AJ96" s="154"/>
      <c r="AK96" s="154"/>
      <c r="AL96" s="154"/>
    </row>
    <row r="97" spans="1:38" ht="24.75" customHeight="1">
      <c r="A97" s="1"/>
      <c r="B97" s="1"/>
      <c r="C97" s="135" t="s">
        <v>796</v>
      </c>
      <c r="D97" s="135"/>
      <c r="E97" s="135"/>
      <c r="F97" s="135"/>
      <c r="G97" s="135"/>
      <c r="H97" s="135"/>
      <c r="I97" s="135"/>
      <c r="J97" s="143" t="s">
        <v>797</v>
      </c>
      <c r="K97" s="143"/>
      <c r="L97" s="143"/>
      <c r="M97" s="143"/>
      <c r="N97" s="143"/>
      <c r="O97" s="143"/>
      <c r="P97" s="143"/>
      <c r="Q97" s="143"/>
      <c r="R97" s="143"/>
      <c r="S97" s="143"/>
      <c r="T97" s="154"/>
      <c r="U97" s="154"/>
      <c r="V97" s="154"/>
      <c r="W97" s="154"/>
      <c r="X97" s="154"/>
      <c r="Y97" s="154"/>
      <c r="Z97" s="154"/>
      <c r="AA97" s="154"/>
      <c r="AB97" s="154"/>
      <c r="AC97" s="154"/>
      <c r="AD97" s="154"/>
      <c r="AE97" s="154"/>
      <c r="AF97" s="154"/>
      <c r="AG97" s="154"/>
      <c r="AH97" s="154"/>
      <c r="AI97" s="154"/>
      <c r="AJ97" s="154"/>
      <c r="AK97" s="154"/>
      <c r="AL97" s="154"/>
    </row>
    <row r="98" spans="1:38" ht="24.75" customHeight="1">
      <c r="A98" s="1"/>
      <c r="B98" s="1"/>
      <c r="C98" s="135" t="s">
        <v>798</v>
      </c>
      <c r="D98" s="135"/>
      <c r="E98" s="135"/>
      <c r="F98" s="135"/>
      <c r="G98" s="135"/>
      <c r="H98" s="135"/>
      <c r="I98" s="135"/>
      <c r="J98" s="143" t="s">
        <v>799</v>
      </c>
      <c r="K98" s="143"/>
      <c r="L98" s="143"/>
      <c r="M98" s="143"/>
      <c r="N98" s="143"/>
      <c r="O98" s="143"/>
      <c r="P98" s="143"/>
      <c r="Q98" s="143"/>
      <c r="R98" s="143"/>
      <c r="S98" s="143"/>
      <c r="T98" s="154"/>
      <c r="U98" s="154"/>
      <c r="V98" s="154"/>
      <c r="W98" s="154"/>
      <c r="X98" s="154"/>
      <c r="Y98" s="154"/>
      <c r="Z98" s="154"/>
      <c r="AA98" s="154"/>
      <c r="AB98" s="154"/>
      <c r="AC98" s="154"/>
      <c r="AD98" s="154"/>
      <c r="AE98" s="154"/>
      <c r="AF98" s="154"/>
      <c r="AG98" s="154"/>
      <c r="AH98" s="154"/>
      <c r="AI98" s="154"/>
      <c r="AJ98" s="154"/>
      <c r="AK98" s="154"/>
      <c r="AL98" s="154"/>
    </row>
    <row r="99" spans="1:38" ht="24.75" customHeight="1">
      <c r="A99" s="1"/>
      <c r="B99" s="1"/>
      <c r="C99" s="135" t="s">
        <v>800</v>
      </c>
      <c r="D99" s="135"/>
      <c r="E99" s="135"/>
      <c r="F99" s="135"/>
      <c r="G99" s="135"/>
      <c r="H99" s="135"/>
      <c r="I99" s="135"/>
      <c r="J99" s="143" t="s">
        <v>801</v>
      </c>
      <c r="K99" s="143"/>
      <c r="L99" s="143"/>
      <c r="M99" s="143"/>
      <c r="N99" s="143"/>
      <c r="O99" s="143"/>
      <c r="P99" s="143"/>
      <c r="Q99" s="143"/>
      <c r="R99" s="143"/>
      <c r="S99" s="143"/>
      <c r="T99" s="154"/>
      <c r="U99" s="154"/>
      <c r="V99" s="154"/>
      <c r="W99" s="154"/>
      <c r="X99" s="154"/>
      <c r="Y99" s="154"/>
      <c r="Z99" s="154"/>
      <c r="AA99" s="154"/>
      <c r="AB99" s="154"/>
      <c r="AC99" s="154"/>
      <c r="AD99" s="154"/>
      <c r="AE99" s="154"/>
      <c r="AF99" s="154"/>
      <c r="AG99" s="154"/>
      <c r="AH99" s="154"/>
      <c r="AI99" s="154"/>
      <c r="AJ99" s="154"/>
      <c r="AK99" s="154"/>
      <c r="AL99" s="154"/>
    </row>
    <row r="100" spans="1:38" ht="24.75" customHeight="1">
      <c r="A100" s="1"/>
      <c r="B100" s="1"/>
      <c r="C100" s="135" t="s">
        <v>802</v>
      </c>
      <c r="D100" s="135"/>
      <c r="E100" s="135"/>
      <c r="F100" s="135"/>
      <c r="G100" s="135"/>
      <c r="H100" s="135"/>
      <c r="I100" s="135"/>
      <c r="J100" s="143" t="s">
        <v>803</v>
      </c>
      <c r="K100" s="143"/>
      <c r="L100" s="143"/>
      <c r="M100" s="143"/>
      <c r="N100" s="143"/>
      <c r="O100" s="143"/>
      <c r="P100" s="143"/>
      <c r="Q100" s="143"/>
      <c r="R100" s="143"/>
      <c r="S100" s="143"/>
      <c r="T100" s="154"/>
      <c r="U100" s="154"/>
      <c r="V100" s="154"/>
      <c r="W100" s="154"/>
      <c r="X100" s="154"/>
      <c r="Y100" s="154"/>
      <c r="Z100" s="154"/>
      <c r="AA100" s="154"/>
      <c r="AB100" s="154"/>
      <c r="AC100" s="154"/>
      <c r="AD100" s="154"/>
      <c r="AE100" s="154"/>
      <c r="AF100" s="154"/>
      <c r="AG100" s="154"/>
      <c r="AH100" s="154"/>
      <c r="AI100" s="154"/>
      <c r="AJ100" s="154"/>
      <c r="AK100" s="154"/>
      <c r="AL100" s="154"/>
    </row>
    <row r="101" spans="1:38" ht="24.75" customHeight="1">
      <c r="A101" s="1"/>
      <c r="B101" s="1"/>
      <c r="C101" s="139" t="s">
        <v>804</v>
      </c>
      <c r="D101" s="139"/>
      <c r="E101" s="139"/>
      <c r="F101" s="139"/>
      <c r="G101" s="139"/>
      <c r="H101" s="139"/>
      <c r="I101" s="139"/>
      <c r="J101" s="142" t="s">
        <v>805</v>
      </c>
      <c r="K101" s="142"/>
      <c r="L101" s="142"/>
      <c r="M101" s="142"/>
      <c r="N101" s="142"/>
      <c r="O101" s="142"/>
      <c r="P101" s="142"/>
      <c r="Q101" s="142"/>
      <c r="R101" s="142"/>
      <c r="S101" s="142"/>
      <c r="T101" s="146">
        <f>T102</f>
        <v>79152868199</v>
      </c>
      <c r="U101" s="146"/>
      <c r="V101" s="146"/>
      <c r="W101" s="146"/>
      <c r="X101" s="146"/>
      <c r="Y101" s="146"/>
      <c r="Z101" s="146"/>
      <c r="AA101" s="146"/>
      <c r="AB101" s="146"/>
      <c r="AC101" s="146"/>
      <c r="AD101" s="146"/>
      <c r="AE101" s="146">
        <v>76519806054</v>
      </c>
      <c r="AF101" s="146"/>
      <c r="AG101" s="146"/>
      <c r="AH101" s="146"/>
      <c r="AI101" s="146"/>
      <c r="AJ101" s="146"/>
      <c r="AK101" s="146"/>
      <c r="AL101" s="146"/>
    </row>
    <row r="102" spans="1:38" ht="24.75" customHeight="1">
      <c r="A102" s="1"/>
      <c r="B102" s="1"/>
      <c r="C102" s="139" t="s">
        <v>806</v>
      </c>
      <c r="D102" s="139"/>
      <c r="E102" s="139"/>
      <c r="F102" s="139"/>
      <c r="G102" s="139"/>
      <c r="H102" s="139"/>
      <c r="I102" s="139"/>
      <c r="J102" s="142" t="s">
        <v>807</v>
      </c>
      <c r="K102" s="142"/>
      <c r="L102" s="142"/>
      <c r="M102" s="142"/>
      <c r="N102" s="142"/>
      <c r="O102" s="142"/>
      <c r="P102" s="142"/>
      <c r="Q102" s="142" t="s">
        <v>45</v>
      </c>
      <c r="R102" s="142"/>
      <c r="S102" s="142"/>
      <c r="T102" s="146">
        <f>SUM(T103:AD112)</f>
        <v>79152868199</v>
      </c>
      <c r="U102" s="146"/>
      <c r="V102" s="146"/>
      <c r="W102" s="146"/>
      <c r="X102" s="146"/>
      <c r="Y102" s="146"/>
      <c r="Z102" s="146"/>
      <c r="AA102" s="146"/>
      <c r="AB102" s="146"/>
      <c r="AC102" s="146"/>
      <c r="AD102" s="146"/>
      <c r="AE102" s="146">
        <v>76519806054</v>
      </c>
      <c r="AF102" s="146"/>
      <c r="AG102" s="146"/>
      <c r="AH102" s="146"/>
      <c r="AI102" s="146"/>
      <c r="AJ102" s="146"/>
      <c r="AK102" s="146"/>
      <c r="AL102" s="146"/>
    </row>
    <row r="103" spans="1:38" ht="24.75" customHeight="1">
      <c r="A103" s="1"/>
      <c r="B103" s="1"/>
      <c r="C103" s="135" t="s">
        <v>808</v>
      </c>
      <c r="D103" s="135"/>
      <c r="E103" s="135"/>
      <c r="F103" s="135"/>
      <c r="G103" s="135"/>
      <c r="H103" s="135"/>
      <c r="I103" s="135"/>
      <c r="J103" s="143" t="s">
        <v>809</v>
      </c>
      <c r="K103" s="143"/>
      <c r="L103" s="143"/>
      <c r="M103" s="143"/>
      <c r="N103" s="143"/>
      <c r="O103" s="143"/>
      <c r="P103" s="143"/>
      <c r="Q103" s="143" t="s">
        <v>46</v>
      </c>
      <c r="R103" s="143"/>
      <c r="S103" s="143"/>
      <c r="T103" s="147">
        <v>39078750000</v>
      </c>
      <c r="U103" s="147"/>
      <c r="V103" s="147"/>
      <c r="W103" s="147"/>
      <c r="X103" s="147"/>
      <c r="Y103" s="147"/>
      <c r="Z103" s="147"/>
      <c r="AA103" s="147"/>
      <c r="AB103" s="147"/>
      <c r="AC103" s="147"/>
      <c r="AD103" s="147"/>
      <c r="AE103" s="147">
        <v>31263000000</v>
      </c>
      <c r="AF103" s="147"/>
      <c r="AG103" s="147"/>
      <c r="AH103" s="147"/>
      <c r="AI103" s="147"/>
      <c r="AJ103" s="147"/>
      <c r="AK103" s="147"/>
      <c r="AL103" s="147"/>
    </row>
    <row r="104" spans="1:38" ht="24.75" customHeight="1">
      <c r="A104" s="1"/>
      <c r="B104" s="1"/>
      <c r="C104" s="135" t="s">
        <v>810</v>
      </c>
      <c r="D104" s="135"/>
      <c r="E104" s="135"/>
      <c r="F104" s="135"/>
      <c r="G104" s="135"/>
      <c r="H104" s="135"/>
      <c r="I104" s="135"/>
      <c r="J104" s="143" t="s">
        <v>811</v>
      </c>
      <c r="K104" s="143"/>
      <c r="L104" s="143"/>
      <c r="M104" s="143"/>
      <c r="N104" s="143"/>
      <c r="O104" s="143"/>
      <c r="P104" s="143"/>
      <c r="Q104" s="143"/>
      <c r="R104" s="143"/>
      <c r="S104" s="143"/>
      <c r="T104" s="154"/>
      <c r="U104" s="154"/>
      <c r="V104" s="154"/>
      <c r="W104" s="154"/>
      <c r="X104" s="154"/>
      <c r="Y104" s="154"/>
      <c r="Z104" s="154"/>
      <c r="AA104" s="154"/>
      <c r="AB104" s="154"/>
      <c r="AC104" s="154"/>
      <c r="AD104" s="154"/>
      <c r="AE104" s="147"/>
      <c r="AF104" s="147"/>
      <c r="AG104" s="147"/>
      <c r="AH104" s="147"/>
      <c r="AI104" s="147"/>
      <c r="AJ104" s="147"/>
      <c r="AK104" s="147"/>
      <c r="AL104" s="147"/>
    </row>
    <row r="105" spans="1:38" ht="24.75" customHeight="1">
      <c r="A105" s="1"/>
      <c r="B105" s="1"/>
      <c r="C105" s="135" t="s">
        <v>812</v>
      </c>
      <c r="D105" s="135"/>
      <c r="E105" s="135"/>
      <c r="F105" s="135"/>
      <c r="G105" s="135"/>
      <c r="H105" s="135"/>
      <c r="I105" s="135"/>
      <c r="J105" s="143" t="s">
        <v>813</v>
      </c>
      <c r="K105" s="143"/>
      <c r="L105" s="143"/>
      <c r="M105" s="143"/>
      <c r="N105" s="143"/>
      <c r="O105" s="143"/>
      <c r="P105" s="143"/>
      <c r="Q105" s="143"/>
      <c r="R105" s="143"/>
      <c r="S105" s="143"/>
      <c r="T105" s="147">
        <v>16881331857</v>
      </c>
      <c r="U105" s="147"/>
      <c r="V105" s="147"/>
      <c r="W105" s="147"/>
      <c r="X105" s="147"/>
      <c r="Y105" s="147"/>
      <c r="Z105" s="147"/>
      <c r="AA105" s="147"/>
      <c r="AB105" s="147"/>
      <c r="AC105" s="147"/>
      <c r="AD105" s="147"/>
      <c r="AE105" s="147">
        <v>24697081857</v>
      </c>
      <c r="AF105" s="147"/>
      <c r="AG105" s="147"/>
      <c r="AH105" s="147"/>
      <c r="AI105" s="147"/>
      <c r="AJ105" s="147"/>
      <c r="AK105" s="147"/>
      <c r="AL105" s="147"/>
    </row>
    <row r="106" spans="1:38" ht="24.75" customHeight="1">
      <c r="A106" s="1"/>
      <c r="B106" s="1"/>
      <c r="C106" s="135" t="s">
        <v>814</v>
      </c>
      <c r="D106" s="135"/>
      <c r="E106" s="135"/>
      <c r="F106" s="135"/>
      <c r="G106" s="135"/>
      <c r="H106" s="135"/>
      <c r="I106" s="135"/>
      <c r="J106" s="143" t="s">
        <v>815</v>
      </c>
      <c r="K106" s="143"/>
      <c r="L106" s="143"/>
      <c r="M106" s="143"/>
      <c r="N106" s="143"/>
      <c r="O106" s="143"/>
      <c r="P106" s="143"/>
      <c r="Q106" s="143"/>
      <c r="R106" s="143"/>
      <c r="S106" s="143"/>
      <c r="T106" s="147">
        <v>-804000</v>
      </c>
      <c r="U106" s="147"/>
      <c r="V106" s="147"/>
      <c r="W106" s="147"/>
      <c r="X106" s="147"/>
      <c r="Y106" s="147"/>
      <c r="Z106" s="147"/>
      <c r="AA106" s="147"/>
      <c r="AB106" s="147"/>
      <c r="AC106" s="147"/>
      <c r="AD106" s="147"/>
      <c r="AE106" s="147"/>
      <c r="AF106" s="147"/>
      <c r="AG106" s="147"/>
      <c r="AH106" s="147"/>
      <c r="AI106" s="147"/>
      <c r="AJ106" s="147"/>
      <c r="AK106" s="147"/>
      <c r="AL106" s="147"/>
    </row>
    <row r="107" spans="1:38" ht="24.75" customHeight="1">
      <c r="A107" s="1"/>
      <c r="B107" s="1"/>
      <c r="C107" s="135" t="s">
        <v>816</v>
      </c>
      <c r="D107" s="135"/>
      <c r="E107" s="135"/>
      <c r="F107" s="135"/>
      <c r="G107" s="135"/>
      <c r="H107" s="135"/>
      <c r="I107" s="135"/>
      <c r="J107" s="143" t="s">
        <v>817</v>
      </c>
      <c r="K107" s="143"/>
      <c r="L107" s="143"/>
      <c r="M107" s="143"/>
      <c r="N107" s="143"/>
      <c r="O107" s="143"/>
      <c r="P107" s="143"/>
      <c r="Q107" s="143"/>
      <c r="R107" s="143"/>
      <c r="S107" s="143"/>
      <c r="T107" s="147"/>
      <c r="U107" s="147"/>
      <c r="V107" s="147"/>
      <c r="W107" s="147"/>
      <c r="X107" s="147"/>
      <c r="Y107" s="147"/>
      <c r="Z107" s="147"/>
      <c r="AA107" s="147"/>
      <c r="AB107" s="147"/>
      <c r="AC107" s="147"/>
      <c r="AD107" s="147"/>
      <c r="AE107" s="147"/>
      <c r="AF107" s="147"/>
      <c r="AG107" s="147"/>
      <c r="AH107" s="147"/>
      <c r="AI107" s="147"/>
      <c r="AJ107" s="147"/>
      <c r="AK107" s="147"/>
      <c r="AL107" s="147"/>
    </row>
    <row r="108" spans="1:38" ht="24.75" customHeight="1">
      <c r="A108" s="1"/>
      <c r="B108" s="1"/>
      <c r="C108" s="135" t="s">
        <v>818</v>
      </c>
      <c r="D108" s="135"/>
      <c r="E108" s="135"/>
      <c r="F108" s="135"/>
      <c r="G108" s="135"/>
      <c r="H108" s="135"/>
      <c r="I108" s="135"/>
      <c r="J108" s="143" t="s">
        <v>819</v>
      </c>
      <c r="K108" s="143"/>
      <c r="L108" s="143"/>
      <c r="M108" s="143"/>
      <c r="N108" s="143"/>
      <c r="O108" s="143"/>
      <c r="P108" s="143"/>
      <c r="Q108" s="143"/>
      <c r="R108" s="143"/>
      <c r="S108" s="143"/>
      <c r="T108" s="147"/>
      <c r="U108" s="147"/>
      <c r="V108" s="147"/>
      <c r="W108" s="147"/>
      <c r="X108" s="147"/>
      <c r="Y108" s="147"/>
      <c r="Z108" s="147"/>
      <c r="AA108" s="147"/>
      <c r="AB108" s="147"/>
      <c r="AC108" s="147"/>
      <c r="AD108" s="147"/>
      <c r="AE108" s="147"/>
      <c r="AF108" s="147"/>
      <c r="AG108" s="147"/>
      <c r="AH108" s="147"/>
      <c r="AI108" s="147"/>
      <c r="AJ108" s="147"/>
      <c r="AK108" s="147"/>
      <c r="AL108" s="147"/>
    </row>
    <row r="109" spans="1:38" ht="24.75" customHeight="1">
      <c r="A109" s="1"/>
      <c r="B109" s="1"/>
      <c r="C109" s="135" t="s">
        <v>820</v>
      </c>
      <c r="D109" s="135"/>
      <c r="E109" s="135"/>
      <c r="F109" s="135"/>
      <c r="G109" s="135"/>
      <c r="H109" s="135"/>
      <c r="I109" s="135"/>
      <c r="J109" s="143" t="s">
        <v>821</v>
      </c>
      <c r="K109" s="143"/>
      <c r="L109" s="143"/>
      <c r="M109" s="143"/>
      <c r="N109" s="143"/>
      <c r="O109" s="143"/>
      <c r="P109" s="143"/>
      <c r="Q109" s="143"/>
      <c r="R109" s="143"/>
      <c r="S109" s="143"/>
      <c r="T109" s="147">
        <v>8128510200</v>
      </c>
      <c r="U109" s="147"/>
      <c r="V109" s="147"/>
      <c r="W109" s="147"/>
      <c r="X109" s="147"/>
      <c r="Y109" s="147"/>
      <c r="Z109" s="147"/>
      <c r="AA109" s="147"/>
      <c r="AB109" s="147"/>
      <c r="AC109" s="147"/>
      <c r="AD109" s="147"/>
      <c r="AE109" s="147">
        <v>4035623266</v>
      </c>
      <c r="AF109" s="147"/>
      <c r="AG109" s="147"/>
      <c r="AH109" s="147"/>
      <c r="AI109" s="147"/>
      <c r="AJ109" s="147"/>
      <c r="AK109" s="147"/>
      <c r="AL109" s="147"/>
    </row>
    <row r="110" spans="1:38" ht="24.75" customHeight="1">
      <c r="A110" s="1"/>
      <c r="B110" s="1"/>
      <c r="C110" s="135" t="s">
        <v>822</v>
      </c>
      <c r="D110" s="135"/>
      <c r="E110" s="135"/>
      <c r="F110" s="135"/>
      <c r="G110" s="135"/>
      <c r="H110" s="135"/>
      <c r="I110" s="135"/>
      <c r="J110" s="143" t="s">
        <v>823</v>
      </c>
      <c r="K110" s="143"/>
      <c r="L110" s="143"/>
      <c r="M110" s="143"/>
      <c r="N110" s="143"/>
      <c r="O110" s="143"/>
      <c r="P110" s="143"/>
      <c r="Q110" s="143"/>
      <c r="R110" s="143"/>
      <c r="S110" s="143"/>
      <c r="T110" s="147">
        <v>6945653997</v>
      </c>
      <c r="U110" s="147"/>
      <c r="V110" s="147"/>
      <c r="W110" s="147"/>
      <c r="X110" s="147"/>
      <c r="Y110" s="147"/>
      <c r="Z110" s="147"/>
      <c r="AA110" s="147"/>
      <c r="AB110" s="147"/>
      <c r="AC110" s="147"/>
      <c r="AD110" s="147"/>
      <c r="AE110" s="147">
        <v>5881653997</v>
      </c>
      <c r="AF110" s="147"/>
      <c r="AG110" s="147"/>
      <c r="AH110" s="147"/>
      <c r="AI110" s="147"/>
      <c r="AJ110" s="147"/>
      <c r="AK110" s="147"/>
      <c r="AL110" s="147"/>
    </row>
    <row r="111" spans="1:38" ht="24.75" customHeight="1">
      <c r="A111" s="1"/>
      <c r="B111" s="1"/>
      <c r="C111" s="135" t="s">
        <v>824</v>
      </c>
      <c r="D111" s="135"/>
      <c r="E111" s="135"/>
      <c r="F111" s="135"/>
      <c r="G111" s="135"/>
      <c r="H111" s="135"/>
      <c r="I111" s="135"/>
      <c r="J111" s="143" t="s">
        <v>825</v>
      </c>
      <c r="K111" s="143"/>
      <c r="L111" s="143"/>
      <c r="M111" s="143"/>
      <c r="N111" s="143"/>
      <c r="O111" s="143"/>
      <c r="P111" s="143"/>
      <c r="Q111" s="143"/>
      <c r="R111" s="143"/>
      <c r="S111" s="143"/>
      <c r="T111" s="147"/>
      <c r="U111" s="147"/>
      <c r="V111" s="147"/>
      <c r="W111" s="147"/>
      <c r="X111" s="147"/>
      <c r="Y111" s="147"/>
      <c r="Z111" s="147"/>
      <c r="AA111" s="147"/>
      <c r="AB111" s="147"/>
      <c r="AC111" s="147"/>
      <c r="AD111" s="147"/>
      <c r="AE111" s="147"/>
      <c r="AF111" s="147"/>
      <c r="AG111" s="147"/>
      <c r="AH111" s="147"/>
      <c r="AI111" s="147"/>
      <c r="AJ111" s="147"/>
      <c r="AK111" s="147"/>
      <c r="AL111" s="147"/>
    </row>
    <row r="112" spans="1:38" ht="24.75" customHeight="1">
      <c r="A112" s="1"/>
      <c r="B112" s="1"/>
      <c r="C112" s="135" t="s">
        <v>826</v>
      </c>
      <c r="D112" s="135"/>
      <c r="E112" s="135"/>
      <c r="F112" s="135"/>
      <c r="G112" s="135"/>
      <c r="H112" s="135"/>
      <c r="I112" s="135"/>
      <c r="J112" s="143" t="s">
        <v>827</v>
      </c>
      <c r="K112" s="143"/>
      <c r="L112" s="143"/>
      <c r="M112" s="143"/>
      <c r="N112" s="143"/>
      <c r="O112" s="143"/>
      <c r="P112" s="143"/>
      <c r="Q112" s="143"/>
      <c r="R112" s="143"/>
      <c r="S112" s="143"/>
      <c r="T112" s="147">
        <v>8119426145</v>
      </c>
      <c r="U112" s="147"/>
      <c r="V112" s="147"/>
      <c r="W112" s="147"/>
      <c r="X112" s="147"/>
      <c r="Y112" s="147"/>
      <c r="Z112" s="147"/>
      <c r="AA112" s="147"/>
      <c r="AB112" s="147"/>
      <c r="AC112" s="147"/>
      <c r="AD112" s="147"/>
      <c r="AE112" s="147">
        <v>10642446934</v>
      </c>
      <c r="AF112" s="147"/>
      <c r="AG112" s="147"/>
      <c r="AH112" s="147"/>
      <c r="AI112" s="147"/>
      <c r="AJ112" s="147"/>
      <c r="AK112" s="147"/>
      <c r="AL112" s="147"/>
    </row>
    <row r="113" spans="1:38" ht="24.75" customHeight="1">
      <c r="A113" s="1"/>
      <c r="B113" s="1"/>
      <c r="C113" s="135" t="s">
        <v>828</v>
      </c>
      <c r="D113" s="135"/>
      <c r="E113" s="135"/>
      <c r="F113" s="135"/>
      <c r="G113" s="135"/>
      <c r="H113" s="135"/>
      <c r="I113" s="135"/>
      <c r="J113" s="143" t="s">
        <v>829</v>
      </c>
      <c r="K113" s="143"/>
      <c r="L113" s="143"/>
      <c r="M113" s="143"/>
      <c r="N113" s="143"/>
      <c r="O113" s="143"/>
      <c r="P113" s="143"/>
      <c r="Q113" s="143"/>
      <c r="R113" s="143"/>
      <c r="S113" s="143"/>
      <c r="T113" s="154"/>
      <c r="U113" s="154"/>
      <c r="V113" s="154"/>
      <c r="W113" s="154"/>
      <c r="X113" s="154"/>
      <c r="Y113" s="154"/>
      <c r="Z113" s="154"/>
      <c r="AA113" s="154"/>
      <c r="AB113" s="154"/>
      <c r="AC113" s="154"/>
      <c r="AD113" s="154"/>
      <c r="AE113" s="154"/>
      <c r="AF113" s="154"/>
      <c r="AG113" s="154"/>
      <c r="AH113" s="154"/>
      <c r="AI113" s="154"/>
      <c r="AJ113" s="154"/>
      <c r="AK113" s="154"/>
      <c r="AL113" s="154"/>
    </row>
    <row r="114" spans="1:38" ht="24.75" customHeight="1">
      <c r="A114" s="1"/>
      <c r="B114" s="1"/>
      <c r="C114" s="135" t="s">
        <v>1</v>
      </c>
      <c r="D114" s="135"/>
      <c r="E114" s="135"/>
      <c r="F114" s="135"/>
      <c r="G114" s="135"/>
      <c r="H114" s="135"/>
      <c r="I114" s="135"/>
      <c r="J114" s="143" t="s">
        <v>830</v>
      </c>
      <c r="K114" s="143"/>
      <c r="L114" s="143"/>
      <c r="M114" s="143"/>
      <c r="N114" s="143"/>
      <c r="O114" s="143"/>
      <c r="P114" s="143"/>
      <c r="Q114" s="143"/>
      <c r="R114" s="143"/>
      <c r="S114" s="143"/>
      <c r="T114" s="154"/>
      <c r="U114" s="154"/>
      <c r="V114" s="154"/>
      <c r="W114" s="154"/>
      <c r="X114" s="154"/>
      <c r="Y114" s="154"/>
      <c r="Z114" s="154"/>
      <c r="AA114" s="154"/>
      <c r="AB114" s="154"/>
      <c r="AC114" s="154"/>
      <c r="AD114" s="154"/>
      <c r="AE114" s="154"/>
      <c r="AF114" s="154"/>
      <c r="AG114" s="154"/>
      <c r="AH114" s="154"/>
      <c r="AI114" s="154"/>
      <c r="AJ114" s="154"/>
      <c r="AK114" s="154"/>
      <c r="AL114" s="154"/>
    </row>
    <row r="115" spans="1:38" ht="24.75" customHeight="1">
      <c r="A115" s="1"/>
      <c r="B115" s="1"/>
      <c r="C115" s="139" t="s">
        <v>831</v>
      </c>
      <c r="D115" s="139"/>
      <c r="E115" s="139"/>
      <c r="F115" s="139"/>
      <c r="G115" s="139"/>
      <c r="H115" s="139"/>
      <c r="I115" s="139"/>
      <c r="J115" s="142" t="s">
        <v>832</v>
      </c>
      <c r="K115" s="142"/>
      <c r="L115" s="142"/>
      <c r="M115" s="142"/>
      <c r="N115" s="142"/>
      <c r="O115" s="142"/>
      <c r="P115" s="142"/>
      <c r="Q115" s="142" t="s">
        <v>45</v>
      </c>
      <c r="R115" s="142"/>
      <c r="S115" s="142"/>
      <c r="T115" s="155"/>
      <c r="U115" s="155"/>
      <c r="V115" s="155"/>
      <c r="W115" s="155"/>
      <c r="X115" s="155"/>
      <c r="Y115" s="155"/>
      <c r="Z115" s="155"/>
      <c r="AA115" s="155"/>
      <c r="AB115" s="155"/>
      <c r="AC115" s="155"/>
      <c r="AD115" s="155"/>
      <c r="AE115" s="146"/>
      <c r="AF115" s="146"/>
      <c r="AG115" s="146"/>
      <c r="AH115" s="146"/>
      <c r="AI115" s="146"/>
      <c r="AJ115" s="146"/>
      <c r="AK115" s="146"/>
      <c r="AL115" s="146"/>
    </row>
    <row r="116" spans="1:38" ht="24.75" customHeight="1">
      <c r="A116" s="1"/>
      <c r="B116" s="1"/>
      <c r="C116" s="135" t="s">
        <v>833</v>
      </c>
      <c r="D116" s="135"/>
      <c r="E116" s="135"/>
      <c r="F116" s="135"/>
      <c r="G116" s="135"/>
      <c r="H116" s="135"/>
      <c r="I116" s="135"/>
      <c r="J116" s="143" t="s">
        <v>834</v>
      </c>
      <c r="K116" s="143"/>
      <c r="L116" s="143"/>
      <c r="M116" s="143"/>
      <c r="N116" s="143"/>
      <c r="O116" s="143"/>
      <c r="P116" s="143"/>
      <c r="Q116" s="143"/>
      <c r="R116" s="143"/>
      <c r="S116" s="143"/>
      <c r="T116" s="154"/>
      <c r="U116" s="154"/>
      <c r="V116" s="154"/>
      <c r="W116" s="154"/>
      <c r="X116" s="154"/>
      <c r="Y116" s="154"/>
      <c r="Z116" s="154"/>
      <c r="AA116" s="154"/>
      <c r="AB116" s="154"/>
      <c r="AC116" s="154"/>
      <c r="AD116" s="154"/>
      <c r="AE116" s="154"/>
      <c r="AF116" s="154"/>
      <c r="AG116" s="154"/>
      <c r="AH116" s="154"/>
      <c r="AI116" s="154"/>
      <c r="AJ116" s="154"/>
      <c r="AK116" s="154"/>
      <c r="AL116" s="154"/>
    </row>
    <row r="117" spans="1:38" ht="24.75" customHeight="1">
      <c r="A117" s="1"/>
      <c r="B117" s="1"/>
      <c r="C117" s="135" t="s">
        <v>835</v>
      </c>
      <c r="D117" s="135"/>
      <c r="E117" s="135"/>
      <c r="F117" s="135"/>
      <c r="G117" s="135"/>
      <c r="H117" s="135"/>
      <c r="I117" s="135"/>
      <c r="J117" s="143" t="s">
        <v>836</v>
      </c>
      <c r="K117" s="143"/>
      <c r="L117" s="143"/>
      <c r="M117" s="143"/>
      <c r="N117" s="143"/>
      <c r="O117" s="143"/>
      <c r="P117" s="143"/>
      <c r="Q117" s="143"/>
      <c r="R117" s="143"/>
      <c r="S117" s="143"/>
      <c r="T117" s="154"/>
      <c r="U117" s="154"/>
      <c r="V117" s="154"/>
      <c r="W117" s="154"/>
      <c r="X117" s="154"/>
      <c r="Y117" s="154"/>
      <c r="Z117" s="154"/>
      <c r="AA117" s="154"/>
      <c r="AB117" s="154"/>
      <c r="AC117" s="154"/>
      <c r="AD117" s="154"/>
      <c r="AE117" s="154"/>
      <c r="AF117" s="154"/>
      <c r="AG117" s="154"/>
      <c r="AH117" s="154"/>
      <c r="AI117" s="154"/>
      <c r="AJ117" s="154"/>
      <c r="AK117" s="154"/>
      <c r="AL117" s="154"/>
    </row>
    <row r="118" spans="1:38" ht="24.75" customHeight="1">
      <c r="A118" s="1"/>
      <c r="B118" s="1"/>
      <c r="C118" s="139" t="s">
        <v>837</v>
      </c>
      <c r="D118" s="139"/>
      <c r="E118" s="139"/>
      <c r="F118" s="139"/>
      <c r="G118" s="139"/>
      <c r="H118" s="139"/>
      <c r="I118" s="139"/>
      <c r="J118" s="142" t="s">
        <v>838</v>
      </c>
      <c r="K118" s="142"/>
      <c r="L118" s="142"/>
      <c r="M118" s="142"/>
      <c r="N118" s="142"/>
      <c r="O118" s="142"/>
      <c r="P118" s="142"/>
      <c r="Q118" s="142"/>
      <c r="R118" s="142"/>
      <c r="S118" s="142"/>
      <c r="T118" s="155"/>
      <c r="U118" s="155"/>
      <c r="V118" s="155"/>
      <c r="W118" s="155"/>
      <c r="X118" s="155"/>
      <c r="Y118" s="155"/>
      <c r="Z118" s="155"/>
      <c r="AA118" s="155"/>
      <c r="AB118" s="155"/>
      <c r="AC118" s="155"/>
      <c r="AD118" s="155"/>
      <c r="AE118" s="155"/>
      <c r="AF118" s="155"/>
      <c r="AG118" s="155"/>
      <c r="AH118" s="155"/>
      <c r="AI118" s="155"/>
      <c r="AJ118" s="155"/>
      <c r="AK118" s="155"/>
      <c r="AL118" s="155"/>
    </row>
    <row r="119" spans="1:38" ht="24.75" customHeight="1">
      <c r="A119" s="1"/>
      <c r="B119" s="1"/>
      <c r="C119" s="139" t="s">
        <v>839</v>
      </c>
      <c r="D119" s="139"/>
      <c r="E119" s="139"/>
      <c r="F119" s="139"/>
      <c r="G119" s="139"/>
      <c r="H119" s="139"/>
      <c r="I119" s="139"/>
      <c r="J119" s="142" t="s">
        <v>840</v>
      </c>
      <c r="K119" s="142"/>
      <c r="L119" s="142"/>
      <c r="M119" s="142"/>
      <c r="N119" s="142"/>
      <c r="O119" s="142"/>
      <c r="P119" s="142"/>
      <c r="Q119" s="142"/>
      <c r="R119" s="142"/>
      <c r="S119" s="142"/>
      <c r="T119" s="154">
        <f>T77+T101</f>
        <v>144869443618</v>
      </c>
      <c r="U119" s="154"/>
      <c r="V119" s="154"/>
      <c r="W119" s="154"/>
      <c r="X119" s="154"/>
      <c r="Y119" s="154"/>
      <c r="Z119" s="154"/>
      <c r="AA119" s="154"/>
      <c r="AB119" s="154"/>
      <c r="AC119" s="154"/>
      <c r="AD119" s="154"/>
      <c r="AE119" s="146">
        <v>140006388433</v>
      </c>
      <c r="AF119" s="146"/>
      <c r="AG119" s="146"/>
      <c r="AH119" s="146"/>
      <c r="AI119" s="146"/>
      <c r="AJ119" s="146"/>
      <c r="AK119" s="146"/>
      <c r="AL119" s="146"/>
    </row>
    <row r="120" spans="1:38" ht="24.75" customHeight="1">
      <c r="A120" s="1"/>
      <c r="B120" s="1"/>
      <c r="C120" s="139" t="s">
        <v>841</v>
      </c>
      <c r="D120" s="139"/>
      <c r="E120" s="139"/>
      <c r="F120" s="139"/>
      <c r="G120" s="139"/>
      <c r="H120" s="139"/>
      <c r="I120" s="139"/>
      <c r="J120" s="142" t="s">
        <v>842</v>
      </c>
      <c r="K120" s="142"/>
      <c r="L120" s="142"/>
      <c r="M120" s="142"/>
      <c r="N120" s="142"/>
      <c r="O120" s="142"/>
      <c r="P120" s="142"/>
      <c r="Q120" s="142"/>
      <c r="R120" s="142"/>
      <c r="S120" s="142"/>
      <c r="T120" s="155">
        <v>0</v>
      </c>
      <c r="U120" s="155"/>
      <c r="V120" s="155"/>
      <c r="W120" s="155"/>
      <c r="X120" s="155"/>
      <c r="Y120" s="155"/>
      <c r="Z120" s="155"/>
      <c r="AA120" s="155"/>
      <c r="AB120" s="155"/>
      <c r="AC120" s="155"/>
      <c r="AD120" s="155"/>
      <c r="AE120" s="155">
        <v>0</v>
      </c>
      <c r="AF120" s="155"/>
      <c r="AG120" s="155"/>
      <c r="AH120" s="155"/>
      <c r="AI120" s="155"/>
      <c r="AJ120" s="155"/>
      <c r="AK120" s="155"/>
      <c r="AL120" s="155"/>
    </row>
    <row r="121" spans="1:38" ht="24.75" customHeight="1">
      <c r="A121" s="1"/>
      <c r="B121" s="1"/>
      <c r="C121" s="135" t="s">
        <v>843</v>
      </c>
      <c r="D121" s="135"/>
      <c r="E121" s="135"/>
      <c r="F121" s="135"/>
      <c r="G121" s="135"/>
      <c r="H121" s="135"/>
      <c r="I121" s="135"/>
      <c r="J121" s="143" t="s">
        <v>844</v>
      </c>
      <c r="K121" s="143"/>
      <c r="L121" s="143"/>
      <c r="M121" s="143"/>
      <c r="N121" s="143"/>
      <c r="O121" s="143"/>
      <c r="P121" s="143"/>
      <c r="Q121" s="143" t="s">
        <v>47</v>
      </c>
      <c r="R121" s="143"/>
      <c r="S121" s="143"/>
      <c r="T121" s="156">
        <v>0</v>
      </c>
      <c r="U121" s="156"/>
      <c r="V121" s="156"/>
      <c r="W121" s="156"/>
      <c r="X121" s="156"/>
      <c r="Y121" s="156"/>
      <c r="Z121" s="156"/>
      <c r="AA121" s="156"/>
      <c r="AB121" s="156"/>
      <c r="AC121" s="156"/>
      <c r="AD121" s="156"/>
      <c r="AE121" s="156">
        <v>0</v>
      </c>
      <c r="AF121" s="156"/>
      <c r="AG121" s="156"/>
      <c r="AH121" s="156"/>
      <c r="AI121" s="156"/>
      <c r="AJ121" s="156"/>
      <c r="AK121" s="156"/>
      <c r="AL121" s="156"/>
    </row>
    <row r="122" spans="1:38" ht="24.75" customHeight="1">
      <c r="A122" s="1"/>
      <c r="B122" s="1"/>
      <c r="C122" s="135" t="s">
        <v>845</v>
      </c>
      <c r="D122" s="135"/>
      <c r="E122" s="135"/>
      <c r="F122" s="135"/>
      <c r="G122" s="135"/>
      <c r="H122" s="135"/>
      <c r="I122" s="135"/>
      <c r="J122" s="143" t="s">
        <v>846</v>
      </c>
      <c r="K122" s="143"/>
      <c r="L122" s="143"/>
      <c r="M122" s="143"/>
      <c r="N122" s="143"/>
      <c r="O122" s="143"/>
      <c r="P122" s="143"/>
      <c r="Q122" s="143" t="s">
        <v>48</v>
      </c>
      <c r="R122" s="143"/>
      <c r="S122" s="143"/>
      <c r="T122" s="156">
        <v>0</v>
      </c>
      <c r="U122" s="156"/>
      <c r="V122" s="156"/>
      <c r="W122" s="156"/>
      <c r="X122" s="156"/>
      <c r="Y122" s="156"/>
      <c r="Z122" s="156"/>
      <c r="AA122" s="156"/>
      <c r="AB122" s="156"/>
      <c r="AC122" s="156"/>
      <c r="AD122" s="156"/>
      <c r="AE122" s="156">
        <v>0</v>
      </c>
      <c r="AF122" s="156"/>
      <c r="AG122" s="156"/>
      <c r="AH122" s="156"/>
      <c r="AI122" s="156"/>
      <c r="AJ122" s="156"/>
      <c r="AK122" s="156"/>
      <c r="AL122" s="156"/>
    </row>
    <row r="123" spans="1:38" ht="24.75" customHeight="1">
      <c r="A123" s="1"/>
      <c r="B123" s="1"/>
      <c r="C123" s="135" t="s">
        <v>847</v>
      </c>
      <c r="D123" s="135"/>
      <c r="E123" s="135"/>
      <c r="F123" s="135"/>
      <c r="G123" s="135"/>
      <c r="H123" s="135"/>
      <c r="I123" s="135"/>
      <c r="J123" s="143" t="s">
        <v>848</v>
      </c>
      <c r="K123" s="143"/>
      <c r="L123" s="143"/>
      <c r="M123" s="143"/>
      <c r="N123" s="143"/>
      <c r="O123" s="143"/>
      <c r="P123" s="143"/>
      <c r="Q123" s="143"/>
      <c r="R123" s="143"/>
      <c r="S123" s="143"/>
      <c r="T123" s="156">
        <v>0</v>
      </c>
      <c r="U123" s="156"/>
      <c r="V123" s="156"/>
      <c r="W123" s="156"/>
      <c r="X123" s="156"/>
      <c r="Y123" s="156"/>
      <c r="Z123" s="156"/>
      <c r="AA123" s="156"/>
      <c r="AB123" s="156"/>
      <c r="AC123" s="156"/>
      <c r="AD123" s="156"/>
      <c r="AE123" s="156">
        <v>0</v>
      </c>
      <c r="AF123" s="156"/>
      <c r="AG123" s="156"/>
      <c r="AH123" s="156"/>
      <c r="AI123" s="156"/>
      <c r="AJ123" s="156"/>
      <c r="AK123" s="156"/>
      <c r="AL123" s="156"/>
    </row>
    <row r="124" spans="1:38" ht="24.75" customHeight="1">
      <c r="A124" s="1"/>
      <c r="B124" s="1"/>
      <c r="C124" s="135" t="s">
        <v>849</v>
      </c>
      <c r="D124" s="135"/>
      <c r="E124" s="135"/>
      <c r="F124" s="135"/>
      <c r="G124" s="135"/>
      <c r="H124" s="135"/>
      <c r="I124" s="135"/>
      <c r="J124" s="143" t="s">
        <v>850</v>
      </c>
      <c r="K124" s="143"/>
      <c r="L124" s="143"/>
      <c r="M124" s="143"/>
      <c r="N124" s="143"/>
      <c r="O124" s="143"/>
      <c r="P124" s="143"/>
      <c r="Q124" s="143"/>
      <c r="R124" s="143"/>
      <c r="S124" s="143"/>
      <c r="T124" s="156">
        <v>0</v>
      </c>
      <c r="U124" s="156"/>
      <c r="V124" s="156"/>
      <c r="W124" s="156"/>
      <c r="X124" s="156"/>
      <c r="Y124" s="156"/>
      <c r="Z124" s="156"/>
      <c r="AA124" s="156"/>
      <c r="AB124" s="156"/>
      <c r="AC124" s="156"/>
      <c r="AD124" s="156"/>
      <c r="AE124" s="156">
        <v>0</v>
      </c>
      <c r="AF124" s="156"/>
      <c r="AG124" s="156"/>
      <c r="AH124" s="156"/>
      <c r="AI124" s="156"/>
      <c r="AJ124" s="156"/>
      <c r="AK124" s="156"/>
      <c r="AL124" s="156"/>
    </row>
    <row r="125" spans="1:38" ht="24.75" customHeight="1">
      <c r="A125" s="1"/>
      <c r="B125" s="1"/>
      <c r="C125" s="135" t="s">
        <v>851</v>
      </c>
      <c r="D125" s="135"/>
      <c r="E125" s="135"/>
      <c r="F125" s="135"/>
      <c r="G125" s="135"/>
      <c r="H125" s="135"/>
      <c r="I125" s="135"/>
      <c r="J125" s="143" t="s">
        <v>852</v>
      </c>
      <c r="K125" s="143"/>
      <c r="L125" s="143"/>
      <c r="M125" s="143"/>
      <c r="N125" s="143"/>
      <c r="O125" s="143"/>
      <c r="P125" s="143"/>
      <c r="Q125" s="143"/>
      <c r="R125" s="143"/>
      <c r="S125" s="143"/>
      <c r="T125" s="156">
        <v>0</v>
      </c>
      <c r="U125" s="156"/>
      <c r="V125" s="156"/>
      <c r="W125" s="156"/>
      <c r="X125" s="156"/>
      <c r="Y125" s="156"/>
      <c r="Z125" s="156"/>
      <c r="AA125" s="156"/>
      <c r="AB125" s="156"/>
      <c r="AC125" s="156"/>
      <c r="AD125" s="156"/>
      <c r="AE125" s="156">
        <v>0</v>
      </c>
      <c r="AF125" s="156"/>
      <c r="AG125" s="156"/>
      <c r="AH125" s="156"/>
      <c r="AI125" s="156"/>
      <c r="AJ125" s="156"/>
      <c r="AK125" s="156"/>
      <c r="AL125" s="156"/>
    </row>
    <row r="126" spans="1:38" ht="24.75" customHeight="1">
      <c r="A126" s="1"/>
      <c r="B126" s="1"/>
      <c r="C126" s="135" t="s">
        <v>853</v>
      </c>
      <c r="D126" s="135"/>
      <c r="E126" s="135"/>
      <c r="F126" s="135"/>
      <c r="G126" s="135"/>
      <c r="H126" s="135"/>
      <c r="I126" s="135"/>
      <c r="J126" s="143" t="s">
        <v>854</v>
      </c>
      <c r="K126" s="143"/>
      <c r="L126" s="143"/>
      <c r="M126" s="143"/>
      <c r="N126" s="143"/>
      <c r="O126" s="143"/>
      <c r="P126" s="143"/>
      <c r="Q126" s="143"/>
      <c r="R126" s="143"/>
      <c r="S126" s="143"/>
      <c r="T126" s="156">
        <v>0</v>
      </c>
      <c r="U126" s="156"/>
      <c r="V126" s="156"/>
      <c r="W126" s="156"/>
      <c r="X126" s="156"/>
      <c r="Y126" s="156"/>
      <c r="Z126" s="156"/>
      <c r="AA126" s="156"/>
      <c r="AB126" s="156"/>
      <c r="AC126" s="156"/>
      <c r="AD126" s="156"/>
      <c r="AE126" s="156">
        <v>0</v>
      </c>
      <c r="AF126" s="156"/>
      <c r="AG126" s="156"/>
      <c r="AH126" s="156"/>
      <c r="AI126" s="156"/>
      <c r="AJ126" s="156"/>
      <c r="AK126" s="156"/>
      <c r="AL126" s="156"/>
    </row>
    <row r="127" spans="1:38" ht="1.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6.5" customHeight="1">
      <c r="A128" s="1"/>
      <c r="B128" s="1"/>
      <c r="C128" s="1"/>
      <c r="D128" s="1"/>
      <c r="E128" s="1"/>
      <c r="F128" s="1"/>
      <c r="G128" s="1"/>
      <c r="H128" s="1"/>
      <c r="I128" s="1"/>
      <c r="J128" s="1"/>
      <c r="K128" s="1"/>
      <c r="L128" s="1"/>
      <c r="M128" s="1"/>
      <c r="N128" s="1"/>
      <c r="O128" s="1"/>
      <c r="P128" s="1"/>
      <c r="Q128" s="1"/>
      <c r="R128" s="138" t="s">
        <v>656</v>
      </c>
      <c r="S128" s="138"/>
      <c r="T128" s="138"/>
      <c r="U128" s="138"/>
      <c r="V128" s="138"/>
      <c r="W128" s="138"/>
      <c r="X128" s="138"/>
      <c r="Y128" s="138"/>
      <c r="Z128" s="138"/>
      <c r="AA128" s="138"/>
      <c r="AB128" s="138"/>
      <c r="AC128" s="138"/>
      <c r="AD128" s="138"/>
      <c r="AE128" s="138"/>
      <c r="AF128" s="138"/>
      <c r="AG128" s="138"/>
      <c r="AH128" s="138"/>
      <c r="AI128" s="138"/>
      <c r="AJ128" s="138"/>
      <c r="AK128" s="138"/>
      <c r="AL128" s="138"/>
    </row>
    <row r="129" spans="1:38" ht="16.5" customHeight="1">
      <c r="A129" s="1"/>
      <c r="B129" s="1"/>
      <c r="C129" s="1"/>
      <c r="D129" s="144" t="s">
        <v>3</v>
      </c>
      <c r="E129" s="144"/>
      <c r="F129" s="144"/>
      <c r="G129" s="1"/>
      <c r="H129" s="1"/>
      <c r="I129" s="1"/>
      <c r="J129" s="144" t="s">
        <v>54</v>
      </c>
      <c r="K129" s="144"/>
      <c r="L129" s="144"/>
      <c r="M129" s="144"/>
      <c r="N129" s="144"/>
      <c r="O129" s="144"/>
      <c r="P129" s="144"/>
      <c r="Q129" s="144"/>
      <c r="R129" s="144"/>
      <c r="S129" s="144"/>
      <c r="T129" s="15"/>
      <c r="U129" s="1"/>
      <c r="V129" s="1"/>
      <c r="W129" s="1"/>
      <c r="X129" s="1"/>
      <c r="Y129" s="1"/>
      <c r="Z129" s="144" t="s">
        <v>51</v>
      </c>
      <c r="AA129" s="144"/>
      <c r="AB129" s="144"/>
      <c r="AC129" s="144"/>
      <c r="AD129" s="144"/>
      <c r="AE129" s="144"/>
      <c r="AF129" s="144"/>
      <c r="AG129" s="144"/>
      <c r="AH129" s="144"/>
      <c r="AI129" s="1"/>
      <c r="AJ129" s="1"/>
      <c r="AK129" s="1"/>
      <c r="AL129" s="1"/>
    </row>
    <row r="130" spans="1:38" ht="16.5" customHeight="1">
      <c r="A130" s="1"/>
      <c r="B130" s="1"/>
      <c r="C130" s="1"/>
      <c r="D130" s="140" t="s">
        <v>4</v>
      </c>
      <c r="E130" s="140"/>
      <c r="F130" s="140"/>
      <c r="G130" s="1"/>
      <c r="H130" s="1"/>
      <c r="I130" s="140" t="s">
        <v>4</v>
      </c>
      <c r="J130" s="140"/>
      <c r="K130" s="140"/>
      <c r="L130" s="140"/>
      <c r="M130" s="140"/>
      <c r="N130" s="140"/>
      <c r="O130" s="140"/>
      <c r="P130" s="140"/>
      <c r="Q130" s="140"/>
      <c r="R130" s="140"/>
      <c r="S130" s="140"/>
      <c r="T130" s="140"/>
      <c r="U130" s="1"/>
      <c r="V130" s="1"/>
      <c r="W130" s="1"/>
      <c r="X130" s="140" t="s">
        <v>50</v>
      </c>
      <c r="Y130" s="140"/>
      <c r="Z130" s="140"/>
      <c r="AA130" s="140"/>
      <c r="AB130" s="140"/>
      <c r="AC130" s="140"/>
      <c r="AD130" s="140"/>
      <c r="AE130" s="140"/>
      <c r="AF130" s="140"/>
      <c r="AG130" s="140"/>
      <c r="AH130" s="140"/>
      <c r="AI130" s="140"/>
      <c r="AJ130" s="140"/>
      <c r="AK130" s="140"/>
      <c r="AL130" s="1"/>
    </row>
  </sheetData>
  <sheetProtection/>
  <mergeCells count="589">
    <mergeCell ref="X130:AK130"/>
    <mergeCell ref="C5:AL5"/>
    <mergeCell ref="R128:AL128"/>
    <mergeCell ref="D129:F129"/>
    <mergeCell ref="J129:S129"/>
    <mergeCell ref="Z129:AH129"/>
    <mergeCell ref="AB62:AD62"/>
    <mergeCell ref="T63:AD63"/>
    <mergeCell ref="T115:AA115"/>
    <mergeCell ref="AB115:AD115"/>
    <mergeCell ref="AB45:AD45"/>
    <mergeCell ref="AE42:AL42"/>
    <mergeCell ref="AE43:AL43"/>
    <mergeCell ref="AE44:AL44"/>
    <mergeCell ref="AE45:AL45"/>
    <mergeCell ref="AE38:AL38"/>
    <mergeCell ref="AK20:AL20"/>
    <mergeCell ref="T21:V21"/>
    <mergeCell ref="W21:AB21"/>
    <mergeCell ref="AC21:AD21"/>
    <mergeCell ref="Q22:S22"/>
    <mergeCell ref="T22:AD22"/>
    <mergeCell ref="AE22:AL22"/>
    <mergeCell ref="C19:D19"/>
    <mergeCell ref="F19:I19"/>
    <mergeCell ref="K19:O19"/>
    <mergeCell ref="AE20:AF20"/>
    <mergeCell ref="F20:I20"/>
    <mergeCell ref="AG20:AJ20"/>
    <mergeCell ref="T12:AD18"/>
    <mergeCell ref="J13:J15"/>
    <mergeCell ref="K13:O15"/>
    <mergeCell ref="P13:P15"/>
    <mergeCell ref="J16:J18"/>
    <mergeCell ref="K16:O18"/>
    <mergeCell ref="P16:P18"/>
    <mergeCell ref="Q17:Q18"/>
    <mergeCell ref="R17:R18"/>
    <mergeCell ref="S17:S18"/>
    <mergeCell ref="R11:R16"/>
    <mergeCell ref="S11:S16"/>
    <mergeCell ref="C12:D14"/>
    <mergeCell ref="E12:E14"/>
    <mergeCell ref="F12:I14"/>
    <mergeCell ref="C15:D18"/>
    <mergeCell ref="E15:E18"/>
    <mergeCell ref="F15:I18"/>
    <mergeCell ref="Q11:Q16"/>
    <mergeCell ref="AE8:AL8"/>
    <mergeCell ref="C10:D11"/>
    <mergeCell ref="E10:E11"/>
    <mergeCell ref="F10:I11"/>
    <mergeCell ref="J10:J12"/>
    <mergeCell ref="K10:O12"/>
    <mergeCell ref="P10:P12"/>
    <mergeCell ref="T10:U10"/>
    <mergeCell ref="W10:AB10"/>
    <mergeCell ref="AE10:AL19"/>
    <mergeCell ref="AE99:AL99"/>
    <mergeCell ref="AE100:AL100"/>
    <mergeCell ref="AE101:AL101"/>
    <mergeCell ref="AE94:AL94"/>
    <mergeCell ref="T53:AD53"/>
    <mergeCell ref="T54:AD54"/>
    <mergeCell ref="T55:AD55"/>
    <mergeCell ref="T56:AD56"/>
    <mergeCell ref="AE117:AL117"/>
    <mergeCell ref="AE110:AL110"/>
    <mergeCell ref="AE111:AL111"/>
    <mergeCell ref="AE112:AL112"/>
    <mergeCell ref="D3:I3"/>
    <mergeCell ref="AE114:AL114"/>
    <mergeCell ref="AE115:AL115"/>
    <mergeCell ref="AE116:AL116"/>
    <mergeCell ref="AK21:AL21"/>
    <mergeCell ref="AE98:AL98"/>
    <mergeCell ref="AE119:AL119"/>
    <mergeCell ref="AE120:AL120"/>
    <mergeCell ref="AE121:AL121"/>
    <mergeCell ref="AD2:AL2"/>
    <mergeCell ref="AE108:AL108"/>
    <mergeCell ref="AE109:AL109"/>
    <mergeCell ref="AE102:AL102"/>
    <mergeCell ref="AE103:AL103"/>
    <mergeCell ref="AE104:AL104"/>
    <mergeCell ref="AE105:AL105"/>
    <mergeCell ref="AE126:AL126"/>
    <mergeCell ref="AG21:AJ21"/>
    <mergeCell ref="AE122:AL122"/>
    <mergeCell ref="AE123:AL123"/>
    <mergeCell ref="AE124:AL124"/>
    <mergeCell ref="AE125:AL125"/>
    <mergeCell ref="AE118:AL118"/>
    <mergeCell ref="AE113:AL113"/>
    <mergeCell ref="AE106:AL106"/>
    <mergeCell ref="AE107:AL107"/>
    <mergeCell ref="AE88:AL88"/>
    <mergeCell ref="AE89:AL89"/>
    <mergeCell ref="AE95:AL95"/>
    <mergeCell ref="AE96:AL96"/>
    <mergeCell ref="AE97:AL97"/>
    <mergeCell ref="AE90:AL90"/>
    <mergeCell ref="AE91:AL91"/>
    <mergeCell ref="AE92:AL92"/>
    <mergeCell ref="AE93:AL93"/>
    <mergeCell ref="AE82:AL82"/>
    <mergeCell ref="AE83:AL83"/>
    <mergeCell ref="AE84:AL84"/>
    <mergeCell ref="AE85:AL85"/>
    <mergeCell ref="AE86:AL86"/>
    <mergeCell ref="AE87:AL87"/>
    <mergeCell ref="AE76:AL76"/>
    <mergeCell ref="AE77:AL77"/>
    <mergeCell ref="AE78:AL78"/>
    <mergeCell ref="AE79:AL79"/>
    <mergeCell ref="AE80:AL80"/>
    <mergeCell ref="AE81:AL81"/>
    <mergeCell ref="AE70:AL70"/>
    <mergeCell ref="AE71:AL71"/>
    <mergeCell ref="AE72:AL72"/>
    <mergeCell ref="AE73:AL73"/>
    <mergeCell ref="AE74:AL74"/>
    <mergeCell ref="AE75:AL75"/>
    <mergeCell ref="AE64:AL64"/>
    <mergeCell ref="AE65:AL65"/>
    <mergeCell ref="AE66:AL66"/>
    <mergeCell ref="AE67:AL67"/>
    <mergeCell ref="AE68:AL68"/>
    <mergeCell ref="AE69:AL69"/>
    <mergeCell ref="AE58:AL58"/>
    <mergeCell ref="AE59:AL59"/>
    <mergeCell ref="AE60:AL60"/>
    <mergeCell ref="AE61:AL61"/>
    <mergeCell ref="AE62:AL62"/>
    <mergeCell ref="AE63:AL63"/>
    <mergeCell ref="AE52:AL52"/>
    <mergeCell ref="AE53:AL53"/>
    <mergeCell ref="AE54:AL54"/>
    <mergeCell ref="AE55:AL55"/>
    <mergeCell ref="AE56:AL56"/>
    <mergeCell ref="AE57:AL57"/>
    <mergeCell ref="AE46:AL46"/>
    <mergeCell ref="AE47:AL47"/>
    <mergeCell ref="AE48:AL48"/>
    <mergeCell ref="AE49:AL49"/>
    <mergeCell ref="AE50:AL50"/>
    <mergeCell ref="AE51:AL51"/>
    <mergeCell ref="AE39:AL39"/>
    <mergeCell ref="AE40:AL40"/>
    <mergeCell ref="AE41:AL41"/>
    <mergeCell ref="AE34:AL34"/>
    <mergeCell ref="AE35:AL35"/>
    <mergeCell ref="AE36:AL36"/>
    <mergeCell ref="AE37:AL37"/>
    <mergeCell ref="AE28:AL28"/>
    <mergeCell ref="AE29:AL29"/>
    <mergeCell ref="AE30:AL30"/>
    <mergeCell ref="AE31:AL31"/>
    <mergeCell ref="AE32:AL32"/>
    <mergeCell ref="AE33:AL33"/>
    <mergeCell ref="AE23:AL23"/>
    <mergeCell ref="AE24:AL24"/>
    <mergeCell ref="AE25:AL25"/>
    <mergeCell ref="AE21:AF21"/>
    <mergeCell ref="AE26:AL26"/>
    <mergeCell ref="AE27:AL27"/>
    <mergeCell ref="T117:AD117"/>
    <mergeCell ref="T120:AD120"/>
    <mergeCell ref="T118:AA118"/>
    <mergeCell ref="AB118:AD118"/>
    <mergeCell ref="T119:AD119"/>
    <mergeCell ref="T125:AD125"/>
    <mergeCell ref="T121:AD121"/>
    <mergeCell ref="T122:AD122"/>
    <mergeCell ref="T123:AD123"/>
    <mergeCell ref="T124:AD124"/>
    <mergeCell ref="T106:AD106"/>
    <mergeCell ref="T107:AD107"/>
    <mergeCell ref="T108:AD108"/>
    <mergeCell ref="T113:AD113"/>
    <mergeCell ref="T114:AD114"/>
    <mergeCell ref="T116:AD116"/>
    <mergeCell ref="T109:AD109"/>
    <mergeCell ref="T110:AD110"/>
    <mergeCell ref="T111:AD111"/>
    <mergeCell ref="T112:AD112"/>
    <mergeCell ref="T100:AD100"/>
    <mergeCell ref="T101:AD101"/>
    <mergeCell ref="T102:AD102"/>
    <mergeCell ref="T103:AD103"/>
    <mergeCell ref="T104:AD104"/>
    <mergeCell ref="T105:AD105"/>
    <mergeCell ref="T94:AD94"/>
    <mergeCell ref="T95:AD95"/>
    <mergeCell ref="T96:AD96"/>
    <mergeCell ref="T97:AD97"/>
    <mergeCell ref="T98:AD98"/>
    <mergeCell ref="T99:AD99"/>
    <mergeCell ref="T88:AD88"/>
    <mergeCell ref="T89:AD89"/>
    <mergeCell ref="T90:AD90"/>
    <mergeCell ref="T91:AD91"/>
    <mergeCell ref="T92:AD92"/>
    <mergeCell ref="T93:AD93"/>
    <mergeCell ref="T82:AD82"/>
    <mergeCell ref="T83:AD83"/>
    <mergeCell ref="T84:AD84"/>
    <mergeCell ref="T85:AD85"/>
    <mergeCell ref="T86:AD86"/>
    <mergeCell ref="T87:AD87"/>
    <mergeCell ref="T76:AD76"/>
    <mergeCell ref="T77:AD77"/>
    <mergeCell ref="T78:AD78"/>
    <mergeCell ref="T79:AD79"/>
    <mergeCell ref="T80:AD80"/>
    <mergeCell ref="T81:AD81"/>
    <mergeCell ref="T70:AD70"/>
    <mergeCell ref="T71:AD71"/>
    <mergeCell ref="T72:AD72"/>
    <mergeCell ref="T73:AD73"/>
    <mergeCell ref="T74:AD74"/>
    <mergeCell ref="T75:AD75"/>
    <mergeCell ref="T62:AA62"/>
    <mergeCell ref="T65:AD65"/>
    <mergeCell ref="T66:AD66"/>
    <mergeCell ref="T67:AD67"/>
    <mergeCell ref="T68:AD68"/>
    <mergeCell ref="T69:AD69"/>
    <mergeCell ref="T49:AD49"/>
    <mergeCell ref="T50:AD50"/>
    <mergeCell ref="T51:AD51"/>
    <mergeCell ref="T52:AD52"/>
    <mergeCell ref="T64:AD64"/>
    <mergeCell ref="T57:AD57"/>
    <mergeCell ref="T58:AD58"/>
    <mergeCell ref="T59:AD59"/>
    <mergeCell ref="T60:AD60"/>
    <mergeCell ref="T61:AD61"/>
    <mergeCell ref="T39:AD39"/>
    <mergeCell ref="T40:AD40"/>
    <mergeCell ref="T47:AD47"/>
    <mergeCell ref="T48:AD48"/>
    <mergeCell ref="T41:AD41"/>
    <mergeCell ref="T42:AD42"/>
    <mergeCell ref="T43:AD43"/>
    <mergeCell ref="T44:AD44"/>
    <mergeCell ref="T46:AD46"/>
    <mergeCell ref="T45:AA45"/>
    <mergeCell ref="T33:AD33"/>
    <mergeCell ref="T34:AD34"/>
    <mergeCell ref="T35:AD35"/>
    <mergeCell ref="T36:AD36"/>
    <mergeCell ref="T37:AD37"/>
    <mergeCell ref="T38:AD38"/>
    <mergeCell ref="Q114:S114"/>
    <mergeCell ref="Q115:S115"/>
    <mergeCell ref="T25:AD25"/>
    <mergeCell ref="T26:AD26"/>
    <mergeCell ref="T27:AD27"/>
    <mergeCell ref="T28:AD28"/>
    <mergeCell ref="T29:AD29"/>
    <mergeCell ref="T30:AD30"/>
    <mergeCell ref="T31:AD31"/>
    <mergeCell ref="T32:AD32"/>
    <mergeCell ref="Q121:S121"/>
    <mergeCell ref="Q122:S122"/>
    <mergeCell ref="Q123:S123"/>
    <mergeCell ref="Q124:S124"/>
    <mergeCell ref="T23:AD23"/>
    <mergeCell ref="T24:AD24"/>
    <mergeCell ref="Q117:S117"/>
    <mergeCell ref="Q118:S118"/>
    <mergeCell ref="Q119:S119"/>
    <mergeCell ref="Q120:S120"/>
    <mergeCell ref="Q105:S105"/>
    <mergeCell ref="Q106:S106"/>
    <mergeCell ref="Q107:S107"/>
    <mergeCell ref="Q108:S108"/>
    <mergeCell ref="Q116:S116"/>
    <mergeCell ref="Q109:S109"/>
    <mergeCell ref="Q110:S110"/>
    <mergeCell ref="Q111:S111"/>
    <mergeCell ref="Q112:S112"/>
    <mergeCell ref="Q113:S113"/>
    <mergeCell ref="Q99:S99"/>
    <mergeCell ref="Q100:S100"/>
    <mergeCell ref="Q101:S101"/>
    <mergeCell ref="Q102:S102"/>
    <mergeCell ref="Q103:S103"/>
    <mergeCell ref="Q104:S104"/>
    <mergeCell ref="Q93:S93"/>
    <mergeCell ref="Q94:S94"/>
    <mergeCell ref="Q95:S95"/>
    <mergeCell ref="Q96:S96"/>
    <mergeCell ref="Q97:S97"/>
    <mergeCell ref="Q98:S98"/>
    <mergeCell ref="Q87:S87"/>
    <mergeCell ref="Q88:S88"/>
    <mergeCell ref="Q89:S89"/>
    <mergeCell ref="Q90:S90"/>
    <mergeCell ref="Q91:S91"/>
    <mergeCell ref="Q92:S92"/>
    <mergeCell ref="Q81:S81"/>
    <mergeCell ref="Q82:S82"/>
    <mergeCell ref="Q83:S83"/>
    <mergeCell ref="Q84:S84"/>
    <mergeCell ref="Q85:S85"/>
    <mergeCell ref="Q86:S86"/>
    <mergeCell ref="Q75:S75"/>
    <mergeCell ref="Q76:S76"/>
    <mergeCell ref="Q77:S77"/>
    <mergeCell ref="Q78:S78"/>
    <mergeCell ref="Q79:S79"/>
    <mergeCell ref="Q80:S80"/>
    <mergeCell ref="Q69:S69"/>
    <mergeCell ref="Q70:S70"/>
    <mergeCell ref="Q71:S71"/>
    <mergeCell ref="Q72:S72"/>
    <mergeCell ref="Q73:S73"/>
    <mergeCell ref="Q74:S74"/>
    <mergeCell ref="Q63:S63"/>
    <mergeCell ref="Q64:S64"/>
    <mergeCell ref="Q65:S65"/>
    <mergeCell ref="Q66:S66"/>
    <mergeCell ref="Q67:S67"/>
    <mergeCell ref="Q68:S68"/>
    <mergeCell ref="Q57:S57"/>
    <mergeCell ref="Q58:S58"/>
    <mergeCell ref="Q59:S59"/>
    <mergeCell ref="Q60:S60"/>
    <mergeCell ref="Q61:S61"/>
    <mergeCell ref="Q62:S62"/>
    <mergeCell ref="Q51:S51"/>
    <mergeCell ref="Q52:S52"/>
    <mergeCell ref="Q53:S53"/>
    <mergeCell ref="Q54:S54"/>
    <mergeCell ref="Q55:S55"/>
    <mergeCell ref="Q56:S56"/>
    <mergeCell ref="Q45:S45"/>
    <mergeCell ref="Q46:S46"/>
    <mergeCell ref="Q47:S47"/>
    <mergeCell ref="Q48:S48"/>
    <mergeCell ref="Q49:S49"/>
    <mergeCell ref="Q50:S50"/>
    <mergeCell ref="Q39:S39"/>
    <mergeCell ref="Q40:S40"/>
    <mergeCell ref="Q41:S41"/>
    <mergeCell ref="Q42:S42"/>
    <mergeCell ref="Q43:S43"/>
    <mergeCell ref="Q44:S44"/>
    <mergeCell ref="Q33:S33"/>
    <mergeCell ref="Q34:S34"/>
    <mergeCell ref="Q35:S35"/>
    <mergeCell ref="Q36:S36"/>
    <mergeCell ref="Q37:S37"/>
    <mergeCell ref="Q38:S38"/>
    <mergeCell ref="Q27:S27"/>
    <mergeCell ref="Q28:S28"/>
    <mergeCell ref="Q29:S29"/>
    <mergeCell ref="Q30:S30"/>
    <mergeCell ref="Q31:S31"/>
    <mergeCell ref="Q32:S32"/>
    <mergeCell ref="Q23:S23"/>
    <mergeCell ref="Q24:S24"/>
    <mergeCell ref="K20:O20"/>
    <mergeCell ref="K21:O21"/>
    <mergeCell ref="Q25:S25"/>
    <mergeCell ref="Q26:S26"/>
    <mergeCell ref="J118:P118"/>
    <mergeCell ref="J124:P124"/>
    <mergeCell ref="J125:P125"/>
    <mergeCell ref="J123:P123"/>
    <mergeCell ref="J126:P126"/>
    <mergeCell ref="J119:P119"/>
    <mergeCell ref="J120:P120"/>
    <mergeCell ref="J121:P121"/>
    <mergeCell ref="J122:P122"/>
    <mergeCell ref="J112:P112"/>
    <mergeCell ref="J113:P113"/>
    <mergeCell ref="J114:P114"/>
    <mergeCell ref="J115:P115"/>
    <mergeCell ref="J116:P116"/>
    <mergeCell ref="J117:P117"/>
    <mergeCell ref="J106:P106"/>
    <mergeCell ref="J107:P107"/>
    <mergeCell ref="J108:P108"/>
    <mergeCell ref="J109:P109"/>
    <mergeCell ref="J110:P110"/>
    <mergeCell ref="J111:P111"/>
    <mergeCell ref="J100:P100"/>
    <mergeCell ref="J101:P101"/>
    <mergeCell ref="J102:P102"/>
    <mergeCell ref="J103:P103"/>
    <mergeCell ref="J104:P104"/>
    <mergeCell ref="J105:P105"/>
    <mergeCell ref="J94:P94"/>
    <mergeCell ref="J95:P95"/>
    <mergeCell ref="J96:P96"/>
    <mergeCell ref="J97:P97"/>
    <mergeCell ref="J98:P98"/>
    <mergeCell ref="J99:P99"/>
    <mergeCell ref="J88:P88"/>
    <mergeCell ref="J89:P89"/>
    <mergeCell ref="J90:P90"/>
    <mergeCell ref="J91:P91"/>
    <mergeCell ref="J92:P92"/>
    <mergeCell ref="J93:P93"/>
    <mergeCell ref="J82:P82"/>
    <mergeCell ref="J83:P83"/>
    <mergeCell ref="J84:P84"/>
    <mergeCell ref="J85:P85"/>
    <mergeCell ref="J86:P86"/>
    <mergeCell ref="J87:P87"/>
    <mergeCell ref="J76:P76"/>
    <mergeCell ref="J77:P77"/>
    <mergeCell ref="J78:P78"/>
    <mergeCell ref="J79:P79"/>
    <mergeCell ref="J80:P80"/>
    <mergeCell ref="J81:P81"/>
    <mergeCell ref="J70:P70"/>
    <mergeCell ref="J71:P71"/>
    <mergeCell ref="J72:P72"/>
    <mergeCell ref="J73:P73"/>
    <mergeCell ref="J74:P74"/>
    <mergeCell ref="J75:P75"/>
    <mergeCell ref="J64:P64"/>
    <mergeCell ref="J65:P65"/>
    <mergeCell ref="J66:P66"/>
    <mergeCell ref="J67:P67"/>
    <mergeCell ref="J68:P68"/>
    <mergeCell ref="J69:P69"/>
    <mergeCell ref="J58:P58"/>
    <mergeCell ref="J59:P59"/>
    <mergeCell ref="J60:P60"/>
    <mergeCell ref="J61:P61"/>
    <mergeCell ref="J62:P62"/>
    <mergeCell ref="J63:P63"/>
    <mergeCell ref="J52:P52"/>
    <mergeCell ref="J53:P53"/>
    <mergeCell ref="J54:P54"/>
    <mergeCell ref="J55:P55"/>
    <mergeCell ref="J56:P56"/>
    <mergeCell ref="J57:P57"/>
    <mergeCell ref="J46:P46"/>
    <mergeCell ref="J47:P47"/>
    <mergeCell ref="J48:P48"/>
    <mergeCell ref="J49:P49"/>
    <mergeCell ref="J50:P50"/>
    <mergeCell ref="J51:P51"/>
    <mergeCell ref="J40:P40"/>
    <mergeCell ref="J41:P41"/>
    <mergeCell ref="J42:P42"/>
    <mergeCell ref="J43:P43"/>
    <mergeCell ref="J44:P44"/>
    <mergeCell ref="J45:P45"/>
    <mergeCell ref="J34:P34"/>
    <mergeCell ref="J35:P35"/>
    <mergeCell ref="J36:P36"/>
    <mergeCell ref="J37:P37"/>
    <mergeCell ref="J38:P38"/>
    <mergeCell ref="J39:P39"/>
    <mergeCell ref="J28:P28"/>
    <mergeCell ref="J29:P29"/>
    <mergeCell ref="J30:P30"/>
    <mergeCell ref="J31:P31"/>
    <mergeCell ref="J32:P32"/>
    <mergeCell ref="J33:P33"/>
    <mergeCell ref="J22:P22"/>
    <mergeCell ref="C23:I23"/>
    <mergeCell ref="C24:I24"/>
    <mergeCell ref="J25:P25"/>
    <mergeCell ref="J26:P26"/>
    <mergeCell ref="J27:P27"/>
    <mergeCell ref="C126:I126"/>
    <mergeCell ref="D130:F130"/>
    <mergeCell ref="I130:T130"/>
    <mergeCell ref="C122:I122"/>
    <mergeCell ref="C123:I123"/>
    <mergeCell ref="C124:I124"/>
    <mergeCell ref="C125:I125"/>
    <mergeCell ref="Q126:S126"/>
    <mergeCell ref="Q125:S125"/>
    <mergeCell ref="T126:AD126"/>
    <mergeCell ref="C116:I116"/>
    <mergeCell ref="C117:I117"/>
    <mergeCell ref="C118:I118"/>
    <mergeCell ref="C119:I119"/>
    <mergeCell ref="C120:I120"/>
    <mergeCell ref="C121:I121"/>
    <mergeCell ref="C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C103:I103"/>
    <mergeCell ref="C92:I92"/>
    <mergeCell ref="C93:I93"/>
    <mergeCell ref="C94:I94"/>
    <mergeCell ref="C95:I95"/>
    <mergeCell ref="C96:I96"/>
    <mergeCell ref="C97:I97"/>
    <mergeCell ref="C86:I86"/>
    <mergeCell ref="C87:I87"/>
    <mergeCell ref="C88:I88"/>
    <mergeCell ref="C89:I89"/>
    <mergeCell ref="C90:I90"/>
    <mergeCell ref="C91:I91"/>
    <mergeCell ref="C80:I80"/>
    <mergeCell ref="C81:I81"/>
    <mergeCell ref="C82:I82"/>
    <mergeCell ref="C83:I83"/>
    <mergeCell ref="C84:I84"/>
    <mergeCell ref="C85:I85"/>
    <mergeCell ref="C74:I74"/>
    <mergeCell ref="C75:I75"/>
    <mergeCell ref="C76:I76"/>
    <mergeCell ref="C77:I77"/>
    <mergeCell ref="C78:I78"/>
    <mergeCell ref="C79:I79"/>
    <mergeCell ref="C68:I68"/>
    <mergeCell ref="C69:I69"/>
    <mergeCell ref="C70:I70"/>
    <mergeCell ref="C71:I71"/>
    <mergeCell ref="C72:I72"/>
    <mergeCell ref="C73:I73"/>
    <mergeCell ref="C62:I62"/>
    <mergeCell ref="C63:I63"/>
    <mergeCell ref="C64:I64"/>
    <mergeCell ref="C65:I65"/>
    <mergeCell ref="C66:I66"/>
    <mergeCell ref="C67:I67"/>
    <mergeCell ref="C56:I56"/>
    <mergeCell ref="C57:I57"/>
    <mergeCell ref="C58:I58"/>
    <mergeCell ref="C59:I59"/>
    <mergeCell ref="C60:I60"/>
    <mergeCell ref="C61:I61"/>
    <mergeCell ref="C50:I50"/>
    <mergeCell ref="C51:I51"/>
    <mergeCell ref="C52:I52"/>
    <mergeCell ref="C53:I53"/>
    <mergeCell ref="C54:I54"/>
    <mergeCell ref="C55:I55"/>
    <mergeCell ref="C44:I44"/>
    <mergeCell ref="C45:I45"/>
    <mergeCell ref="C46:I46"/>
    <mergeCell ref="C47:I47"/>
    <mergeCell ref="C48:I48"/>
    <mergeCell ref="C49:I49"/>
    <mergeCell ref="C38:I38"/>
    <mergeCell ref="C39:I39"/>
    <mergeCell ref="C40:I40"/>
    <mergeCell ref="C41:I41"/>
    <mergeCell ref="C42:I42"/>
    <mergeCell ref="C43:I43"/>
    <mergeCell ref="C32:I32"/>
    <mergeCell ref="C33:I33"/>
    <mergeCell ref="C34:I34"/>
    <mergeCell ref="C35:I35"/>
    <mergeCell ref="C36:I36"/>
    <mergeCell ref="C37:I37"/>
    <mergeCell ref="C26:I26"/>
    <mergeCell ref="C27:I27"/>
    <mergeCell ref="C28:I28"/>
    <mergeCell ref="C29:I29"/>
    <mergeCell ref="C30:I30"/>
    <mergeCell ref="C31:I31"/>
    <mergeCell ref="B2:K2"/>
    <mergeCell ref="H4:Z4"/>
    <mergeCell ref="C25:I25"/>
    <mergeCell ref="C20:D20"/>
    <mergeCell ref="C21:D21"/>
    <mergeCell ref="C6:AL6"/>
    <mergeCell ref="F21:I21"/>
    <mergeCell ref="J23:P23"/>
    <mergeCell ref="J24:P24"/>
    <mergeCell ref="C22:I22"/>
  </mergeCells>
  <printOptions/>
  <pageMargins left="0.75" right="0.52" top="0.55" bottom="0.5"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20"/>
  <sheetViews>
    <sheetView zoomScalePageLayoutView="0" workbookViewId="0" topLeftCell="A4">
      <selection activeCell="B1" sqref="B1:O18"/>
    </sheetView>
  </sheetViews>
  <sheetFormatPr defaultColWidth="9.140625" defaultRowHeight="12.75"/>
  <cols>
    <col min="1" max="1" width="0.85546875" style="0" customWidth="1"/>
    <col min="2" max="2" width="19.57421875" style="0" customWidth="1"/>
    <col min="3" max="3" width="17.8515625" style="0" customWidth="1"/>
    <col min="4" max="4" width="11.140625" style="0" customWidth="1"/>
    <col min="5" max="5" width="12.7109375" style="0" customWidth="1"/>
    <col min="6" max="6" width="11.28125" style="0" customWidth="1"/>
    <col min="7" max="7" width="9.00390625" style="0" customWidth="1"/>
    <col min="8" max="8" width="11.28125" style="0" customWidth="1"/>
    <col min="9" max="9" width="8.57421875" style="0" customWidth="1"/>
    <col min="10" max="10" width="9.00390625" style="0" customWidth="1"/>
    <col min="11" max="11" width="1.1484375" style="0" customWidth="1"/>
    <col min="12" max="12" width="2.7109375" style="0" customWidth="1"/>
    <col min="13" max="13" width="10.28125" style="0" customWidth="1"/>
    <col min="14" max="14" width="5.00390625" style="0" customWidth="1"/>
    <col min="15" max="15" width="4.00390625" style="0" customWidth="1"/>
  </cols>
  <sheetData>
    <row r="1" spans="1:15" ht="9" customHeight="1">
      <c r="A1" s="1"/>
      <c r="B1" s="1"/>
      <c r="C1" s="1"/>
      <c r="D1" s="1"/>
      <c r="E1" s="1"/>
      <c r="F1" s="1"/>
      <c r="G1" s="1"/>
      <c r="H1" s="1"/>
      <c r="I1" s="1"/>
      <c r="J1" s="1"/>
      <c r="K1" s="1"/>
      <c r="L1" s="1"/>
      <c r="M1" s="1"/>
      <c r="N1" s="1"/>
      <c r="O1" s="1"/>
    </row>
    <row r="2" spans="1:15" ht="16.5" customHeight="1">
      <c r="A2" s="1"/>
      <c r="B2" s="1"/>
      <c r="C2" s="1"/>
      <c r="D2" s="1"/>
      <c r="E2" s="1"/>
      <c r="F2" s="1"/>
      <c r="G2" s="1"/>
      <c r="H2" s="1"/>
      <c r="I2" s="1"/>
      <c r="J2" s="1"/>
      <c r="K2" s="269" t="s">
        <v>538</v>
      </c>
      <c r="L2" s="269"/>
      <c r="M2" s="269"/>
      <c r="N2" s="269"/>
      <c r="O2" s="1"/>
    </row>
    <row r="3" spans="1:15" ht="9.75" customHeight="1">
      <c r="A3" s="1"/>
      <c r="B3" s="1"/>
      <c r="C3" s="1"/>
      <c r="D3" s="1"/>
      <c r="E3" s="1"/>
      <c r="F3" s="1"/>
      <c r="G3" s="1"/>
      <c r="H3" s="1"/>
      <c r="I3" s="1"/>
      <c r="J3" s="1"/>
      <c r="K3" s="1"/>
      <c r="L3" s="1"/>
      <c r="M3" s="1"/>
      <c r="N3" s="1"/>
      <c r="O3" s="1"/>
    </row>
    <row r="4" spans="1:15" ht="18.75" customHeight="1">
      <c r="A4" s="1"/>
      <c r="B4" s="1"/>
      <c r="C4" s="134" t="s">
        <v>539</v>
      </c>
      <c r="D4" s="134"/>
      <c r="E4" s="134"/>
      <c r="F4" s="134"/>
      <c r="G4" s="134"/>
      <c r="H4" s="134"/>
      <c r="I4" s="134"/>
      <c r="J4" s="134"/>
      <c r="K4" s="134"/>
      <c r="L4" s="134"/>
      <c r="M4" s="1"/>
      <c r="N4" s="1"/>
      <c r="O4" s="1"/>
    </row>
    <row r="5" spans="1:15" ht="17.25" customHeight="1">
      <c r="A5" s="1"/>
      <c r="B5" s="1"/>
      <c r="C5" s="1"/>
      <c r="D5" s="1"/>
      <c r="E5" s="1"/>
      <c r="F5" s="1"/>
      <c r="G5" s="1"/>
      <c r="H5" s="1"/>
      <c r="I5" s="1"/>
      <c r="J5" s="1"/>
      <c r="K5" s="1"/>
      <c r="L5" s="1"/>
      <c r="M5" s="1"/>
      <c r="N5" s="1"/>
      <c r="O5" s="1"/>
    </row>
    <row r="6" spans="1:15" ht="14.25" customHeight="1">
      <c r="A6" s="1"/>
      <c r="B6" s="299" t="s">
        <v>5</v>
      </c>
      <c r="C6" s="299"/>
      <c r="D6" s="239" t="s">
        <v>52</v>
      </c>
      <c r="E6" s="239"/>
      <c r="F6" s="239" t="s">
        <v>524</v>
      </c>
      <c r="G6" s="239"/>
      <c r="H6" s="239" t="s">
        <v>525</v>
      </c>
      <c r="I6" s="239"/>
      <c r="J6" s="239" t="s">
        <v>526</v>
      </c>
      <c r="K6" s="239"/>
      <c r="L6" s="239"/>
      <c r="M6" s="239"/>
      <c r="N6" s="239"/>
      <c r="O6" s="239"/>
    </row>
    <row r="7" spans="1:15" ht="14.25" customHeight="1">
      <c r="A7" s="1"/>
      <c r="B7" s="271"/>
      <c r="C7" s="271"/>
      <c r="D7" s="19" t="s">
        <v>527</v>
      </c>
      <c r="E7" s="19" t="s">
        <v>528</v>
      </c>
      <c r="F7" s="19" t="s">
        <v>527</v>
      </c>
      <c r="G7" s="19" t="s">
        <v>528</v>
      </c>
      <c r="H7" s="19" t="s">
        <v>527</v>
      </c>
      <c r="I7" s="19" t="s">
        <v>528</v>
      </c>
      <c r="J7" s="169" t="s">
        <v>527</v>
      </c>
      <c r="K7" s="169"/>
      <c r="L7" s="169" t="s">
        <v>528</v>
      </c>
      <c r="M7" s="169"/>
      <c r="N7" s="169" t="s">
        <v>529</v>
      </c>
      <c r="O7" s="169"/>
    </row>
    <row r="8" spans="1:15" ht="13.5" customHeight="1">
      <c r="A8" s="1"/>
      <c r="B8" s="271">
        <v>1</v>
      </c>
      <c r="C8" s="271"/>
      <c r="D8" s="19">
        <v>2</v>
      </c>
      <c r="E8" s="19">
        <v>3</v>
      </c>
      <c r="F8" s="19">
        <v>4</v>
      </c>
      <c r="G8" s="19">
        <v>5</v>
      </c>
      <c r="H8" s="19">
        <v>6</v>
      </c>
      <c r="I8" s="19">
        <v>7</v>
      </c>
      <c r="J8" s="169">
        <v>8</v>
      </c>
      <c r="K8" s="169"/>
      <c r="L8" s="169">
        <v>9</v>
      </c>
      <c r="M8" s="169"/>
      <c r="N8" s="169">
        <v>10</v>
      </c>
      <c r="O8" s="169"/>
    </row>
    <row r="9" spans="1:15" ht="19.5" customHeight="1">
      <c r="A9" s="1"/>
      <c r="B9" s="201" t="s">
        <v>540</v>
      </c>
      <c r="C9" s="201"/>
      <c r="D9" s="38">
        <v>0</v>
      </c>
      <c r="E9" s="38">
        <v>0</v>
      </c>
      <c r="F9" s="38">
        <v>0</v>
      </c>
      <c r="G9" s="38">
        <v>0</v>
      </c>
      <c r="H9" s="38">
        <v>0</v>
      </c>
      <c r="I9" s="38">
        <v>0</v>
      </c>
      <c r="J9" s="288">
        <v>0</v>
      </c>
      <c r="K9" s="288"/>
      <c r="L9" s="288">
        <v>0</v>
      </c>
      <c r="M9" s="288"/>
      <c r="N9" s="202"/>
      <c r="O9" s="202"/>
    </row>
    <row r="10" spans="1:15" ht="19.5" customHeight="1">
      <c r="A10" s="1"/>
      <c r="B10" s="201" t="s">
        <v>541</v>
      </c>
      <c r="C10" s="201"/>
      <c r="D10" s="29">
        <v>180000</v>
      </c>
      <c r="E10" s="29">
        <v>1800000000</v>
      </c>
      <c r="F10" s="38">
        <v>0</v>
      </c>
      <c r="G10" s="38">
        <v>0</v>
      </c>
      <c r="H10" s="38">
        <v>0</v>
      </c>
      <c r="I10" s="38">
        <v>0</v>
      </c>
      <c r="J10" s="222">
        <v>180000</v>
      </c>
      <c r="K10" s="222"/>
      <c r="L10" s="222">
        <v>1800000000</v>
      </c>
      <c r="M10" s="222"/>
      <c r="N10" s="202"/>
      <c r="O10" s="202"/>
    </row>
    <row r="11" spans="1:15" ht="19.5" customHeight="1">
      <c r="A11" s="1"/>
      <c r="B11" s="216" t="s">
        <v>542</v>
      </c>
      <c r="C11" s="216"/>
      <c r="D11" s="28">
        <v>180000</v>
      </c>
      <c r="E11" s="28">
        <v>1800000000</v>
      </c>
      <c r="F11" s="30">
        <v>0</v>
      </c>
      <c r="G11" s="30">
        <v>0</v>
      </c>
      <c r="H11" s="30">
        <v>0</v>
      </c>
      <c r="I11" s="30">
        <v>0</v>
      </c>
      <c r="J11" s="218">
        <v>180000</v>
      </c>
      <c r="K11" s="218"/>
      <c r="L11" s="218">
        <v>1800000000</v>
      </c>
      <c r="M11" s="218"/>
      <c r="N11" s="217"/>
      <c r="O11" s="217"/>
    </row>
    <row r="12" spans="1:15" ht="19.5" customHeight="1">
      <c r="A12" s="1"/>
      <c r="B12" s="201" t="s">
        <v>543</v>
      </c>
      <c r="C12" s="201"/>
      <c r="D12" s="29">
        <v>573432</v>
      </c>
      <c r="E12" s="29">
        <v>5734320526</v>
      </c>
      <c r="F12" s="38">
        <v>0</v>
      </c>
      <c r="G12" s="38">
        <v>0</v>
      </c>
      <c r="H12" s="38">
        <v>0</v>
      </c>
      <c r="I12" s="38">
        <v>0</v>
      </c>
      <c r="J12" s="222">
        <v>573432</v>
      </c>
      <c r="K12" s="222"/>
      <c r="L12" s="222">
        <v>5734320526</v>
      </c>
      <c r="M12" s="222"/>
      <c r="N12" s="202"/>
      <c r="O12" s="202"/>
    </row>
    <row r="13" spans="1:15" ht="19.5" customHeight="1">
      <c r="A13" s="1"/>
      <c r="B13" s="201" t="s">
        <v>544</v>
      </c>
      <c r="C13" s="201"/>
      <c r="D13" s="29">
        <v>573432</v>
      </c>
      <c r="E13" s="29">
        <v>5734320526</v>
      </c>
      <c r="F13" s="38">
        <v>0</v>
      </c>
      <c r="G13" s="38">
        <v>0</v>
      </c>
      <c r="H13" s="38">
        <v>0</v>
      </c>
      <c r="I13" s="38">
        <v>0</v>
      </c>
      <c r="J13" s="222">
        <v>573432</v>
      </c>
      <c r="K13" s="222"/>
      <c r="L13" s="222">
        <v>5734320526</v>
      </c>
      <c r="M13" s="222"/>
      <c r="N13" s="202"/>
      <c r="O13" s="202"/>
    </row>
    <row r="14" spans="1:15" ht="19.5" customHeight="1">
      <c r="A14" s="1"/>
      <c r="B14" s="216" t="s">
        <v>545</v>
      </c>
      <c r="C14" s="216"/>
      <c r="D14" s="28">
        <v>573432</v>
      </c>
      <c r="E14" s="28">
        <v>5734320526</v>
      </c>
      <c r="F14" s="30">
        <v>0</v>
      </c>
      <c r="G14" s="30">
        <v>0</v>
      </c>
      <c r="H14" s="30">
        <v>0</v>
      </c>
      <c r="I14" s="30">
        <v>0</v>
      </c>
      <c r="J14" s="218">
        <v>573432</v>
      </c>
      <c r="K14" s="218"/>
      <c r="L14" s="218">
        <v>5734320526</v>
      </c>
      <c r="M14" s="218"/>
      <c r="N14" s="217"/>
      <c r="O14" s="217"/>
    </row>
    <row r="15" spans="1:15" ht="19.5" customHeight="1">
      <c r="A15" s="1"/>
      <c r="B15" s="201" t="s">
        <v>546</v>
      </c>
      <c r="C15" s="201"/>
      <c r="D15" s="38">
        <v>0</v>
      </c>
      <c r="E15" s="38">
        <v>0</v>
      </c>
      <c r="F15" s="38">
        <v>0</v>
      </c>
      <c r="G15" s="38">
        <v>0</v>
      </c>
      <c r="H15" s="38">
        <v>0</v>
      </c>
      <c r="I15" s="38">
        <v>0</v>
      </c>
      <c r="J15" s="288">
        <v>0</v>
      </c>
      <c r="K15" s="288"/>
      <c r="L15" s="288">
        <v>0</v>
      </c>
      <c r="M15" s="288"/>
      <c r="N15" s="202"/>
      <c r="O15" s="202"/>
    </row>
    <row r="16" spans="1:15" ht="19.5" customHeight="1">
      <c r="A16" s="1"/>
      <c r="B16" s="201" t="s">
        <v>547</v>
      </c>
      <c r="C16" s="201"/>
      <c r="D16" s="38">
        <v>0</v>
      </c>
      <c r="E16" s="38">
        <v>0</v>
      </c>
      <c r="F16" s="38">
        <v>0</v>
      </c>
      <c r="G16" s="38">
        <v>0</v>
      </c>
      <c r="H16" s="38">
        <v>0</v>
      </c>
      <c r="I16" s="38">
        <v>0</v>
      </c>
      <c r="J16" s="288">
        <v>0</v>
      </c>
      <c r="K16" s="288"/>
      <c r="L16" s="288">
        <v>0</v>
      </c>
      <c r="M16" s="288"/>
      <c r="N16" s="202"/>
      <c r="O16" s="202"/>
    </row>
    <row r="17" spans="1:15" ht="19.5" customHeight="1">
      <c r="A17" s="1"/>
      <c r="B17" s="201" t="s">
        <v>548</v>
      </c>
      <c r="C17" s="201"/>
      <c r="D17" s="38">
        <v>0</v>
      </c>
      <c r="E17" s="38">
        <v>0</v>
      </c>
      <c r="F17" s="38">
        <v>0</v>
      </c>
      <c r="G17" s="38">
        <v>0</v>
      </c>
      <c r="H17" s="38">
        <v>0</v>
      </c>
      <c r="I17" s="38">
        <v>0</v>
      </c>
      <c r="J17" s="288">
        <v>0</v>
      </c>
      <c r="K17" s="288"/>
      <c r="L17" s="288">
        <v>0</v>
      </c>
      <c r="M17" s="288"/>
      <c r="N17" s="202"/>
      <c r="O17" s="202"/>
    </row>
    <row r="18" spans="1:15" ht="19.5" customHeight="1">
      <c r="A18" s="1"/>
      <c r="B18" s="201" t="s">
        <v>543</v>
      </c>
      <c r="C18" s="201"/>
      <c r="D18" s="38">
        <v>0</v>
      </c>
      <c r="E18" s="38">
        <v>0</v>
      </c>
      <c r="F18" s="38">
        <v>0</v>
      </c>
      <c r="G18" s="38">
        <v>0</v>
      </c>
      <c r="H18" s="38">
        <v>0</v>
      </c>
      <c r="I18" s="38">
        <v>0</v>
      </c>
      <c r="J18" s="288">
        <v>0</v>
      </c>
      <c r="K18" s="288"/>
      <c r="L18" s="288">
        <v>0</v>
      </c>
      <c r="M18" s="288"/>
      <c r="N18" s="202"/>
      <c r="O18" s="202"/>
    </row>
    <row r="20" spans="2:13" ht="15">
      <c r="B20" s="280" t="s">
        <v>651</v>
      </c>
      <c r="C20" s="280"/>
      <c r="D20" s="280"/>
      <c r="E20" s="280"/>
      <c r="F20" s="74"/>
      <c r="G20" s="74"/>
      <c r="H20" s="280" t="s">
        <v>652</v>
      </c>
      <c r="I20" s="280"/>
      <c r="J20" s="280"/>
      <c r="K20" s="280"/>
      <c r="L20" s="280"/>
      <c r="M20" s="280"/>
    </row>
  </sheetData>
  <sheetProtection/>
  <mergeCells count="58">
    <mergeCell ref="N18:O18"/>
    <mergeCell ref="B17:C17"/>
    <mergeCell ref="J17:K17"/>
    <mergeCell ref="L17:M17"/>
    <mergeCell ref="N17:O17"/>
    <mergeCell ref="B20:E20"/>
    <mergeCell ref="H20:M20"/>
    <mergeCell ref="B18:C18"/>
    <mergeCell ref="J18:K18"/>
    <mergeCell ref="L18:M18"/>
    <mergeCell ref="B15:C15"/>
    <mergeCell ref="J15:K15"/>
    <mergeCell ref="L15:M15"/>
    <mergeCell ref="N15:O15"/>
    <mergeCell ref="B16:C16"/>
    <mergeCell ref="J16:K16"/>
    <mergeCell ref="L16:M16"/>
    <mergeCell ref="N16:O16"/>
    <mergeCell ref="B13:C13"/>
    <mergeCell ref="J13:K13"/>
    <mergeCell ref="L13:M13"/>
    <mergeCell ref="N13:O13"/>
    <mergeCell ref="B14:C14"/>
    <mergeCell ref="J14:K14"/>
    <mergeCell ref="L14:M14"/>
    <mergeCell ref="N14:O14"/>
    <mergeCell ref="B11:C11"/>
    <mergeCell ref="J11:K11"/>
    <mergeCell ref="L11:M11"/>
    <mergeCell ref="N11:O11"/>
    <mergeCell ref="B12:C12"/>
    <mergeCell ref="J12:K12"/>
    <mergeCell ref="L12:M12"/>
    <mergeCell ref="N12:O12"/>
    <mergeCell ref="B9:C9"/>
    <mergeCell ref="J9:K9"/>
    <mergeCell ref="L9:M9"/>
    <mergeCell ref="N9:O9"/>
    <mergeCell ref="B10:C10"/>
    <mergeCell ref="J10:K10"/>
    <mergeCell ref="L10:M10"/>
    <mergeCell ref="N10:O10"/>
    <mergeCell ref="B7:C7"/>
    <mergeCell ref="J7:K7"/>
    <mergeCell ref="L7:M7"/>
    <mergeCell ref="N7:O7"/>
    <mergeCell ref="B8:C8"/>
    <mergeCell ref="J8:K8"/>
    <mergeCell ref="L8:M8"/>
    <mergeCell ref="N8:O8"/>
    <mergeCell ref="K2:N2"/>
    <mergeCell ref="C4:L4"/>
    <mergeCell ref="B6:C6"/>
    <mergeCell ref="D6:E6"/>
    <mergeCell ref="F6:G6"/>
    <mergeCell ref="H6:I6"/>
    <mergeCell ref="J6:M6"/>
    <mergeCell ref="N6:O6"/>
  </mergeCells>
  <printOptions/>
  <pageMargins left="0.75" right="0.43"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18"/>
  <sheetViews>
    <sheetView zoomScalePageLayoutView="0" workbookViewId="0" topLeftCell="A1">
      <selection activeCell="I17" sqref="I17"/>
    </sheetView>
  </sheetViews>
  <sheetFormatPr defaultColWidth="9.140625" defaultRowHeight="12.75"/>
  <cols>
    <col min="1" max="1" width="1.1484375" style="0" customWidth="1"/>
    <col min="2" max="2" width="17.421875" style="0" customWidth="1"/>
    <col min="3" max="3" width="10.7109375" style="0" customWidth="1"/>
    <col min="4" max="4" width="11.140625" style="0" customWidth="1"/>
    <col min="5" max="5" width="13.7109375" style="0" customWidth="1"/>
    <col min="6" max="6" width="10.7109375" style="0" customWidth="1"/>
    <col min="7" max="7" width="10.28125" style="0" customWidth="1"/>
    <col min="8" max="8" width="11.140625" style="0" customWidth="1"/>
    <col min="9" max="9" width="10.57421875" style="0" customWidth="1"/>
    <col min="10" max="10" width="11.28125" style="0" customWidth="1"/>
    <col min="11" max="11" width="0.85546875" style="0" customWidth="1"/>
    <col min="12" max="12" width="2.140625" style="0" customWidth="1"/>
    <col min="13" max="13" width="10.28125" style="0" customWidth="1"/>
    <col min="14" max="14" width="8.00390625" style="0" customWidth="1"/>
    <col min="15" max="15" width="5.7109375" style="0" customWidth="1"/>
  </cols>
  <sheetData>
    <row r="1" spans="1:15" ht="7.5" customHeight="1">
      <c r="A1" s="1"/>
      <c r="B1" s="1"/>
      <c r="C1" s="1"/>
      <c r="D1" s="1"/>
      <c r="E1" s="1"/>
      <c r="F1" s="1"/>
      <c r="G1" s="1"/>
      <c r="H1" s="1"/>
      <c r="I1" s="1"/>
      <c r="J1" s="1"/>
      <c r="K1" s="1"/>
      <c r="L1" s="1"/>
      <c r="M1" s="1"/>
      <c r="N1" s="1"/>
      <c r="O1" s="1"/>
    </row>
    <row r="2" spans="1:15" ht="16.5" customHeight="1">
      <c r="A2" s="1"/>
      <c r="B2" s="1"/>
      <c r="C2" s="1"/>
      <c r="D2" s="1"/>
      <c r="E2" s="1"/>
      <c r="F2" s="1"/>
      <c r="G2" s="1"/>
      <c r="H2" s="1"/>
      <c r="I2" s="1"/>
      <c r="J2" s="1"/>
      <c r="K2" s="1"/>
      <c r="L2" s="157" t="s">
        <v>522</v>
      </c>
      <c r="M2" s="157"/>
      <c r="N2" s="157"/>
      <c r="O2" s="1"/>
    </row>
    <row r="3" spans="1:15" ht="18" customHeight="1">
      <c r="A3" s="1"/>
      <c r="B3" s="1"/>
      <c r="C3" s="1"/>
      <c r="D3" s="1"/>
      <c r="E3" s="1"/>
      <c r="F3" s="1"/>
      <c r="G3" s="1"/>
      <c r="H3" s="1"/>
      <c r="I3" s="1"/>
      <c r="J3" s="1"/>
      <c r="K3" s="1"/>
      <c r="L3" s="1"/>
      <c r="M3" s="1"/>
      <c r="N3" s="1"/>
      <c r="O3" s="1"/>
    </row>
    <row r="4" spans="1:15" ht="19.5" customHeight="1">
      <c r="A4" s="1"/>
      <c r="B4" s="1"/>
      <c r="C4" s="134" t="s">
        <v>523</v>
      </c>
      <c r="D4" s="134"/>
      <c r="E4" s="134"/>
      <c r="F4" s="134"/>
      <c r="G4" s="134"/>
      <c r="H4" s="134"/>
      <c r="I4" s="134"/>
      <c r="J4" s="134"/>
      <c r="K4" s="134"/>
      <c r="L4" s="134"/>
      <c r="M4" s="1"/>
      <c r="N4" s="1"/>
      <c r="O4" s="1"/>
    </row>
    <row r="5" spans="1:15" ht="27" customHeight="1">
      <c r="A5" s="1"/>
      <c r="B5" s="1"/>
      <c r="C5" s="1"/>
      <c r="D5" s="1"/>
      <c r="E5" s="1"/>
      <c r="F5" s="1"/>
      <c r="G5" s="1"/>
      <c r="H5" s="1"/>
      <c r="I5" s="1"/>
      <c r="J5" s="1"/>
      <c r="K5" s="1"/>
      <c r="L5" s="1"/>
      <c r="M5" s="1"/>
      <c r="N5" s="1"/>
      <c r="O5" s="1"/>
    </row>
    <row r="6" spans="1:15" ht="15" customHeight="1">
      <c r="A6" s="1"/>
      <c r="B6" s="238"/>
      <c r="C6" s="238"/>
      <c r="D6" s="239" t="s">
        <v>52</v>
      </c>
      <c r="E6" s="239"/>
      <c r="F6" s="239" t="s">
        <v>524</v>
      </c>
      <c r="G6" s="239"/>
      <c r="H6" s="239" t="s">
        <v>525</v>
      </c>
      <c r="I6" s="239"/>
      <c r="J6" s="239" t="s">
        <v>526</v>
      </c>
      <c r="K6" s="239"/>
      <c r="L6" s="239"/>
      <c r="M6" s="239"/>
      <c r="N6" s="239"/>
      <c r="O6" s="239"/>
    </row>
    <row r="7" spans="1:15" ht="16.5" customHeight="1">
      <c r="A7" s="1"/>
      <c r="B7" s="271" t="s">
        <v>5</v>
      </c>
      <c r="C7" s="271"/>
      <c r="D7" s="19" t="s">
        <v>527</v>
      </c>
      <c r="E7" s="19" t="s">
        <v>528</v>
      </c>
      <c r="F7" s="19" t="s">
        <v>527</v>
      </c>
      <c r="G7" s="19" t="s">
        <v>528</v>
      </c>
      <c r="H7" s="19" t="s">
        <v>527</v>
      </c>
      <c r="I7" s="19" t="s">
        <v>528</v>
      </c>
      <c r="J7" s="19" t="s">
        <v>527</v>
      </c>
      <c r="K7" s="169" t="s">
        <v>528</v>
      </c>
      <c r="L7" s="169"/>
      <c r="M7" s="169"/>
      <c r="N7" s="169" t="s">
        <v>529</v>
      </c>
      <c r="O7" s="169"/>
    </row>
    <row r="8" spans="1:15" ht="13.5" customHeight="1">
      <c r="A8" s="1"/>
      <c r="B8" s="271">
        <v>1</v>
      </c>
      <c r="C8" s="271"/>
      <c r="D8" s="19">
        <v>2</v>
      </c>
      <c r="E8" s="19">
        <v>3</v>
      </c>
      <c r="F8" s="19">
        <v>4</v>
      </c>
      <c r="G8" s="19">
        <v>5</v>
      </c>
      <c r="H8" s="19">
        <v>6</v>
      </c>
      <c r="I8" s="19">
        <v>7</v>
      </c>
      <c r="J8" s="19">
        <v>8</v>
      </c>
      <c r="K8" s="169">
        <v>9</v>
      </c>
      <c r="L8" s="169"/>
      <c r="M8" s="169"/>
      <c r="N8" s="169">
        <v>10</v>
      </c>
      <c r="O8" s="169"/>
    </row>
    <row r="9" spans="1:15" ht="19.5" customHeight="1">
      <c r="A9" s="1"/>
      <c r="B9" s="201" t="s">
        <v>530</v>
      </c>
      <c r="C9" s="201"/>
      <c r="D9" s="29">
        <v>10323</v>
      </c>
      <c r="E9" s="29">
        <v>277826000</v>
      </c>
      <c r="F9" s="38">
        <v>0</v>
      </c>
      <c r="G9" s="38">
        <v>0</v>
      </c>
      <c r="H9" s="38">
        <v>0</v>
      </c>
      <c r="I9" s="38">
        <v>0</v>
      </c>
      <c r="J9" s="29">
        <v>10323</v>
      </c>
      <c r="K9" s="222">
        <v>277826000</v>
      </c>
      <c r="L9" s="222"/>
      <c r="M9" s="222"/>
      <c r="N9" s="202"/>
      <c r="O9" s="202"/>
    </row>
    <row r="10" spans="1:15" ht="19.5" customHeight="1">
      <c r="A10" s="1"/>
      <c r="B10" s="216" t="s">
        <v>531</v>
      </c>
      <c r="C10" s="216"/>
      <c r="D10" s="28">
        <v>1400</v>
      </c>
      <c r="E10" s="28">
        <v>46310000</v>
      </c>
      <c r="F10" s="30">
        <v>0</v>
      </c>
      <c r="G10" s="30">
        <v>0</v>
      </c>
      <c r="H10" s="30">
        <v>0</v>
      </c>
      <c r="I10" s="30">
        <v>0</v>
      </c>
      <c r="J10" s="28">
        <v>1400</v>
      </c>
      <c r="K10" s="218">
        <v>46310000</v>
      </c>
      <c r="L10" s="218"/>
      <c r="M10" s="218"/>
      <c r="N10" s="217"/>
      <c r="O10" s="217"/>
    </row>
    <row r="11" spans="1:15" ht="19.5" customHeight="1">
      <c r="A11" s="1"/>
      <c r="B11" s="216" t="s">
        <v>532</v>
      </c>
      <c r="C11" s="216"/>
      <c r="D11" s="28">
        <v>8923</v>
      </c>
      <c r="E11" s="28">
        <v>231516000</v>
      </c>
      <c r="F11" s="30">
        <v>0</v>
      </c>
      <c r="G11" s="30">
        <v>0</v>
      </c>
      <c r="H11" s="30">
        <v>0</v>
      </c>
      <c r="I11" s="30">
        <v>0</v>
      </c>
      <c r="J11" s="28">
        <v>8923</v>
      </c>
      <c r="K11" s="218">
        <v>231516000</v>
      </c>
      <c r="L11" s="218"/>
      <c r="M11" s="218"/>
      <c r="N11" s="217"/>
      <c r="O11" s="217"/>
    </row>
    <row r="12" spans="1:15" ht="19.5" customHeight="1">
      <c r="A12" s="1"/>
      <c r="B12" s="201" t="s">
        <v>533</v>
      </c>
      <c r="C12" s="201"/>
      <c r="D12" s="38">
        <v>0</v>
      </c>
      <c r="E12" s="38">
        <v>0</v>
      </c>
      <c r="F12" s="38">
        <v>0</v>
      </c>
      <c r="G12" s="38">
        <v>0</v>
      </c>
      <c r="H12" s="38">
        <v>0</v>
      </c>
      <c r="I12" s="38">
        <v>0</v>
      </c>
      <c r="J12" s="38">
        <v>0</v>
      </c>
      <c r="K12" s="288">
        <v>0</v>
      </c>
      <c r="L12" s="288"/>
      <c r="M12" s="288"/>
      <c r="N12" s="202"/>
      <c r="O12" s="202"/>
    </row>
    <row r="13" spans="1:15" ht="19.5" customHeight="1">
      <c r="A13" s="1"/>
      <c r="B13" s="201" t="s">
        <v>534</v>
      </c>
      <c r="C13" s="201"/>
      <c r="D13" s="29">
        <v>5000</v>
      </c>
      <c r="E13" s="29">
        <v>50000000</v>
      </c>
      <c r="F13" s="38"/>
      <c r="G13" s="29"/>
      <c r="H13" s="38"/>
      <c r="I13" s="29"/>
      <c r="J13" s="29">
        <v>5000</v>
      </c>
      <c r="K13" s="222">
        <v>50000000</v>
      </c>
      <c r="L13" s="222"/>
      <c r="M13" s="222"/>
      <c r="N13" s="202"/>
      <c r="O13" s="202"/>
    </row>
    <row r="14" spans="1:15" ht="19.5" customHeight="1">
      <c r="A14" s="1"/>
      <c r="B14" s="201" t="s">
        <v>535</v>
      </c>
      <c r="C14" s="201"/>
      <c r="D14" s="38">
        <v>0</v>
      </c>
      <c r="E14" s="38">
        <v>0</v>
      </c>
      <c r="F14" s="38">
        <v>0</v>
      </c>
      <c r="G14" s="38">
        <v>0</v>
      </c>
      <c r="H14" s="38">
        <v>0</v>
      </c>
      <c r="I14" s="38">
        <v>0</v>
      </c>
      <c r="J14" s="38">
        <v>0</v>
      </c>
      <c r="K14" s="288">
        <v>0</v>
      </c>
      <c r="L14" s="288"/>
      <c r="M14" s="288"/>
      <c r="N14" s="202"/>
      <c r="O14" s="202"/>
    </row>
    <row r="15" spans="1:15" ht="19.5" customHeight="1">
      <c r="A15" s="1"/>
      <c r="B15" s="201" t="s">
        <v>536</v>
      </c>
      <c r="C15" s="201"/>
      <c r="D15" s="38">
        <v>0</v>
      </c>
      <c r="E15" s="29">
        <v>5000000000</v>
      </c>
      <c r="F15" s="29"/>
      <c r="G15" s="38"/>
      <c r="H15" s="29"/>
      <c r="I15" s="38">
        <v>0</v>
      </c>
      <c r="J15" s="38">
        <v>0</v>
      </c>
      <c r="K15" s="222">
        <v>5000000000</v>
      </c>
      <c r="L15" s="222"/>
      <c r="M15" s="222"/>
      <c r="N15" s="202"/>
      <c r="O15" s="202"/>
    </row>
    <row r="16" spans="1:15" ht="32.25" customHeight="1">
      <c r="A16" s="1"/>
      <c r="B16" s="201" t="s">
        <v>537</v>
      </c>
      <c r="C16" s="201"/>
      <c r="D16" s="38">
        <v>0</v>
      </c>
      <c r="E16" s="29">
        <v>-178449058</v>
      </c>
      <c r="F16" s="41"/>
      <c r="G16" s="41">
        <v>-7678400</v>
      </c>
      <c r="H16" s="38">
        <v>0</v>
      </c>
      <c r="I16" s="41">
        <v>-20944500</v>
      </c>
      <c r="J16" s="38">
        <v>0</v>
      </c>
      <c r="K16" s="222">
        <f>E16+G16-I16</f>
        <v>-165182958</v>
      </c>
      <c r="L16" s="222"/>
      <c r="M16" s="222"/>
      <c r="N16" s="202"/>
      <c r="O16" s="202"/>
    </row>
    <row r="18" spans="2:13" ht="15">
      <c r="B18" s="280" t="s">
        <v>651</v>
      </c>
      <c r="C18" s="280"/>
      <c r="D18" s="280"/>
      <c r="E18" s="280"/>
      <c r="F18" s="74"/>
      <c r="G18" s="74"/>
      <c r="H18" s="280" t="s">
        <v>652</v>
      </c>
      <c r="I18" s="280"/>
      <c r="J18" s="280"/>
      <c r="K18" s="280"/>
      <c r="L18" s="280"/>
      <c r="M18" s="280"/>
    </row>
  </sheetData>
  <sheetProtection/>
  <mergeCells count="40">
    <mergeCell ref="N15:O15"/>
    <mergeCell ref="B16:C16"/>
    <mergeCell ref="K16:M16"/>
    <mergeCell ref="N16:O16"/>
    <mergeCell ref="B18:E18"/>
    <mergeCell ref="H18:M18"/>
    <mergeCell ref="B15:C15"/>
    <mergeCell ref="K15:M15"/>
    <mergeCell ref="B13:C13"/>
    <mergeCell ref="K13:M13"/>
    <mergeCell ref="N13:O13"/>
    <mergeCell ref="B14:C14"/>
    <mergeCell ref="K14:M14"/>
    <mergeCell ref="N14:O14"/>
    <mergeCell ref="B11:C11"/>
    <mergeCell ref="K11:M11"/>
    <mergeCell ref="N11:O11"/>
    <mergeCell ref="B12:C12"/>
    <mergeCell ref="K12:M12"/>
    <mergeCell ref="N12:O12"/>
    <mergeCell ref="B9:C9"/>
    <mergeCell ref="K9:M9"/>
    <mergeCell ref="N9:O9"/>
    <mergeCell ref="B10:C10"/>
    <mergeCell ref="K10:M10"/>
    <mergeCell ref="N10:O10"/>
    <mergeCell ref="B7:C7"/>
    <mergeCell ref="K7:M7"/>
    <mergeCell ref="N7:O7"/>
    <mergeCell ref="B8:C8"/>
    <mergeCell ref="K8:M8"/>
    <mergeCell ref="N8:O8"/>
    <mergeCell ref="L2:N2"/>
    <mergeCell ref="C4:L4"/>
    <mergeCell ref="B6:C6"/>
    <mergeCell ref="D6:E6"/>
    <mergeCell ref="F6:G6"/>
    <mergeCell ref="H6:I6"/>
    <mergeCell ref="J6:M6"/>
    <mergeCell ref="N6:O6"/>
  </mergeCells>
  <printOptions/>
  <pageMargins left="0.75" right="0.31"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D13"/>
    </sheetView>
  </sheetViews>
  <sheetFormatPr defaultColWidth="9.140625" defaultRowHeight="12.75"/>
  <cols>
    <col min="1" max="1" width="50.7109375" style="0" customWidth="1"/>
    <col min="3" max="3" width="13.140625" style="0" customWidth="1"/>
    <col min="4" max="4" width="13.8515625" style="0" customWidth="1"/>
  </cols>
  <sheetData>
    <row r="2" ht="12.75">
      <c r="D2" t="s">
        <v>549</v>
      </c>
    </row>
    <row r="4" spans="1:4" s="44" customFormat="1" ht="15" customHeight="1">
      <c r="A4" s="65" t="s">
        <v>550</v>
      </c>
      <c r="B4" s="66"/>
      <c r="C4" s="67"/>
      <c r="D4" s="43"/>
    </row>
    <row r="5" spans="1:4" s="44" customFormat="1" ht="15" customHeight="1">
      <c r="A5" s="45"/>
      <c r="B5" s="46"/>
      <c r="C5" s="47"/>
      <c r="D5" s="48" t="s">
        <v>551</v>
      </c>
    </row>
    <row r="6" spans="1:4" s="50" customFormat="1" ht="48.75" customHeight="1">
      <c r="A6" s="49" t="s">
        <v>552</v>
      </c>
      <c r="B6" s="49" t="s">
        <v>553</v>
      </c>
      <c r="C6" s="49" t="s">
        <v>655</v>
      </c>
      <c r="D6" s="49" t="s">
        <v>554</v>
      </c>
    </row>
    <row r="7" spans="1:4" s="50" customFormat="1" ht="15" customHeight="1">
      <c r="A7" s="51">
        <v>1</v>
      </c>
      <c r="B7" s="51">
        <v>2</v>
      </c>
      <c r="C7" s="51">
        <v>3</v>
      </c>
      <c r="D7" s="51">
        <v>4</v>
      </c>
    </row>
    <row r="8" spans="1:4" s="50" customFormat="1" ht="15" customHeight="1">
      <c r="A8" s="52" t="s">
        <v>555</v>
      </c>
      <c r="B8" s="51"/>
      <c r="C8" s="53">
        <f>SUM(C9:C13)</f>
        <v>139870455</v>
      </c>
      <c r="D8" s="53">
        <f>SUM(D9:D13)</f>
        <v>6185946624</v>
      </c>
    </row>
    <row r="9" spans="1:4" s="44" customFormat="1" ht="24.75" customHeight="1">
      <c r="A9" s="54" t="s">
        <v>557</v>
      </c>
      <c r="B9" s="55" t="s">
        <v>556</v>
      </c>
      <c r="C9" s="56"/>
      <c r="D9" s="56">
        <v>5634136169</v>
      </c>
    </row>
    <row r="10" spans="1:4" s="44" customFormat="1" ht="24.75" customHeight="1">
      <c r="A10" s="54" t="s">
        <v>653</v>
      </c>
      <c r="B10" s="55"/>
      <c r="C10" s="56">
        <v>42060000</v>
      </c>
      <c r="D10" s="56"/>
    </row>
    <row r="11" spans="1:4" s="44" customFormat="1" ht="24.75" customHeight="1">
      <c r="A11" s="54" t="s">
        <v>558</v>
      </c>
      <c r="B11" s="55"/>
      <c r="C11" s="56">
        <v>25735455</v>
      </c>
      <c r="D11" s="56">
        <v>25735455</v>
      </c>
    </row>
    <row r="12" spans="1:4" s="44" customFormat="1" ht="24.75" customHeight="1">
      <c r="A12" s="54" t="s">
        <v>559</v>
      </c>
      <c r="B12" s="55" t="s">
        <v>556</v>
      </c>
      <c r="C12" s="56">
        <v>72075000</v>
      </c>
      <c r="D12" s="56">
        <v>109575000</v>
      </c>
    </row>
    <row r="13" spans="1:4" s="44" customFormat="1" ht="24.75" customHeight="1">
      <c r="A13" s="54" t="s">
        <v>560</v>
      </c>
      <c r="B13" s="55" t="s">
        <v>556</v>
      </c>
      <c r="C13" s="56"/>
      <c r="D13" s="56">
        <v>416500000</v>
      </c>
    </row>
    <row r="15" spans="1:4" ht="15">
      <c r="A15" s="78" t="s">
        <v>654</v>
      </c>
      <c r="B15" s="79"/>
      <c r="C15" s="300" t="s">
        <v>652</v>
      </c>
      <c r="D15" s="300"/>
    </row>
    <row r="16" ht="12.75">
      <c r="C16" s="57"/>
    </row>
  </sheetData>
  <sheetProtection/>
  <mergeCells count="1">
    <mergeCell ref="C15:D15"/>
  </mergeCells>
  <printOptions/>
  <pageMargins left="0.75" right="0.59"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B35"/>
  <sheetViews>
    <sheetView zoomScalePageLayoutView="0" workbookViewId="0" topLeftCell="A18">
      <selection activeCell="B3" sqref="B2:AB35"/>
    </sheetView>
  </sheetViews>
  <sheetFormatPr defaultColWidth="9.140625" defaultRowHeight="12.75"/>
  <cols>
    <col min="1" max="1" width="1.421875" style="0" customWidth="1"/>
    <col min="2" max="2" width="5.421875" style="0" customWidth="1"/>
    <col min="3" max="4" width="5.140625" style="0" customWidth="1"/>
    <col min="5" max="5" width="14.140625" style="0" customWidth="1"/>
    <col min="6" max="6" width="3.28125" style="0" customWidth="1"/>
    <col min="7" max="7" width="3.7109375" style="0" customWidth="1"/>
    <col min="8" max="8" width="10.7109375" style="0" customWidth="1"/>
    <col min="9" max="9" width="11.140625" style="0" customWidth="1"/>
    <col min="10" max="10" width="8.00390625" style="0" customWidth="1"/>
    <col min="11" max="11" width="5.7109375" style="0" customWidth="1"/>
    <col min="12" max="13" width="2.421875" style="0" customWidth="1"/>
    <col min="14" max="14" width="2.7109375" style="0" customWidth="1"/>
    <col min="15" max="15" width="9.8515625" style="0" customWidth="1"/>
    <col min="16" max="16" width="6.7109375" style="0" customWidth="1"/>
    <col min="17" max="17" width="2.57421875" style="0" customWidth="1"/>
    <col min="18" max="18" width="0.85546875" style="0" customWidth="1"/>
    <col min="19" max="19" width="0.42578125" style="0" customWidth="1"/>
    <col min="20" max="20" width="10.7109375" style="0" customWidth="1"/>
    <col min="21" max="21" width="1.421875" style="0" customWidth="1"/>
    <col min="22" max="22" width="3.140625" style="0" customWidth="1"/>
    <col min="23" max="23" width="3.7109375" style="0" customWidth="1"/>
    <col min="24" max="24" width="1.57421875" style="0" customWidth="1"/>
    <col min="25" max="25" width="2.28125" style="0" customWidth="1"/>
    <col min="26" max="26" width="4.00390625" style="0" customWidth="1"/>
    <col min="27" max="27" width="3.00390625" style="0" customWidth="1"/>
    <col min="28" max="28" width="0.42578125" style="0" customWidth="1"/>
  </cols>
  <sheetData>
    <row r="1" spans="1:28" ht="6"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5" customHeight="1">
      <c r="A2" s="1"/>
      <c r="B2" s="1"/>
      <c r="C2" s="1"/>
      <c r="D2" s="1"/>
      <c r="E2" s="1"/>
      <c r="F2" s="1"/>
      <c r="G2" s="1"/>
      <c r="H2" s="1"/>
      <c r="I2" s="1"/>
      <c r="J2" s="1"/>
      <c r="K2" s="1"/>
      <c r="L2" s="1"/>
      <c r="M2" s="1"/>
      <c r="N2" s="1"/>
      <c r="O2" s="1"/>
      <c r="P2" s="1"/>
      <c r="Q2" s="1"/>
      <c r="R2" s="1"/>
      <c r="S2" s="1"/>
      <c r="T2" s="157" t="s">
        <v>561</v>
      </c>
      <c r="U2" s="157"/>
      <c r="V2" s="157"/>
      <c r="W2" s="157"/>
      <c r="X2" s="157"/>
      <c r="Y2" s="157"/>
      <c r="Z2" s="157"/>
      <c r="AA2" s="157"/>
      <c r="AB2" s="1"/>
    </row>
    <row r="3" spans="1:28" ht="19.5" customHeight="1">
      <c r="A3" s="1"/>
      <c r="B3" s="158" t="s">
        <v>2</v>
      </c>
      <c r="C3" s="158"/>
      <c r="D3" s="158"/>
      <c r="E3" s="158"/>
      <c r="F3" s="158"/>
      <c r="G3" s="158"/>
      <c r="H3" s="1"/>
      <c r="I3" s="1"/>
      <c r="J3" s="1"/>
      <c r="K3" s="1"/>
      <c r="L3" s="1"/>
      <c r="M3" s="1"/>
      <c r="N3" s="1"/>
      <c r="O3" s="1"/>
      <c r="P3" s="1"/>
      <c r="Q3" s="1"/>
      <c r="R3" s="1"/>
      <c r="S3" s="1"/>
      <c r="T3" s="157"/>
      <c r="U3" s="157"/>
      <c r="V3" s="157"/>
      <c r="W3" s="157"/>
      <c r="X3" s="157"/>
      <c r="Y3" s="157"/>
      <c r="Z3" s="157"/>
      <c r="AA3" s="157"/>
      <c r="AB3" s="1"/>
    </row>
    <row r="4" spans="1:28" ht="1.5" customHeight="1">
      <c r="A4" s="1"/>
      <c r="B4" s="158"/>
      <c r="C4" s="158"/>
      <c r="D4" s="158"/>
      <c r="E4" s="158"/>
      <c r="F4" s="158"/>
      <c r="G4" s="158"/>
      <c r="H4" s="1"/>
      <c r="I4" s="1"/>
      <c r="J4" s="1"/>
      <c r="K4" s="1"/>
      <c r="L4" s="1"/>
      <c r="M4" s="1"/>
      <c r="N4" s="1"/>
      <c r="O4" s="1"/>
      <c r="P4" s="1"/>
      <c r="Q4" s="1"/>
      <c r="R4" s="1"/>
      <c r="S4" s="1"/>
      <c r="T4" s="1"/>
      <c r="U4" s="1"/>
      <c r="V4" s="1"/>
      <c r="W4" s="1"/>
      <c r="X4" s="1"/>
      <c r="Y4" s="1"/>
      <c r="Z4" s="1"/>
      <c r="AA4" s="1"/>
      <c r="AB4" s="1"/>
    </row>
    <row r="5" spans="1:28" ht="12" customHeight="1">
      <c r="A5" s="1"/>
      <c r="B5" s="1"/>
      <c r="C5" s="1"/>
      <c r="D5" s="1"/>
      <c r="E5" s="1"/>
      <c r="F5" s="1"/>
      <c r="G5" s="1"/>
      <c r="H5" s="1"/>
      <c r="I5" s="1"/>
      <c r="J5" s="1"/>
      <c r="K5" s="1"/>
      <c r="L5" s="1"/>
      <c r="M5" s="1"/>
      <c r="N5" s="1"/>
      <c r="O5" s="1"/>
      <c r="P5" s="1"/>
      <c r="Q5" s="1"/>
      <c r="R5" s="1"/>
      <c r="S5" s="1"/>
      <c r="T5" s="1"/>
      <c r="U5" s="1"/>
      <c r="V5" s="1"/>
      <c r="W5" s="1"/>
      <c r="X5" s="1"/>
      <c r="Y5" s="1"/>
      <c r="Z5" s="1"/>
      <c r="AA5" s="1"/>
      <c r="AB5" s="1"/>
    </row>
    <row r="6" spans="1:28" ht="25.5" customHeight="1">
      <c r="A6" s="1"/>
      <c r="B6" s="1"/>
      <c r="C6" s="1"/>
      <c r="D6" s="1"/>
      <c r="E6" s="1"/>
      <c r="F6" s="134" t="s">
        <v>562</v>
      </c>
      <c r="G6" s="134"/>
      <c r="H6" s="134"/>
      <c r="I6" s="134"/>
      <c r="J6" s="134"/>
      <c r="K6" s="134"/>
      <c r="L6" s="134"/>
      <c r="M6" s="134"/>
      <c r="N6" s="134"/>
      <c r="O6" s="134"/>
      <c r="P6" s="134"/>
      <c r="Q6" s="134"/>
      <c r="R6" s="134"/>
      <c r="S6" s="134"/>
      <c r="T6" s="134"/>
      <c r="U6" s="1"/>
      <c r="V6" s="1"/>
      <c r="W6" s="1"/>
      <c r="X6" s="1"/>
      <c r="Y6" s="1"/>
      <c r="Z6" s="1"/>
      <c r="AA6" s="1"/>
      <c r="AB6" s="1"/>
    </row>
    <row r="7" spans="1:28" ht="21" customHeight="1">
      <c r="A7" s="1"/>
      <c r="B7" s="1"/>
      <c r="C7" s="1"/>
      <c r="D7" s="1"/>
      <c r="E7" s="1"/>
      <c r="F7" s="1"/>
      <c r="G7" s="1"/>
      <c r="H7" s="138" t="s">
        <v>857</v>
      </c>
      <c r="I7" s="138"/>
      <c r="J7" s="138"/>
      <c r="K7" s="138"/>
      <c r="L7" s="138"/>
      <c r="M7" s="138"/>
      <c r="N7" s="138"/>
      <c r="O7" s="138"/>
      <c r="P7" s="138"/>
      <c r="Q7" s="138"/>
      <c r="R7" s="1"/>
      <c r="S7" s="1"/>
      <c r="T7" s="1"/>
      <c r="U7" s="1"/>
      <c r="V7" s="1"/>
      <c r="W7" s="1"/>
      <c r="X7" s="1"/>
      <c r="Y7" s="1"/>
      <c r="Z7" s="1"/>
      <c r="AA7" s="1"/>
      <c r="AB7" s="1"/>
    </row>
    <row r="8" spans="1:28" ht="4.5" customHeight="1">
      <c r="A8" s="1"/>
      <c r="B8" s="1"/>
      <c r="C8" s="1"/>
      <c r="D8" s="1"/>
      <c r="E8" s="1"/>
      <c r="F8" s="1"/>
      <c r="G8" s="1"/>
      <c r="H8" s="1"/>
      <c r="I8" s="1"/>
      <c r="J8" s="1"/>
      <c r="K8" s="1"/>
      <c r="L8" s="1"/>
      <c r="M8" s="1"/>
      <c r="N8" s="1"/>
      <c r="O8" s="1"/>
      <c r="P8" s="1"/>
      <c r="Q8" s="1"/>
      <c r="R8" s="1"/>
      <c r="S8" s="1"/>
      <c r="T8" s="1"/>
      <c r="U8" s="157" t="s">
        <v>53</v>
      </c>
      <c r="V8" s="157"/>
      <c r="W8" s="157"/>
      <c r="X8" s="157"/>
      <c r="Y8" s="157"/>
      <c r="Z8" s="157"/>
      <c r="AA8" s="1"/>
      <c r="AB8" s="1"/>
    </row>
    <row r="9" spans="1:28" ht="21.75" customHeight="1">
      <c r="A9" s="1"/>
      <c r="B9" s="268" t="s">
        <v>563</v>
      </c>
      <c r="C9" s="268"/>
      <c r="D9" s="268"/>
      <c r="E9" s="268"/>
      <c r="F9" s="268"/>
      <c r="G9" s="268"/>
      <c r="H9" s="268"/>
      <c r="I9" s="268"/>
      <c r="J9" s="268"/>
      <c r="K9" s="268"/>
      <c r="L9" s="268"/>
      <c r="M9" s="1"/>
      <c r="N9" s="1"/>
      <c r="O9" s="1"/>
      <c r="P9" s="1"/>
      <c r="Q9" s="1"/>
      <c r="R9" s="1"/>
      <c r="S9" s="1"/>
      <c r="T9" s="1"/>
      <c r="U9" s="157"/>
      <c r="V9" s="157"/>
      <c r="W9" s="157"/>
      <c r="X9" s="157"/>
      <c r="Y9" s="157"/>
      <c r="Z9" s="157"/>
      <c r="AA9" s="1"/>
      <c r="AB9" s="1"/>
    </row>
    <row r="10" spans="1:28" ht="6.75" customHeight="1" hidden="1">
      <c r="A10" s="1"/>
      <c r="B10" s="268"/>
      <c r="C10" s="268"/>
      <c r="D10" s="268"/>
      <c r="E10" s="268"/>
      <c r="F10" s="268"/>
      <c r="G10" s="268"/>
      <c r="H10" s="268"/>
      <c r="I10" s="268"/>
      <c r="J10" s="268"/>
      <c r="K10" s="268"/>
      <c r="L10" s="268"/>
      <c r="M10" s="1"/>
      <c r="N10" s="1"/>
      <c r="O10" s="1"/>
      <c r="P10" s="1"/>
      <c r="Q10" s="1"/>
      <c r="R10" s="1"/>
      <c r="S10" s="1"/>
      <c r="T10" s="1"/>
      <c r="U10" s="1"/>
      <c r="V10" s="1"/>
      <c r="W10" s="1"/>
      <c r="X10" s="1"/>
      <c r="Y10" s="1"/>
      <c r="Z10" s="1"/>
      <c r="AA10" s="1"/>
      <c r="AB10" s="1"/>
    </row>
    <row r="11" spans="1:28" ht="1.5" customHeight="1" hidden="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18.75" customHeight="1">
      <c r="A12" s="1"/>
      <c r="B12" s="42"/>
      <c r="C12" s="163"/>
      <c r="D12" s="163"/>
      <c r="E12" s="299"/>
      <c r="F12" s="299"/>
      <c r="G12" s="299"/>
      <c r="H12" s="299"/>
      <c r="I12" s="164"/>
      <c r="J12" s="164"/>
      <c r="K12" s="239" t="s">
        <v>564</v>
      </c>
      <c r="L12" s="239"/>
      <c r="M12" s="239"/>
      <c r="N12" s="239"/>
      <c r="O12" s="239"/>
      <c r="P12" s="239"/>
      <c r="Q12" s="239"/>
      <c r="R12" s="239"/>
      <c r="S12" s="239"/>
      <c r="T12" s="239"/>
      <c r="U12" s="239"/>
      <c r="V12" s="239"/>
      <c r="W12" s="164"/>
      <c r="X12" s="164"/>
      <c r="Y12" s="164"/>
      <c r="Z12" s="164"/>
      <c r="AA12" s="164"/>
      <c r="AB12" s="164"/>
    </row>
    <row r="13" spans="1:28" ht="18" customHeight="1">
      <c r="A13" s="1"/>
      <c r="B13" s="58"/>
      <c r="C13" s="144"/>
      <c r="D13" s="144"/>
      <c r="E13" s="308"/>
      <c r="F13" s="308"/>
      <c r="G13" s="308"/>
      <c r="H13" s="308"/>
      <c r="I13" s="166"/>
      <c r="J13" s="166"/>
      <c r="K13" s="166"/>
      <c r="L13" s="166"/>
      <c r="M13" s="166"/>
      <c r="N13" s="166"/>
      <c r="O13" s="169" t="s">
        <v>463</v>
      </c>
      <c r="P13" s="169"/>
      <c r="Q13" s="169"/>
      <c r="R13" s="169"/>
      <c r="S13" s="169"/>
      <c r="T13" s="169"/>
      <c r="U13" s="169"/>
      <c r="V13" s="169"/>
      <c r="W13" s="166"/>
      <c r="X13" s="166"/>
      <c r="Y13" s="166"/>
      <c r="Z13" s="166"/>
      <c r="AA13" s="166"/>
      <c r="AB13" s="166"/>
    </row>
    <row r="14" spans="1:28" ht="27.75" customHeight="1">
      <c r="A14" s="1"/>
      <c r="B14" s="35" t="s">
        <v>565</v>
      </c>
      <c r="C14" s="168" t="s">
        <v>566</v>
      </c>
      <c r="D14" s="168"/>
      <c r="E14" s="271" t="s">
        <v>567</v>
      </c>
      <c r="F14" s="271"/>
      <c r="G14" s="271"/>
      <c r="H14" s="271"/>
      <c r="I14" s="169" t="s">
        <v>568</v>
      </c>
      <c r="J14" s="169"/>
      <c r="K14" s="169" t="s">
        <v>569</v>
      </c>
      <c r="L14" s="169"/>
      <c r="M14" s="169"/>
      <c r="N14" s="169"/>
      <c r="O14" s="169" t="s">
        <v>570</v>
      </c>
      <c r="P14" s="169"/>
      <c r="Q14" s="169"/>
      <c r="R14" s="169" t="s">
        <v>571</v>
      </c>
      <c r="S14" s="169"/>
      <c r="T14" s="169"/>
      <c r="U14" s="169"/>
      <c r="V14" s="169"/>
      <c r="W14" s="169" t="s">
        <v>572</v>
      </c>
      <c r="X14" s="169"/>
      <c r="Y14" s="169"/>
      <c r="Z14" s="169"/>
      <c r="AA14" s="169"/>
      <c r="AB14" s="169"/>
    </row>
    <row r="15" spans="1:28" ht="18" customHeight="1">
      <c r="A15" s="1"/>
      <c r="B15" s="35" t="s">
        <v>573</v>
      </c>
      <c r="C15" s="168" t="s">
        <v>574</v>
      </c>
      <c r="D15" s="168"/>
      <c r="E15" s="271" t="s">
        <v>575</v>
      </c>
      <c r="F15" s="271"/>
      <c r="G15" s="271"/>
      <c r="H15" s="271"/>
      <c r="I15" s="169">
        <v>1</v>
      </c>
      <c r="J15" s="169"/>
      <c r="K15" s="169">
        <v>2</v>
      </c>
      <c r="L15" s="169"/>
      <c r="M15" s="169"/>
      <c r="N15" s="169"/>
      <c r="O15" s="169">
        <v>3</v>
      </c>
      <c r="P15" s="169"/>
      <c r="Q15" s="169"/>
      <c r="R15" s="169">
        <v>4</v>
      </c>
      <c r="S15" s="169"/>
      <c r="T15" s="169"/>
      <c r="U15" s="169"/>
      <c r="V15" s="169"/>
      <c r="W15" s="169">
        <v>5</v>
      </c>
      <c r="X15" s="169"/>
      <c r="Y15" s="169"/>
      <c r="Z15" s="169"/>
      <c r="AA15" s="169"/>
      <c r="AB15" s="169"/>
    </row>
    <row r="16" spans="1:28" ht="18" customHeight="1">
      <c r="A16" s="1"/>
      <c r="B16" s="59">
        <v>1</v>
      </c>
      <c r="C16" s="304" t="s">
        <v>576</v>
      </c>
      <c r="D16" s="304"/>
      <c r="E16" s="304" t="s">
        <v>577</v>
      </c>
      <c r="F16" s="304"/>
      <c r="G16" s="304"/>
      <c r="H16" s="304"/>
      <c r="I16" s="318">
        <v>47377775330</v>
      </c>
      <c r="J16" s="318"/>
      <c r="K16" s="312">
        <v>0</v>
      </c>
      <c r="L16" s="312"/>
      <c r="M16" s="312"/>
      <c r="N16" s="312"/>
      <c r="O16" s="312">
        <v>0</v>
      </c>
      <c r="P16" s="312"/>
      <c r="Q16" s="312"/>
      <c r="R16" s="312">
        <v>0</v>
      </c>
      <c r="S16" s="312"/>
      <c r="T16" s="312"/>
      <c r="U16" s="312"/>
      <c r="V16" s="312"/>
      <c r="W16" s="312">
        <v>0</v>
      </c>
      <c r="X16" s="312"/>
      <c r="Y16" s="312"/>
      <c r="Z16" s="312"/>
      <c r="AA16" s="312"/>
      <c r="AB16" s="312"/>
    </row>
    <row r="17" spans="1:28" ht="18" customHeight="1">
      <c r="A17" s="1"/>
      <c r="B17" s="59">
        <v>2</v>
      </c>
      <c r="C17" s="304" t="s">
        <v>578</v>
      </c>
      <c r="D17" s="304"/>
      <c r="E17" s="304" t="s">
        <v>579</v>
      </c>
      <c r="F17" s="304"/>
      <c r="G17" s="304"/>
      <c r="H17" s="304"/>
      <c r="I17" s="318">
        <v>21117858550</v>
      </c>
      <c r="J17" s="318"/>
      <c r="K17" s="312">
        <v>0</v>
      </c>
      <c r="L17" s="312"/>
      <c r="M17" s="312"/>
      <c r="N17" s="312"/>
      <c r="O17" s="312">
        <v>0</v>
      </c>
      <c r="P17" s="312"/>
      <c r="Q17" s="312"/>
      <c r="R17" s="312">
        <v>0</v>
      </c>
      <c r="S17" s="312"/>
      <c r="T17" s="312"/>
      <c r="U17" s="312"/>
      <c r="V17" s="312"/>
      <c r="W17" s="312">
        <v>0</v>
      </c>
      <c r="X17" s="312"/>
      <c r="Y17" s="312"/>
      <c r="Z17" s="312"/>
      <c r="AA17" s="312"/>
      <c r="AB17" s="312"/>
    </row>
    <row r="18" spans="1:28" ht="18" customHeight="1">
      <c r="A18" s="1"/>
      <c r="B18" s="59">
        <v>3</v>
      </c>
      <c r="C18" s="304" t="s">
        <v>580</v>
      </c>
      <c r="D18" s="304"/>
      <c r="E18" s="304" t="s">
        <v>581</v>
      </c>
      <c r="F18" s="304"/>
      <c r="G18" s="304"/>
      <c r="H18" s="304"/>
      <c r="I18" s="318">
        <v>6117792922</v>
      </c>
      <c r="J18" s="318"/>
      <c r="K18" s="312">
        <v>0</v>
      </c>
      <c r="L18" s="312"/>
      <c r="M18" s="312"/>
      <c r="N18" s="312"/>
      <c r="O18" s="312">
        <v>0</v>
      </c>
      <c r="P18" s="312"/>
      <c r="Q18" s="312"/>
      <c r="R18" s="312">
        <v>0</v>
      </c>
      <c r="S18" s="312"/>
      <c r="T18" s="312"/>
      <c r="U18" s="312"/>
      <c r="V18" s="312"/>
      <c r="W18" s="312">
        <v>0</v>
      </c>
      <c r="X18" s="312"/>
      <c r="Y18" s="312"/>
      <c r="Z18" s="312"/>
      <c r="AA18" s="312"/>
      <c r="AB18" s="312"/>
    </row>
    <row r="19" spans="1:28" ht="18" customHeight="1">
      <c r="A19" s="1"/>
      <c r="B19" s="59">
        <v>4</v>
      </c>
      <c r="C19" s="304" t="s">
        <v>582</v>
      </c>
      <c r="D19" s="304"/>
      <c r="E19" s="304" t="s">
        <v>583</v>
      </c>
      <c r="F19" s="304"/>
      <c r="G19" s="304"/>
      <c r="H19" s="304"/>
      <c r="I19" s="318">
        <v>16330688051</v>
      </c>
      <c r="J19" s="318"/>
      <c r="K19" s="312">
        <v>0</v>
      </c>
      <c r="L19" s="312"/>
      <c r="M19" s="312"/>
      <c r="N19" s="312"/>
      <c r="O19" s="312">
        <v>0</v>
      </c>
      <c r="P19" s="312"/>
      <c r="Q19" s="312"/>
      <c r="R19" s="312">
        <v>0</v>
      </c>
      <c r="S19" s="312"/>
      <c r="T19" s="312"/>
      <c r="U19" s="312"/>
      <c r="V19" s="312"/>
      <c r="W19" s="312">
        <v>0</v>
      </c>
      <c r="X19" s="312"/>
      <c r="Y19" s="312"/>
      <c r="Z19" s="312"/>
      <c r="AA19" s="312"/>
      <c r="AB19" s="312"/>
    </row>
    <row r="20" spans="1:28" ht="18" customHeight="1">
      <c r="A20" s="1"/>
      <c r="B20" s="59">
        <v>5</v>
      </c>
      <c r="C20" s="304" t="s">
        <v>584</v>
      </c>
      <c r="D20" s="304"/>
      <c r="E20" s="304" t="s">
        <v>585</v>
      </c>
      <c r="F20" s="304"/>
      <c r="G20" s="304"/>
      <c r="H20" s="304"/>
      <c r="I20" s="318">
        <v>2641624132</v>
      </c>
      <c r="J20" s="318"/>
      <c r="K20" s="312">
        <v>0</v>
      </c>
      <c r="L20" s="312"/>
      <c r="M20" s="312"/>
      <c r="N20" s="312"/>
      <c r="O20" s="312">
        <v>0</v>
      </c>
      <c r="P20" s="312"/>
      <c r="Q20" s="312"/>
      <c r="R20" s="312">
        <v>0</v>
      </c>
      <c r="S20" s="312"/>
      <c r="T20" s="312"/>
      <c r="U20" s="312"/>
      <c r="V20" s="312"/>
      <c r="W20" s="312">
        <v>0</v>
      </c>
      <c r="X20" s="312"/>
      <c r="Y20" s="312"/>
      <c r="Z20" s="312"/>
      <c r="AA20" s="312"/>
      <c r="AB20" s="312"/>
    </row>
    <row r="21" spans="1:28" ht="18" customHeight="1">
      <c r="A21" s="1"/>
      <c r="B21" s="59">
        <v>6</v>
      </c>
      <c r="C21" s="304" t="s">
        <v>586</v>
      </c>
      <c r="D21" s="304"/>
      <c r="E21" s="304" t="s">
        <v>587</v>
      </c>
      <c r="F21" s="304"/>
      <c r="G21" s="304"/>
      <c r="H21" s="304"/>
      <c r="I21" s="318">
        <f>18137855391+3020885493</f>
        <v>21158740884</v>
      </c>
      <c r="J21" s="318"/>
      <c r="K21" s="312">
        <v>0</v>
      </c>
      <c r="L21" s="312"/>
      <c r="M21" s="312"/>
      <c r="N21" s="312"/>
      <c r="O21" s="312">
        <v>0</v>
      </c>
      <c r="P21" s="312"/>
      <c r="Q21" s="312"/>
      <c r="R21" s="312">
        <v>0</v>
      </c>
      <c r="S21" s="312"/>
      <c r="T21" s="312"/>
      <c r="U21" s="312"/>
      <c r="V21" s="312"/>
      <c r="W21" s="312">
        <v>0</v>
      </c>
      <c r="X21" s="312"/>
      <c r="Y21" s="312"/>
      <c r="Z21" s="312"/>
      <c r="AA21" s="312"/>
      <c r="AB21" s="312"/>
    </row>
    <row r="22" spans="1:28" ht="18" customHeight="1">
      <c r="A22" s="1"/>
      <c r="B22" s="59">
        <v>7</v>
      </c>
      <c r="C22" s="304" t="s">
        <v>588</v>
      </c>
      <c r="D22" s="304"/>
      <c r="E22" s="304" t="s">
        <v>589</v>
      </c>
      <c r="F22" s="304"/>
      <c r="G22" s="304"/>
      <c r="H22" s="304"/>
      <c r="I22" s="318">
        <v>11414318966</v>
      </c>
      <c r="J22" s="318"/>
      <c r="K22" s="312">
        <v>0</v>
      </c>
      <c r="L22" s="312"/>
      <c r="M22" s="312"/>
      <c r="N22" s="312"/>
      <c r="O22" s="312">
        <v>0</v>
      </c>
      <c r="P22" s="312"/>
      <c r="Q22" s="312"/>
      <c r="R22" s="312">
        <v>0</v>
      </c>
      <c r="S22" s="312"/>
      <c r="T22" s="312"/>
      <c r="U22" s="312"/>
      <c r="V22" s="312"/>
      <c r="W22" s="312">
        <v>0</v>
      </c>
      <c r="X22" s="312"/>
      <c r="Y22" s="312"/>
      <c r="Z22" s="312"/>
      <c r="AA22" s="312"/>
      <c r="AB22" s="312"/>
    </row>
    <row r="23" spans="1:28" ht="18" customHeight="1">
      <c r="A23" s="1"/>
      <c r="B23" s="59">
        <v>8</v>
      </c>
      <c r="C23" s="304" t="s">
        <v>590</v>
      </c>
      <c r="D23" s="304"/>
      <c r="E23" s="304" t="s">
        <v>591</v>
      </c>
      <c r="F23" s="304"/>
      <c r="G23" s="304"/>
      <c r="H23" s="304"/>
      <c r="I23" s="318">
        <v>3960756998</v>
      </c>
      <c r="J23" s="318"/>
      <c r="K23" s="312">
        <v>0</v>
      </c>
      <c r="L23" s="312"/>
      <c r="M23" s="312"/>
      <c r="N23" s="312"/>
      <c r="O23" s="312">
        <v>0</v>
      </c>
      <c r="P23" s="312"/>
      <c r="Q23" s="312"/>
      <c r="R23" s="312">
        <v>0</v>
      </c>
      <c r="S23" s="312"/>
      <c r="T23" s="312"/>
      <c r="U23" s="312"/>
      <c r="V23" s="312"/>
      <c r="W23" s="312">
        <v>0</v>
      </c>
      <c r="X23" s="312"/>
      <c r="Y23" s="312"/>
      <c r="Z23" s="312"/>
      <c r="AA23" s="312"/>
      <c r="AB23" s="312"/>
    </row>
    <row r="24" spans="1:28" ht="18" customHeight="1">
      <c r="A24" s="1"/>
      <c r="B24" s="59">
        <v>9</v>
      </c>
      <c r="C24" s="304" t="s">
        <v>592</v>
      </c>
      <c r="D24" s="304"/>
      <c r="E24" s="304" t="s">
        <v>593</v>
      </c>
      <c r="F24" s="304"/>
      <c r="G24" s="304"/>
      <c r="H24" s="304"/>
      <c r="I24" s="318">
        <v>23025619901</v>
      </c>
      <c r="J24" s="318"/>
      <c r="K24" s="312">
        <v>0</v>
      </c>
      <c r="L24" s="312"/>
      <c r="M24" s="312"/>
      <c r="N24" s="312"/>
      <c r="O24" s="312">
        <v>0</v>
      </c>
      <c r="P24" s="312"/>
      <c r="Q24" s="312"/>
      <c r="R24" s="312">
        <v>0</v>
      </c>
      <c r="S24" s="312"/>
      <c r="T24" s="312"/>
      <c r="U24" s="312"/>
      <c r="V24" s="312"/>
      <c r="W24" s="312">
        <v>0</v>
      </c>
      <c r="X24" s="312"/>
      <c r="Y24" s="312"/>
      <c r="Z24" s="312"/>
      <c r="AA24" s="312"/>
      <c r="AB24" s="312"/>
    </row>
    <row r="25" spans="1:28" ht="26.25" customHeight="1">
      <c r="A25" s="1"/>
      <c r="B25" s="59">
        <v>11</v>
      </c>
      <c r="C25" s="304" t="s">
        <v>594</v>
      </c>
      <c r="D25" s="304"/>
      <c r="E25" s="304" t="s">
        <v>595</v>
      </c>
      <c r="F25" s="304"/>
      <c r="G25" s="304"/>
      <c r="H25" s="304"/>
      <c r="I25" s="318">
        <v>10867334581</v>
      </c>
      <c r="J25" s="318"/>
      <c r="K25" s="312">
        <v>0</v>
      </c>
      <c r="L25" s="312"/>
      <c r="M25" s="312"/>
      <c r="N25" s="312"/>
      <c r="O25" s="312">
        <v>0</v>
      </c>
      <c r="P25" s="312"/>
      <c r="Q25" s="312"/>
      <c r="R25" s="312">
        <v>0</v>
      </c>
      <c r="S25" s="312"/>
      <c r="T25" s="312"/>
      <c r="U25" s="312"/>
      <c r="V25" s="312"/>
      <c r="W25" s="312">
        <v>0</v>
      </c>
      <c r="X25" s="312"/>
      <c r="Y25" s="312"/>
      <c r="Z25" s="312"/>
      <c r="AA25" s="312"/>
      <c r="AB25" s="312"/>
    </row>
    <row r="26" spans="1:28" ht="18" customHeight="1">
      <c r="A26" s="1"/>
      <c r="B26" s="59">
        <v>12</v>
      </c>
      <c r="C26" s="304" t="s">
        <v>596</v>
      </c>
      <c r="D26" s="304"/>
      <c r="E26" s="304" t="s">
        <v>597</v>
      </c>
      <c r="F26" s="304"/>
      <c r="G26" s="304"/>
      <c r="H26" s="304"/>
      <c r="I26" s="318">
        <f>6785085723+11065739334+10178103429</f>
        <v>28028928486</v>
      </c>
      <c r="J26" s="318"/>
      <c r="K26" s="312">
        <v>0</v>
      </c>
      <c r="L26" s="312"/>
      <c r="M26" s="312"/>
      <c r="N26" s="312"/>
      <c r="O26" s="312">
        <v>0</v>
      </c>
      <c r="P26" s="312"/>
      <c r="Q26" s="312"/>
      <c r="R26" s="312">
        <v>0</v>
      </c>
      <c r="S26" s="312"/>
      <c r="T26" s="312"/>
      <c r="U26" s="312"/>
      <c r="V26" s="312"/>
      <c r="W26" s="312">
        <v>0</v>
      </c>
      <c r="X26" s="312"/>
      <c r="Y26" s="312"/>
      <c r="Z26" s="312"/>
      <c r="AA26" s="312"/>
      <c r="AB26" s="312"/>
    </row>
    <row r="27" spans="1:28" ht="18" customHeight="1">
      <c r="A27" s="1"/>
      <c r="B27" s="59">
        <v>13</v>
      </c>
      <c r="C27" s="304" t="s">
        <v>598</v>
      </c>
      <c r="D27" s="304"/>
      <c r="E27" s="304" t="s">
        <v>599</v>
      </c>
      <c r="F27" s="304"/>
      <c r="G27" s="304"/>
      <c r="H27" s="304"/>
      <c r="I27" s="318">
        <v>26447700328</v>
      </c>
      <c r="J27" s="318"/>
      <c r="K27" s="312">
        <v>0</v>
      </c>
      <c r="L27" s="312"/>
      <c r="M27" s="312"/>
      <c r="N27" s="312"/>
      <c r="O27" s="312">
        <v>0</v>
      </c>
      <c r="P27" s="312"/>
      <c r="Q27" s="312"/>
      <c r="R27" s="312">
        <v>0</v>
      </c>
      <c r="S27" s="312"/>
      <c r="T27" s="312"/>
      <c r="U27" s="312"/>
      <c r="V27" s="312"/>
      <c r="W27" s="312">
        <v>0</v>
      </c>
      <c r="X27" s="312"/>
      <c r="Y27" s="312"/>
      <c r="Z27" s="312"/>
      <c r="AA27" s="312"/>
      <c r="AB27" s="312"/>
    </row>
    <row r="28" spans="1:28" ht="18" customHeight="1">
      <c r="A28" s="1"/>
      <c r="B28" s="59">
        <v>14</v>
      </c>
      <c r="C28" s="313" t="s">
        <v>858</v>
      </c>
      <c r="D28" s="314"/>
      <c r="E28" s="313" t="s">
        <v>859</v>
      </c>
      <c r="F28" s="315"/>
      <c r="G28" s="315"/>
      <c r="H28" s="314"/>
      <c r="I28" s="316">
        <v>104976035</v>
      </c>
      <c r="J28" s="317"/>
      <c r="K28" s="301"/>
      <c r="L28" s="302"/>
      <c r="M28" s="302"/>
      <c r="N28" s="303"/>
      <c r="O28" s="301"/>
      <c r="P28" s="302"/>
      <c r="Q28" s="303"/>
      <c r="R28" s="301"/>
      <c r="S28" s="302"/>
      <c r="T28" s="302"/>
      <c r="U28" s="302"/>
      <c r="V28" s="303"/>
      <c r="W28" s="301"/>
      <c r="X28" s="302"/>
      <c r="Y28" s="302"/>
      <c r="Z28" s="302"/>
      <c r="AA28" s="303"/>
      <c r="AB28" s="85"/>
    </row>
    <row r="29" spans="1:28" ht="25.5" customHeight="1">
      <c r="A29" s="1"/>
      <c r="B29" s="59">
        <v>15</v>
      </c>
      <c r="C29" s="304" t="s">
        <v>600</v>
      </c>
      <c r="D29" s="304"/>
      <c r="E29" s="304" t="s">
        <v>601</v>
      </c>
      <c r="F29" s="304"/>
      <c r="G29" s="304"/>
      <c r="H29" s="304"/>
      <c r="I29" s="318">
        <v>8633317926</v>
      </c>
      <c r="J29" s="318"/>
      <c r="K29" s="319"/>
      <c r="L29" s="319"/>
      <c r="M29" s="319"/>
      <c r="N29" s="319"/>
      <c r="O29" s="312">
        <v>0</v>
      </c>
      <c r="P29" s="312"/>
      <c r="Q29" s="312"/>
      <c r="R29" s="312">
        <v>0</v>
      </c>
      <c r="S29" s="312"/>
      <c r="T29" s="312"/>
      <c r="U29" s="312"/>
      <c r="V29" s="312"/>
      <c r="W29" s="312">
        <v>0</v>
      </c>
      <c r="X29" s="312"/>
      <c r="Y29" s="312"/>
      <c r="Z29" s="312"/>
      <c r="AA29" s="312"/>
      <c r="AB29" s="312"/>
    </row>
    <row r="30" spans="1:28" ht="18" customHeight="1">
      <c r="A30" s="1"/>
      <c r="B30" s="68"/>
      <c r="C30" s="311"/>
      <c r="D30" s="311"/>
      <c r="E30" s="304" t="s">
        <v>400</v>
      </c>
      <c r="F30" s="304"/>
      <c r="G30" s="304"/>
      <c r="H30" s="304"/>
      <c r="I30" s="306">
        <f>SUM(I16:J29)</f>
        <v>227227433090</v>
      </c>
      <c r="J30" s="306"/>
      <c r="K30" s="305"/>
      <c r="L30" s="305"/>
      <c r="M30" s="305"/>
      <c r="N30" s="305"/>
      <c r="O30" s="309">
        <v>0</v>
      </c>
      <c r="P30" s="309"/>
      <c r="Q30" s="309"/>
      <c r="R30" s="310"/>
      <c r="S30" s="310"/>
      <c r="T30" s="310"/>
      <c r="U30" s="310"/>
      <c r="V30" s="310"/>
      <c r="W30" s="309">
        <v>0</v>
      </c>
      <c r="X30" s="309"/>
      <c r="Y30" s="309"/>
      <c r="Z30" s="309"/>
      <c r="AA30" s="309"/>
      <c r="AB30" s="309"/>
    </row>
    <row r="31" spans="1:28" ht="21.75" customHeight="1">
      <c r="A31" s="1"/>
      <c r="B31" s="1"/>
      <c r="C31" s="1"/>
      <c r="D31" s="1"/>
      <c r="E31" s="1"/>
      <c r="F31" s="1"/>
      <c r="G31" s="1"/>
      <c r="H31" s="1"/>
      <c r="I31" s="1"/>
      <c r="J31" s="1"/>
      <c r="K31" s="1"/>
      <c r="L31" s="1"/>
      <c r="M31" s="1"/>
      <c r="N31" s="1"/>
      <c r="O31" s="1"/>
      <c r="P31" s="307" t="s">
        <v>656</v>
      </c>
      <c r="Q31" s="307"/>
      <c r="R31" s="307"/>
      <c r="S31" s="307"/>
      <c r="T31" s="307"/>
      <c r="U31" s="307"/>
      <c r="V31" s="307"/>
      <c r="W31" s="307"/>
      <c r="X31" s="307"/>
      <c r="Y31" s="307"/>
      <c r="Z31" s="307"/>
      <c r="AA31" s="307"/>
      <c r="AB31" s="1"/>
    </row>
    <row r="32" spans="1:28" ht="3.75" customHeight="1">
      <c r="A32" s="1"/>
      <c r="B32" s="1"/>
      <c r="C32" s="1"/>
      <c r="D32" s="1"/>
      <c r="E32" s="1"/>
      <c r="F32" s="1"/>
      <c r="G32" s="1"/>
      <c r="H32" s="1"/>
      <c r="I32" s="1"/>
      <c r="J32" s="1"/>
      <c r="K32" s="1"/>
      <c r="L32" s="1"/>
      <c r="M32" s="1"/>
      <c r="N32" s="1"/>
      <c r="O32" s="1"/>
      <c r="P32" s="140"/>
      <c r="Q32" s="140"/>
      <c r="R32" s="140"/>
      <c r="S32" s="140"/>
      <c r="T32" s="140"/>
      <c r="U32" s="140"/>
      <c r="V32" s="140"/>
      <c r="W32" s="140"/>
      <c r="X32" s="140"/>
      <c r="Y32" s="140"/>
      <c r="Z32" s="140"/>
      <c r="AA32" s="140"/>
      <c r="AB32" s="1"/>
    </row>
    <row r="33" spans="1:28" ht="16.5" customHeight="1">
      <c r="A33" s="1"/>
      <c r="B33" s="1"/>
      <c r="C33" s="1"/>
      <c r="D33" s="144" t="s">
        <v>3</v>
      </c>
      <c r="E33" s="144"/>
      <c r="F33" s="144"/>
      <c r="G33" s="1"/>
      <c r="H33" s="1"/>
      <c r="I33" s="144" t="s">
        <v>54</v>
      </c>
      <c r="J33" s="144"/>
      <c r="K33" s="144"/>
      <c r="L33" s="144"/>
      <c r="M33" s="144"/>
      <c r="N33" s="1"/>
      <c r="O33" s="1"/>
      <c r="P33" s="1"/>
      <c r="Q33" s="1"/>
      <c r="R33" s="1"/>
      <c r="S33" s="1"/>
      <c r="T33" s="144" t="s">
        <v>51</v>
      </c>
      <c r="U33" s="144"/>
      <c r="V33" s="144"/>
      <c r="W33" s="144"/>
      <c r="X33" s="1"/>
      <c r="Y33" s="1"/>
      <c r="Z33" s="1"/>
      <c r="AA33" s="1"/>
      <c r="AB33" s="1"/>
    </row>
    <row r="34" spans="1:28"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6.5" customHeight="1">
      <c r="A35" s="1"/>
      <c r="B35" s="1"/>
      <c r="C35" s="1"/>
      <c r="D35" s="140" t="s">
        <v>4</v>
      </c>
      <c r="E35" s="140"/>
      <c r="F35" s="140"/>
      <c r="G35" s="1"/>
      <c r="H35" s="1"/>
      <c r="I35" s="1"/>
      <c r="J35" s="140" t="s">
        <v>4</v>
      </c>
      <c r="K35" s="140"/>
      <c r="L35" s="140"/>
      <c r="M35" s="140"/>
      <c r="N35" s="1"/>
      <c r="O35" s="1"/>
      <c r="P35" s="1"/>
      <c r="Q35" s="1"/>
      <c r="R35" s="1"/>
      <c r="S35" s="140" t="s">
        <v>602</v>
      </c>
      <c r="T35" s="140"/>
      <c r="U35" s="140"/>
      <c r="V35" s="140"/>
      <c r="W35" s="140"/>
      <c r="X35" s="140"/>
      <c r="Y35" s="1"/>
      <c r="Z35" s="1"/>
      <c r="AA35" s="1"/>
      <c r="AB35" s="1"/>
    </row>
  </sheetData>
  <sheetProtection/>
  <mergeCells count="143">
    <mergeCell ref="W14:AB14"/>
    <mergeCell ref="T2:AA3"/>
    <mergeCell ref="B3:G4"/>
    <mergeCell ref="F6:T6"/>
    <mergeCell ref="H7:Q7"/>
    <mergeCell ref="B9:L10"/>
    <mergeCell ref="K12:V12"/>
    <mergeCell ref="W12:AB12"/>
    <mergeCell ref="C13:D13"/>
    <mergeCell ref="K13:N13"/>
    <mergeCell ref="I15:J15"/>
    <mergeCell ref="K15:N15"/>
    <mergeCell ref="C14:D14"/>
    <mergeCell ref="E14:H14"/>
    <mergeCell ref="I14:J14"/>
    <mergeCell ref="K14:N14"/>
    <mergeCell ref="W15:AB15"/>
    <mergeCell ref="C16:D16"/>
    <mergeCell ref="E16:H16"/>
    <mergeCell ref="I16:J16"/>
    <mergeCell ref="K16:N16"/>
    <mergeCell ref="O16:Q16"/>
    <mergeCell ref="R16:V16"/>
    <mergeCell ref="W16:AB16"/>
    <mergeCell ref="C15:D15"/>
    <mergeCell ref="E15:H15"/>
    <mergeCell ref="W17:AB17"/>
    <mergeCell ref="C18:D18"/>
    <mergeCell ref="E18:H18"/>
    <mergeCell ref="I18:J18"/>
    <mergeCell ref="K18:N18"/>
    <mergeCell ref="O18:Q18"/>
    <mergeCell ref="R18:V18"/>
    <mergeCell ref="W18:AB18"/>
    <mergeCell ref="C17:D17"/>
    <mergeCell ref="E17:H17"/>
    <mergeCell ref="C19:D19"/>
    <mergeCell ref="E19:H19"/>
    <mergeCell ref="I19:J19"/>
    <mergeCell ref="K19:N19"/>
    <mergeCell ref="O17:Q17"/>
    <mergeCell ref="R17:V17"/>
    <mergeCell ref="I17:J17"/>
    <mergeCell ref="K17:N17"/>
    <mergeCell ref="O19:Q19"/>
    <mergeCell ref="R19:V19"/>
    <mergeCell ref="W19:AB19"/>
    <mergeCell ref="C20:D20"/>
    <mergeCell ref="E20:H20"/>
    <mergeCell ref="I20:J20"/>
    <mergeCell ref="K20:N20"/>
    <mergeCell ref="O20:Q20"/>
    <mergeCell ref="R20:V20"/>
    <mergeCell ref="W20:AB20"/>
    <mergeCell ref="W21:AB21"/>
    <mergeCell ref="C22:D22"/>
    <mergeCell ref="E22:H22"/>
    <mergeCell ref="I22:J22"/>
    <mergeCell ref="K22:N22"/>
    <mergeCell ref="O22:Q22"/>
    <mergeCell ref="R22:V22"/>
    <mergeCell ref="W22:AB22"/>
    <mergeCell ref="C21:D21"/>
    <mergeCell ref="E21:H21"/>
    <mergeCell ref="C23:D23"/>
    <mergeCell ref="E23:H23"/>
    <mergeCell ref="I23:J23"/>
    <mergeCell ref="K23:N23"/>
    <mergeCell ref="O21:Q21"/>
    <mergeCell ref="R21:V21"/>
    <mergeCell ref="I21:J21"/>
    <mergeCell ref="K21:N21"/>
    <mergeCell ref="O23:Q23"/>
    <mergeCell ref="R23:V23"/>
    <mergeCell ref="W23:AB23"/>
    <mergeCell ref="C24:D24"/>
    <mergeCell ref="E24:H24"/>
    <mergeCell ref="I24:J24"/>
    <mergeCell ref="K24:N24"/>
    <mergeCell ref="O24:Q24"/>
    <mergeCell ref="R24:V24"/>
    <mergeCell ref="W24:AB24"/>
    <mergeCell ref="C26:D26"/>
    <mergeCell ref="E26:H26"/>
    <mergeCell ref="I26:J26"/>
    <mergeCell ref="K26:N26"/>
    <mergeCell ref="C25:D25"/>
    <mergeCell ref="E25:H25"/>
    <mergeCell ref="I25:J25"/>
    <mergeCell ref="K25:N25"/>
    <mergeCell ref="W27:AB27"/>
    <mergeCell ref="O25:Q25"/>
    <mergeCell ref="R25:V25"/>
    <mergeCell ref="W25:AB25"/>
    <mergeCell ref="O26:Q26"/>
    <mergeCell ref="R26:V26"/>
    <mergeCell ref="W26:AB26"/>
    <mergeCell ref="C27:D27"/>
    <mergeCell ref="E27:H27"/>
    <mergeCell ref="I27:J27"/>
    <mergeCell ref="K27:N27"/>
    <mergeCell ref="O27:Q27"/>
    <mergeCell ref="R27:V27"/>
    <mergeCell ref="W29:AB29"/>
    <mergeCell ref="C28:D28"/>
    <mergeCell ref="E28:H28"/>
    <mergeCell ref="I28:J28"/>
    <mergeCell ref="K28:N28"/>
    <mergeCell ref="I29:J29"/>
    <mergeCell ref="K29:N29"/>
    <mergeCell ref="O29:Q29"/>
    <mergeCell ref="R29:V29"/>
    <mergeCell ref="W28:AA28"/>
    <mergeCell ref="O13:V13"/>
    <mergeCell ref="D35:F35"/>
    <mergeCell ref="J35:M35"/>
    <mergeCell ref="S35:X35"/>
    <mergeCell ref="O30:Q30"/>
    <mergeCell ref="R30:V30"/>
    <mergeCell ref="W30:AB30"/>
    <mergeCell ref="C30:D30"/>
    <mergeCell ref="E30:H30"/>
    <mergeCell ref="D33:F33"/>
    <mergeCell ref="I33:M33"/>
    <mergeCell ref="T33:W33"/>
    <mergeCell ref="K30:N30"/>
    <mergeCell ref="I30:J30"/>
    <mergeCell ref="P31:AA32"/>
    <mergeCell ref="C12:D12"/>
    <mergeCell ref="E12:H12"/>
    <mergeCell ref="I12:J12"/>
    <mergeCell ref="E13:H13"/>
    <mergeCell ref="I13:J13"/>
    <mergeCell ref="U8:Z9"/>
    <mergeCell ref="O28:Q28"/>
    <mergeCell ref="R28:V28"/>
    <mergeCell ref="C29:D29"/>
    <mergeCell ref="E29:H29"/>
    <mergeCell ref="O14:Q14"/>
    <mergeCell ref="R14:V14"/>
    <mergeCell ref="O15:Q15"/>
    <mergeCell ref="R15:V15"/>
    <mergeCell ref="W13:AB13"/>
  </mergeCells>
  <printOptions/>
  <pageMargins left="0.75" right="0.75" top="0.55" bottom="0.53"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A28"/>
  <sheetViews>
    <sheetView zoomScalePageLayoutView="0" workbookViewId="0" topLeftCell="A10">
      <selection activeCell="L19" sqref="L19:N19"/>
    </sheetView>
  </sheetViews>
  <sheetFormatPr defaultColWidth="9.140625" defaultRowHeight="12.75"/>
  <cols>
    <col min="1" max="1" width="1.421875" style="0" customWidth="1"/>
    <col min="2" max="3" width="5.28125" style="0" customWidth="1"/>
    <col min="4" max="4" width="6.00390625" style="0" customWidth="1"/>
    <col min="5" max="5" width="2.8515625" style="0" customWidth="1"/>
    <col min="6" max="6" width="8.28125" style="0" customWidth="1"/>
    <col min="7" max="7" width="5.421875" style="0" customWidth="1"/>
    <col min="8" max="8" width="12.8515625" style="0" customWidth="1"/>
    <col min="10" max="10" width="2.7109375" style="0" customWidth="1"/>
    <col min="11" max="11" width="10.00390625" style="0" customWidth="1"/>
    <col min="12" max="12" width="2.57421875" style="0" customWidth="1"/>
    <col min="13" max="13" width="7.28125" style="0" customWidth="1"/>
    <col min="14" max="14" width="11.7109375" style="0" customWidth="1"/>
    <col min="15" max="15" width="3.57421875" style="0" customWidth="1"/>
    <col min="16" max="16" width="3.28125" style="0" customWidth="1"/>
    <col min="17" max="17" width="4.00390625" style="0" customWidth="1"/>
    <col min="18" max="18" width="0.42578125" style="0" customWidth="1"/>
    <col min="19" max="19" width="5.140625" style="0" customWidth="1"/>
    <col min="20" max="20" width="2.28125" style="0" customWidth="1"/>
    <col min="21" max="21" width="8.57421875" style="0" customWidth="1"/>
    <col min="22" max="22" width="1.1484375" style="0" hidden="1" customWidth="1"/>
    <col min="23" max="23" width="1.421875" style="0" customWidth="1"/>
    <col min="24" max="24" width="2.57421875" style="0" customWidth="1"/>
    <col min="25" max="25" width="2.00390625" style="0" customWidth="1"/>
    <col min="26" max="26" width="3.421875" style="0" hidden="1" customWidth="1"/>
    <col min="27" max="27" width="2.7109375" style="0" customWidth="1"/>
    <col min="30" max="30" width="14.57421875" style="0" customWidth="1"/>
  </cols>
  <sheetData>
    <row r="1" spans="1:27" ht="16.5" customHeight="1">
      <c r="A1" s="1"/>
      <c r="B1" s="158" t="s">
        <v>2</v>
      </c>
      <c r="C1" s="158"/>
      <c r="D1" s="158"/>
      <c r="E1" s="158"/>
      <c r="F1" s="158"/>
      <c r="G1" s="158"/>
      <c r="H1" s="1"/>
      <c r="I1" s="1"/>
      <c r="J1" s="1"/>
      <c r="K1" s="1"/>
      <c r="L1" s="1"/>
      <c r="M1" s="1"/>
      <c r="N1" s="1"/>
      <c r="O1" s="1"/>
      <c r="P1" s="1"/>
      <c r="Q1" s="1"/>
      <c r="R1" s="1"/>
      <c r="S1" s="157" t="s">
        <v>603</v>
      </c>
      <c r="T1" s="157"/>
      <c r="U1" s="157"/>
      <c r="V1" s="157"/>
      <c r="W1" s="157"/>
      <c r="X1" s="157"/>
      <c r="Y1" s="157"/>
      <c r="Z1" s="157"/>
      <c r="AA1" s="157"/>
    </row>
    <row r="2" spans="1:27" ht="9" customHeight="1">
      <c r="A2" s="1"/>
      <c r="B2" s="158"/>
      <c r="C2" s="158"/>
      <c r="D2" s="158"/>
      <c r="E2" s="158"/>
      <c r="F2" s="158"/>
      <c r="G2" s="158"/>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8.75" customHeight="1">
      <c r="A4" s="134" t="s">
        <v>604</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row>
    <row r="5" spans="1:27" ht="17.25" customHeight="1">
      <c r="A5" s="1"/>
      <c r="B5" s="1"/>
      <c r="C5" s="1"/>
      <c r="D5" s="1"/>
      <c r="E5" s="1"/>
      <c r="F5" s="1"/>
      <c r="G5" s="1"/>
      <c r="H5" s="1"/>
      <c r="I5" s="1"/>
      <c r="J5" s="1"/>
      <c r="K5" s="321" t="s">
        <v>605</v>
      </c>
      <c r="L5" s="321"/>
      <c r="M5" s="322" t="s">
        <v>860</v>
      </c>
      <c r="N5" s="322"/>
      <c r="O5" s="322"/>
      <c r="P5" s="1"/>
      <c r="Q5" s="1"/>
      <c r="R5" s="1"/>
      <c r="S5" s="1"/>
      <c r="T5" s="1"/>
      <c r="U5" s="1"/>
      <c r="V5" s="1"/>
      <c r="W5" s="1"/>
      <c r="X5" s="1"/>
      <c r="Y5" s="1"/>
      <c r="Z5" s="1"/>
      <c r="AA5" s="1"/>
    </row>
    <row r="6" spans="1:27" ht="1.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17.25" customHeight="1">
      <c r="A7" s="1"/>
      <c r="B7" s="1"/>
      <c r="C7" s="1"/>
      <c r="D7" s="1"/>
      <c r="E7" s="1"/>
      <c r="F7" s="1"/>
      <c r="G7" s="1"/>
      <c r="H7" s="1"/>
      <c r="I7" s="1"/>
      <c r="J7" s="1"/>
      <c r="K7" s="1"/>
      <c r="L7" s="1"/>
      <c r="M7" s="1"/>
      <c r="N7" s="1"/>
      <c r="O7" s="1"/>
      <c r="P7" s="1"/>
      <c r="Q7" s="1"/>
      <c r="R7" s="1"/>
      <c r="S7" s="1"/>
      <c r="T7" s="157" t="s">
        <v>53</v>
      </c>
      <c r="U7" s="157"/>
      <c r="V7" s="157"/>
      <c r="W7" s="157"/>
      <c r="X7" s="157"/>
      <c r="Y7" s="157"/>
      <c r="Z7" s="157"/>
      <c r="AA7" s="157"/>
    </row>
    <row r="8" spans="1:27" ht="6" customHeight="1">
      <c r="A8" s="1"/>
      <c r="B8" s="1"/>
      <c r="C8" s="1"/>
      <c r="D8" s="1"/>
      <c r="E8" s="1"/>
      <c r="F8" s="1"/>
      <c r="G8" s="1"/>
      <c r="H8" s="1"/>
      <c r="I8" s="1"/>
      <c r="J8" s="1"/>
      <c r="K8" s="1"/>
      <c r="L8" s="1"/>
      <c r="M8" s="1"/>
      <c r="N8" s="1"/>
      <c r="O8" s="1"/>
      <c r="P8" s="1"/>
      <c r="Q8" s="1"/>
      <c r="R8" s="1"/>
      <c r="S8" s="1"/>
      <c r="T8" s="1"/>
      <c r="U8" s="1"/>
      <c r="V8" s="1"/>
      <c r="W8" s="1"/>
      <c r="X8" s="1"/>
      <c r="Y8" s="1"/>
      <c r="Z8" s="1"/>
      <c r="AA8" s="1"/>
    </row>
    <row r="9" spans="1:27" ht="50.25" customHeight="1">
      <c r="A9" s="1"/>
      <c r="B9" s="60" t="s">
        <v>565</v>
      </c>
      <c r="C9" s="272" t="s">
        <v>566</v>
      </c>
      <c r="D9" s="272"/>
      <c r="E9" s="238" t="s">
        <v>606</v>
      </c>
      <c r="F9" s="238"/>
      <c r="G9" s="238"/>
      <c r="H9" s="238"/>
      <c r="I9" s="239" t="s">
        <v>607</v>
      </c>
      <c r="J9" s="239"/>
      <c r="K9" s="239"/>
      <c r="L9" s="239" t="s">
        <v>608</v>
      </c>
      <c r="M9" s="239"/>
      <c r="N9" s="239"/>
      <c r="O9" s="239" t="s">
        <v>863</v>
      </c>
      <c r="P9" s="239"/>
      <c r="Q9" s="239"/>
      <c r="R9" s="239"/>
      <c r="S9" s="239"/>
      <c r="T9" s="239" t="s">
        <v>609</v>
      </c>
      <c r="U9" s="239"/>
      <c r="V9" s="239"/>
      <c r="W9" s="239"/>
      <c r="X9" s="239"/>
      <c r="Y9" s="239"/>
      <c r="Z9" s="239"/>
      <c r="AA9" s="239"/>
    </row>
    <row r="10" spans="1:27" ht="14.25" customHeight="1">
      <c r="A10" s="1"/>
      <c r="B10" s="20" t="s">
        <v>573</v>
      </c>
      <c r="C10" s="167" t="s">
        <v>574</v>
      </c>
      <c r="D10" s="167"/>
      <c r="E10" s="271" t="s">
        <v>575</v>
      </c>
      <c r="F10" s="271"/>
      <c r="G10" s="271"/>
      <c r="H10" s="271"/>
      <c r="I10" s="169">
        <v>1</v>
      </c>
      <c r="J10" s="169"/>
      <c r="K10" s="169"/>
      <c r="L10" s="169">
        <v>2</v>
      </c>
      <c r="M10" s="169"/>
      <c r="N10" s="169"/>
      <c r="O10" s="169">
        <v>3</v>
      </c>
      <c r="P10" s="169"/>
      <c r="Q10" s="169"/>
      <c r="R10" s="169"/>
      <c r="S10" s="169"/>
      <c r="T10" s="169">
        <v>4</v>
      </c>
      <c r="U10" s="169"/>
      <c r="V10" s="169"/>
      <c r="W10" s="169"/>
      <c r="X10" s="169"/>
      <c r="Y10" s="169"/>
      <c r="Z10" s="169"/>
      <c r="AA10" s="169"/>
    </row>
    <row r="11" spans="1:27" ht="27" customHeight="1">
      <c r="A11" s="1"/>
      <c r="B11" s="61" t="s">
        <v>610</v>
      </c>
      <c r="C11" s="320" t="s">
        <v>611</v>
      </c>
      <c r="D11" s="320"/>
      <c r="E11" s="202" t="s">
        <v>612</v>
      </c>
      <c r="F11" s="202"/>
      <c r="G11" s="202"/>
      <c r="H11" s="202"/>
      <c r="I11" s="222">
        <v>7180412137</v>
      </c>
      <c r="J11" s="222"/>
      <c r="K11" s="222"/>
      <c r="L11" s="222">
        <v>954294751</v>
      </c>
      <c r="M11" s="222"/>
      <c r="N11" s="222"/>
      <c r="O11" s="222"/>
      <c r="P11" s="222"/>
      <c r="Q11" s="222"/>
      <c r="R11" s="222"/>
      <c r="S11" s="222"/>
      <c r="T11" s="203">
        <v>0</v>
      </c>
      <c r="U11" s="203"/>
      <c r="V11" s="203"/>
      <c r="W11" s="203"/>
      <c r="X11" s="203"/>
      <c r="Y11" s="203"/>
      <c r="Z11" s="203"/>
      <c r="AA11" s="203"/>
    </row>
    <row r="12" spans="1:27" ht="27" customHeight="1">
      <c r="A12" s="1"/>
      <c r="B12" s="61" t="s">
        <v>613</v>
      </c>
      <c r="C12" s="320" t="s">
        <v>614</v>
      </c>
      <c r="D12" s="320"/>
      <c r="E12" s="202" t="s">
        <v>615</v>
      </c>
      <c r="F12" s="202"/>
      <c r="G12" s="202"/>
      <c r="H12" s="202"/>
      <c r="I12" s="222">
        <f>SUM(I13:K21)</f>
        <v>895787820873</v>
      </c>
      <c r="J12" s="222"/>
      <c r="K12" s="222"/>
      <c r="L12" s="222">
        <f>SUM(L13:N21)</f>
        <v>5876797850</v>
      </c>
      <c r="M12" s="222"/>
      <c r="N12" s="222"/>
      <c r="O12" s="248">
        <f>O15</f>
        <v>8945400</v>
      </c>
      <c r="P12" s="248"/>
      <c r="Q12" s="248"/>
      <c r="R12" s="248"/>
      <c r="S12" s="248"/>
      <c r="T12" s="203">
        <v>0</v>
      </c>
      <c r="U12" s="203"/>
      <c r="V12" s="203"/>
      <c r="W12" s="203"/>
      <c r="X12" s="203"/>
      <c r="Y12" s="203"/>
      <c r="Z12" s="203"/>
      <c r="AA12" s="203"/>
    </row>
    <row r="13" spans="1:27" ht="19.5" customHeight="1">
      <c r="A13" s="1"/>
      <c r="B13" s="62" t="s">
        <v>17</v>
      </c>
      <c r="C13" s="217" t="s">
        <v>576</v>
      </c>
      <c r="D13" s="217"/>
      <c r="E13" s="217" t="s">
        <v>577</v>
      </c>
      <c r="F13" s="217"/>
      <c r="G13" s="217"/>
      <c r="H13" s="217"/>
      <c r="I13" s="258">
        <f>471137981634+229940588835</f>
        <v>701078570469</v>
      </c>
      <c r="J13" s="258"/>
      <c r="K13" s="258"/>
      <c r="L13" s="258">
        <v>1688483830</v>
      </c>
      <c r="M13" s="258"/>
      <c r="N13" s="258"/>
      <c r="O13" s="232"/>
      <c r="P13" s="232"/>
      <c r="Q13" s="232"/>
      <c r="R13" s="232"/>
      <c r="S13" s="232"/>
      <c r="T13" s="232">
        <v>0</v>
      </c>
      <c r="U13" s="232"/>
      <c r="V13" s="232"/>
      <c r="W13" s="232"/>
      <c r="X13" s="232"/>
      <c r="Y13" s="232"/>
      <c r="Z13" s="232"/>
      <c r="AA13" s="232"/>
    </row>
    <row r="14" spans="1:27" ht="19.5" customHeight="1">
      <c r="A14" s="1"/>
      <c r="B14" s="62" t="s">
        <v>19</v>
      </c>
      <c r="C14" s="217" t="s">
        <v>616</v>
      </c>
      <c r="D14" s="217"/>
      <c r="E14" s="217" t="s">
        <v>617</v>
      </c>
      <c r="F14" s="217"/>
      <c r="G14" s="217"/>
      <c r="H14" s="217"/>
      <c r="I14" s="257"/>
      <c r="J14" s="257"/>
      <c r="K14" s="257"/>
      <c r="L14" s="258">
        <v>1767493244</v>
      </c>
      <c r="M14" s="258"/>
      <c r="N14" s="258"/>
      <c r="O14" s="232"/>
      <c r="P14" s="232"/>
      <c r="Q14" s="232"/>
      <c r="R14" s="232"/>
      <c r="S14" s="232"/>
      <c r="T14" s="232">
        <v>0</v>
      </c>
      <c r="U14" s="232"/>
      <c r="V14" s="232"/>
      <c r="W14" s="232"/>
      <c r="X14" s="232"/>
      <c r="Y14" s="232"/>
      <c r="Z14" s="232"/>
      <c r="AA14" s="232"/>
    </row>
    <row r="15" spans="1:27" ht="19.5" customHeight="1">
      <c r="A15" s="1"/>
      <c r="B15" s="62" t="s">
        <v>20</v>
      </c>
      <c r="C15" s="217" t="s">
        <v>596</v>
      </c>
      <c r="D15" s="217"/>
      <c r="E15" s="217" t="s">
        <v>597</v>
      </c>
      <c r="F15" s="217"/>
      <c r="G15" s="217"/>
      <c r="H15" s="217"/>
      <c r="I15" s="258">
        <f>168491690350+2110909</f>
        <v>168493801259</v>
      </c>
      <c r="J15" s="258"/>
      <c r="K15" s="258"/>
      <c r="L15" s="258">
        <v>1451719820</v>
      </c>
      <c r="M15" s="258"/>
      <c r="N15" s="258"/>
      <c r="O15" s="218">
        <v>8945400</v>
      </c>
      <c r="P15" s="218"/>
      <c r="Q15" s="218"/>
      <c r="R15" s="218"/>
      <c r="S15" s="218"/>
      <c r="T15" s="232">
        <v>0</v>
      </c>
      <c r="U15" s="232"/>
      <c r="V15" s="232"/>
      <c r="W15" s="232"/>
      <c r="X15" s="232"/>
      <c r="Y15" s="232"/>
      <c r="Z15" s="232"/>
      <c r="AA15" s="232"/>
    </row>
    <row r="16" spans="1:27" ht="19.5" customHeight="1">
      <c r="A16" s="1"/>
      <c r="B16" s="62" t="s">
        <v>618</v>
      </c>
      <c r="C16" s="217" t="s">
        <v>578</v>
      </c>
      <c r="D16" s="217"/>
      <c r="E16" s="217" t="s">
        <v>579</v>
      </c>
      <c r="F16" s="217"/>
      <c r="G16" s="217"/>
      <c r="H16" s="217"/>
      <c r="I16" s="258">
        <f>3537795252+74966001+5665454003</f>
        <v>9278215256</v>
      </c>
      <c r="J16" s="258"/>
      <c r="K16" s="258"/>
      <c r="L16" s="258">
        <f>157665457+2313800+249324460</f>
        <v>409303717</v>
      </c>
      <c r="M16" s="258"/>
      <c r="N16" s="258"/>
      <c r="O16" s="232"/>
      <c r="P16" s="232"/>
      <c r="Q16" s="232"/>
      <c r="R16" s="232"/>
      <c r="S16" s="232"/>
      <c r="T16" s="232">
        <v>0</v>
      </c>
      <c r="U16" s="232"/>
      <c r="V16" s="232"/>
      <c r="W16" s="232"/>
      <c r="X16" s="232"/>
      <c r="Y16" s="232"/>
      <c r="Z16" s="232"/>
      <c r="AA16" s="232"/>
    </row>
    <row r="17" spans="1:27" ht="19.5" customHeight="1">
      <c r="A17" s="1"/>
      <c r="B17" s="62" t="s">
        <v>26</v>
      </c>
      <c r="C17" s="217" t="s">
        <v>580</v>
      </c>
      <c r="D17" s="217"/>
      <c r="E17" s="217" t="s">
        <v>581</v>
      </c>
      <c r="F17" s="217"/>
      <c r="G17" s="217"/>
      <c r="H17" s="217"/>
      <c r="I17" s="258">
        <v>773436819</v>
      </c>
      <c r="J17" s="258"/>
      <c r="K17" s="258"/>
      <c r="L17" s="258">
        <v>50558340</v>
      </c>
      <c r="M17" s="258"/>
      <c r="N17" s="258"/>
      <c r="O17" s="232"/>
      <c r="P17" s="232"/>
      <c r="Q17" s="232"/>
      <c r="R17" s="232"/>
      <c r="S17" s="232"/>
      <c r="T17" s="232">
        <v>0</v>
      </c>
      <c r="U17" s="232"/>
      <c r="V17" s="232"/>
      <c r="W17" s="232"/>
      <c r="X17" s="232"/>
      <c r="Y17" s="232"/>
      <c r="Z17" s="232"/>
      <c r="AA17" s="232"/>
    </row>
    <row r="18" spans="1:27" ht="19.5" customHeight="1">
      <c r="A18" s="1"/>
      <c r="B18" s="62" t="s">
        <v>619</v>
      </c>
      <c r="C18" s="217" t="s">
        <v>586</v>
      </c>
      <c r="D18" s="217"/>
      <c r="E18" s="217" t="s">
        <v>587</v>
      </c>
      <c r="F18" s="217"/>
      <c r="G18" s="217"/>
      <c r="H18" s="217"/>
      <c r="I18" s="258">
        <f>3002782269+168652087</f>
        <v>3171434356</v>
      </c>
      <c r="J18" s="258"/>
      <c r="K18" s="258"/>
      <c r="L18" s="257"/>
      <c r="M18" s="257"/>
      <c r="N18" s="257"/>
      <c r="O18" s="232"/>
      <c r="P18" s="232"/>
      <c r="Q18" s="232"/>
      <c r="R18" s="232"/>
      <c r="S18" s="232"/>
      <c r="T18" s="232">
        <v>0</v>
      </c>
      <c r="U18" s="232"/>
      <c r="V18" s="232"/>
      <c r="W18" s="232"/>
      <c r="X18" s="232"/>
      <c r="Y18" s="232"/>
      <c r="Z18" s="232"/>
      <c r="AA18" s="232"/>
    </row>
    <row r="19" spans="1:27" ht="19.5" customHeight="1">
      <c r="A19" s="1"/>
      <c r="B19" s="62" t="s">
        <v>33</v>
      </c>
      <c r="C19" s="217" t="s">
        <v>584</v>
      </c>
      <c r="D19" s="217"/>
      <c r="E19" s="217" t="s">
        <v>585</v>
      </c>
      <c r="F19" s="217"/>
      <c r="G19" s="217"/>
      <c r="H19" s="217"/>
      <c r="I19" s="258">
        <v>9848502403</v>
      </c>
      <c r="J19" s="258"/>
      <c r="K19" s="258"/>
      <c r="L19" s="258">
        <v>443689513</v>
      </c>
      <c r="M19" s="258"/>
      <c r="N19" s="258"/>
      <c r="O19" s="232"/>
      <c r="P19" s="232"/>
      <c r="Q19" s="232"/>
      <c r="R19" s="232"/>
      <c r="S19" s="232"/>
      <c r="T19" s="232">
        <v>0</v>
      </c>
      <c r="U19" s="232"/>
      <c r="V19" s="232"/>
      <c r="W19" s="232"/>
      <c r="X19" s="232"/>
      <c r="Y19" s="232"/>
      <c r="Z19" s="232"/>
      <c r="AA19" s="232"/>
    </row>
    <row r="20" spans="1:27" ht="19.5" customHeight="1">
      <c r="A20" s="1"/>
      <c r="B20" s="62" t="s">
        <v>36</v>
      </c>
      <c r="C20" s="217" t="s">
        <v>590</v>
      </c>
      <c r="D20" s="217"/>
      <c r="E20" s="217" t="s">
        <v>591</v>
      </c>
      <c r="F20" s="217"/>
      <c r="G20" s="217"/>
      <c r="H20" s="217"/>
      <c r="I20" s="258">
        <v>1748734223</v>
      </c>
      <c r="J20" s="258"/>
      <c r="K20" s="258"/>
      <c r="L20" s="218">
        <v>65549386</v>
      </c>
      <c r="M20" s="218"/>
      <c r="N20" s="218"/>
      <c r="O20" s="232"/>
      <c r="P20" s="232"/>
      <c r="Q20" s="232"/>
      <c r="R20" s="232"/>
      <c r="S20" s="232"/>
      <c r="T20" s="232">
        <v>0</v>
      </c>
      <c r="U20" s="232"/>
      <c r="V20" s="232"/>
      <c r="W20" s="232"/>
      <c r="X20" s="232"/>
      <c r="Y20" s="232"/>
      <c r="Z20" s="232"/>
      <c r="AA20" s="232"/>
    </row>
    <row r="21" spans="1:27" ht="19.5" customHeight="1">
      <c r="A21" s="1"/>
      <c r="B21" s="62" t="s">
        <v>38</v>
      </c>
      <c r="C21" s="217" t="s">
        <v>598</v>
      </c>
      <c r="D21" s="217"/>
      <c r="E21" s="217" t="s">
        <v>599</v>
      </c>
      <c r="F21" s="217"/>
      <c r="G21" s="217"/>
      <c r="H21" s="217"/>
      <c r="I21" s="258">
        <v>1395126088</v>
      </c>
      <c r="J21" s="258"/>
      <c r="K21" s="258"/>
      <c r="L21" s="232"/>
      <c r="M21" s="232"/>
      <c r="N21" s="232"/>
      <c r="O21" s="232"/>
      <c r="P21" s="232"/>
      <c r="Q21" s="232"/>
      <c r="R21" s="232"/>
      <c r="S21" s="232"/>
      <c r="T21" s="232">
        <v>0</v>
      </c>
      <c r="U21" s="232"/>
      <c r="V21" s="232"/>
      <c r="W21" s="232"/>
      <c r="X21" s="232"/>
      <c r="Y21" s="232"/>
      <c r="Z21" s="232"/>
      <c r="AA21" s="232"/>
    </row>
    <row r="22" spans="1:27" ht="30.75" customHeight="1">
      <c r="A22" s="1"/>
      <c r="B22" s="61" t="s">
        <v>620</v>
      </c>
      <c r="C22" s="320" t="s">
        <v>621</v>
      </c>
      <c r="D22" s="320"/>
      <c r="E22" s="202" t="s">
        <v>622</v>
      </c>
      <c r="F22" s="202"/>
      <c r="G22" s="202"/>
      <c r="H22" s="202"/>
      <c r="I22" s="222">
        <f>I11+I12-I23</f>
        <v>898507237487</v>
      </c>
      <c r="J22" s="222"/>
      <c r="K22" s="222"/>
      <c r="L22" s="222">
        <f>L11+L12-L23</f>
        <v>5808309581</v>
      </c>
      <c r="M22" s="222"/>
      <c r="N22" s="222"/>
      <c r="O22" s="248">
        <v>372725</v>
      </c>
      <c r="P22" s="248"/>
      <c r="Q22" s="248"/>
      <c r="R22" s="248"/>
      <c r="S22" s="248"/>
      <c r="T22" s="203">
        <v>0</v>
      </c>
      <c r="U22" s="203"/>
      <c r="V22" s="203"/>
      <c r="W22" s="203"/>
      <c r="X22" s="203"/>
      <c r="Y22" s="203"/>
      <c r="Z22" s="203"/>
      <c r="AA22" s="203"/>
    </row>
    <row r="23" spans="1:27" ht="28.5" customHeight="1">
      <c r="A23" s="1"/>
      <c r="B23" s="61" t="s">
        <v>623</v>
      </c>
      <c r="C23" s="320" t="s">
        <v>624</v>
      </c>
      <c r="D23" s="320"/>
      <c r="E23" s="202" t="s">
        <v>625</v>
      </c>
      <c r="F23" s="202"/>
      <c r="G23" s="202"/>
      <c r="H23" s="202"/>
      <c r="I23" s="219">
        <v>4460995523</v>
      </c>
      <c r="J23" s="220"/>
      <c r="K23" s="221"/>
      <c r="L23" s="219">
        <v>1022783020</v>
      </c>
      <c r="M23" s="220"/>
      <c r="N23" s="221"/>
      <c r="O23" s="222">
        <f>O15-O22</f>
        <v>8572675</v>
      </c>
      <c r="P23" s="222"/>
      <c r="Q23" s="222"/>
      <c r="R23" s="222"/>
      <c r="S23" s="222"/>
      <c r="T23" s="203">
        <v>0</v>
      </c>
      <c r="U23" s="203"/>
      <c r="V23" s="203"/>
      <c r="W23" s="203"/>
      <c r="X23" s="203"/>
      <c r="Y23" s="203"/>
      <c r="Z23" s="203"/>
      <c r="AA23" s="203"/>
    </row>
    <row r="24" spans="1:27" ht="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ustomHeight="1">
      <c r="A25" s="1"/>
      <c r="B25" s="1"/>
      <c r="C25" s="1"/>
      <c r="D25" s="1"/>
      <c r="E25" s="1"/>
      <c r="F25" s="1"/>
      <c r="G25" s="1"/>
      <c r="H25" s="1"/>
      <c r="I25" s="1"/>
      <c r="J25" s="1"/>
      <c r="K25" s="1"/>
      <c r="L25" s="1"/>
      <c r="M25" s="1"/>
      <c r="N25" s="1"/>
      <c r="O25" s="1"/>
      <c r="P25" s="140" t="s">
        <v>864</v>
      </c>
      <c r="Q25" s="140"/>
      <c r="R25" s="140"/>
      <c r="S25" s="140"/>
      <c r="T25" s="140"/>
      <c r="U25" s="140"/>
      <c r="V25" s="140"/>
      <c r="W25" s="140"/>
      <c r="X25" s="140"/>
      <c r="Y25" s="140"/>
      <c r="Z25" s="1"/>
      <c r="AA25" s="1"/>
    </row>
    <row r="26" spans="1:27" ht="16.5" customHeight="1">
      <c r="A26" s="1"/>
      <c r="B26" s="1"/>
      <c r="C26" s="1"/>
      <c r="D26" s="144" t="s">
        <v>3</v>
      </c>
      <c r="E26" s="144"/>
      <c r="F26" s="144"/>
      <c r="G26" s="144"/>
      <c r="H26" s="1"/>
      <c r="I26" s="1"/>
      <c r="J26" s="144" t="s">
        <v>54</v>
      </c>
      <c r="K26" s="144"/>
      <c r="L26" s="144"/>
      <c r="M26" s="144"/>
      <c r="N26" s="1"/>
      <c r="O26" s="1"/>
      <c r="P26" s="1"/>
      <c r="Q26" s="1"/>
      <c r="R26" s="1"/>
      <c r="S26" s="144" t="s">
        <v>51</v>
      </c>
      <c r="T26" s="144"/>
      <c r="U26" s="144"/>
      <c r="V26" s="1"/>
      <c r="W26" s="1"/>
      <c r="X26" s="1"/>
      <c r="Y26" s="1"/>
      <c r="Z26" s="1"/>
      <c r="AA26" s="1"/>
    </row>
    <row r="27" spans="1:27" ht="2.25" customHeight="1">
      <c r="A27" s="1"/>
      <c r="B27" s="1"/>
      <c r="C27" s="1"/>
      <c r="D27" s="1"/>
      <c r="E27" s="1"/>
      <c r="F27" s="1"/>
      <c r="G27" s="1"/>
      <c r="H27" s="1"/>
      <c r="I27" s="1"/>
      <c r="J27" s="1"/>
      <c r="K27" s="1"/>
      <c r="L27" s="1"/>
      <c r="M27" s="1"/>
      <c r="N27" s="1"/>
      <c r="O27" s="1"/>
      <c r="P27" s="140" t="s">
        <v>602</v>
      </c>
      <c r="Q27" s="140"/>
      <c r="R27" s="140"/>
      <c r="S27" s="140"/>
      <c r="T27" s="140"/>
      <c r="U27" s="140"/>
      <c r="V27" s="140"/>
      <c r="W27" s="140"/>
      <c r="X27" s="140"/>
      <c r="Y27" s="140"/>
      <c r="Z27" s="140"/>
      <c r="AA27" s="140"/>
    </row>
    <row r="28" spans="1:27" ht="16.5" customHeight="1">
      <c r="A28" s="1"/>
      <c r="B28" s="1"/>
      <c r="C28" s="1"/>
      <c r="D28" s="140" t="s">
        <v>4</v>
      </c>
      <c r="E28" s="140"/>
      <c r="F28" s="140"/>
      <c r="G28" s="140"/>
      <c r="H28" s="1"/>
      <c r="I28" s="1"/>
      <c r="J28" s="140" t="s">
        <v>4</v>
      </c>
      <c r="K28" s="140"/>
      <c r="L28" s="140"/>
      <c r="M28" s="140"/>
      <c r="N28" s="1"/>
      <c r="O28" s="1"/>
      <c r="P28" s="140"/>
      <c r="Q28" s="140"/>
      <c r="R28" s="140"/>
      <c r="S28" s="140"/>
      <c r="T28" s="140"/>
      <c r="U28" s="140"/>
      <c r="V28" s="140"/>
      <c r="W28" s="140"/>
      <c r="X28" s="140"/>
      <c r="Y28" s="140"/>
      <c r="Z28" s="140"/>
      <c r="AA28" s="140"/>
    </row>
  </sheetData>
  <sheetProtection/>
  <mergeCells count="103">
    <mergeCell ref="B1:G2"/>
    <mergeCell ref="S1:AA1"/>
    <mergeCell ref="K5:L5"/>
    <mergeCell ref="M5:O5"/>
    <mergeCell ref="T7:AA7"/>
    <mergeCell ref="C9:D9"/>
    <mergeCell ref="E9:H9"/>
    <mergeCell ref="I9:K9"/>
    <mergeCell ref="L9:N9"/>
    <mergeCell ref="O9:S9"/>
    <mergeCell ref="T9:AA9"/>
    <mergeCell ref="C11:D11"/>
    <mergeCell ref="E11:H11"/>
    <mergeCell ref="I11:K11"/>
    <mergeCell ref="L11:N11"/>
    <mergeCell ref="C10:D10"/>
    <mergeCell ref="E10:H10"/>
    <mergeCell ref="I10:K10"/>
    <mergeCell ref="L10:N10"/>
    <mergeCell ref="O10:S10"/>
    <mergeCell ref="T10:AA10"/>
    <mergeCell ref="O11:S11"/>
    <mergeCell ref="T11:AA11"/>
    <mergeCell ref="O12:S12"/>
    <mergeCell ref="T12:AA12"/>
    <mergeCell ref="O13:S13"/>
    <mergeCell ref="T13:AA13"/>
    <mergeCell ref="C12:D12"/>
    <mergeCell ref="E12:H12"/>
    <mergeCell ref="C13:D13"/>
    <mergeCell ref="E13:H13"/>
    <mergeCell ref="I13:K13"/>
    <mergeCell ref="L13:N13"/>
    <mergeCell ref="I12:K12"/>
    <mergeCell ref="L12:N12"/>
    <mergeCell ref="C15:D15"/>
    <mergeCell ref="E15:H15"/>
    <mergeCell ref="I15:K15"/>
    <mergeCell ref="L15:N15"/>
    <mergeCell ref="C14:D14"/>
    <mergeCell ref="E14:H14"/>
    <mergeCell ref="I14:K14"/>
    <mergeCell ref="L14:N14"/>
    <mergeCell ref="O14:S14"/>
    <mergeCell ref="T14:AA14"/>
    <mergeCell ref="O15:S15"/>
    <mergeCell ref="T15:AA15"/>
    <mergeCell ref="O16:S16"/>
    <mergeCell ref="T16:AA16"/>
    <mergeCell ref="O17:S17"/>
    <mergeCell ref="T17:AA17"/>
    <mergeCell ref="C16:D16"/>
    <mergeCell ref="E16:H16"/>
    <mergeCell ref="C17:D17"/>
    <mergeCell ref="E17:H17"/>
    <mergeCell ref="I17:K17"/>
    <mergeCell ref="L17:N17"/>
    <mergeCell ref="I16:K16"/>
    <mergeCell ref="L16:N16"/>
    <mergeCell ref="C19:D19"/>
    <mergeCell ref="E19:H19"/>
    <mergeCell ref="I19:K19"/>
    <mergeCell ref="L19:N19"/>
    <mergeCell ref="C18:D18"/>
    <mergeCell ref="E18:H18"/>
    <mergeCell ref="I18:K18"/>
    <mergeCell ref="L18:N18"/>
    <mergeCell ref="O18:S18"/>
    <mergeCell ref="T18:AA18"/>
    <mergeCell ref="O19:S19"/>
    <mergeCell ref="T19:AA19"/>
    <mergeCell ref="O20:S20"/>
    <mergeCell ref="T20:AA20"/>
    <mergeCell ref="O21:S21"/>
    <mergeCell ref="T21:AA21"/>
    <mergeCell ref="C20:D20"/>
    <mergeCell ref="E20:H20"/>
    <mergeCell ref="C21:D21"/>
    <mergeCell ref="E21:H21"/>
    <mergeCell ref="I21:K21"/>
    <mergeCell ref="L21:N21"/>
    <mergeCell ref="I20:K20"/>
    <mergeCell ref="L20:N20"/>
    <mergeCell ref="O23:S23"/>
    <mergeCell ref="T23:AA23"/>
    <mergeCell ref="C22:D22"/>
    <mergeCell ref="E22:H22"/>
    <mergeCell ref="I22:K22"/>
    <mergeCell ref="L22:N22"/>
    <mergeCell ref="C23:D23"/>
    <mergeCell ref="E23:H23"/>
    <mergeCell ref="I23:K23"/>
    <mergeCell ref="L23:N23"/>
    <mergeCell ref="P27:AA28"/>
    <mergeCell ref="D28:G28"/>
    <mergeCell ref="J28:M28"/>
    <mergeCell ref="A4:AA4"/>
    <mergeCell ref="P25:Y25"/>
    <mergeCell ref="D26:G26"/>
    <mergeCell ref="J26:M26"/>
    <mergeCell ref="S26:U26"/>
    <mergeCell ref="O22:S22"/>
    <mergeCell ref="T22:AA22"/>
  </mergeCells>
  <printOptions/>
  <pageMargins left="0.75" right="0.48" top="0.52" bottom="0.78"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D33"/>
  <sheetViews>
    <sheetView zoomScalePageLayoutView="0" workbookViewId="0" topLeftCell="A13">
      <selection activeCell="I16" sqref="I16:J16"/>
    </sheetView>
  </sheetViews>
  <sheetFormatPr defaultColWidth="9.140625" defaultRowHeight="12.75"/>
  <cols>
    <col min="1" max="1" width="1.421875" style="0" customWidth="1"/>
    <col min="2" max="2" width="5.00390625" style="0" customWidth="1"/>
    <col min="3" max="3" width="5.57421875" style="0" customWidth="1"/>
    <col min="4" max="4" width="5.421875" style="0" customWidth="1"/>
    <col min="5" max="5" width="7.7109375" style="0" customWidth="1"/>
    <col min="6" max="6" width="4.00390625" style="0" customWidth="1"/>
    <col min="7" max="7" width="5.421875" style="0" customWidth="1"/>
    <col min="8" max="8" width="20.140625" style="0" customWidth="1"/>
    <col min="9" max="9" width="15.140625" style="0" customWidth="1"/>
    <col min="10" max="10" width="0.9921875" style="0" customWidth="1"/>
    <col min="11" max="11" width="0.71875" style="0" customWidth="1"/>
    <col min="12" max="12" width="10.8515625" style="0" customWidth="1"/>
    <col min="13" max="13" width="1.28515625" style="0" customWidth="1"/>
    <col min="14" max="14" width="7.421875" style="0" customWidth="1"/>
    <col min="15" max="15" width="5.421875" style="0" customWidth="1"/>
    <col min="16" max="16" width="0.13671875" style="0" customWidth="1"/>
    <col min="17" max="17" width="2.140625" style="0" customWidth="1"/>
    <col min="18" max="18" width="4.00390625" style="0" customWidth="1"/>
    <col min="19" max="19" width="2.8515625" style="0" customWidth="1"/>
    <col min="20" max="20" width="0.71875" style="0" hidden="1" customWidth="1"/>
    <col min="21" max="21" width="0.85546875" style="0" customWidth="1"/>
    <col min="22" max="22" width="9.421875" style="0" customWidth="1"/>
    <col min="23" max="23" width="1.8515625" style="0" customWidth="1"/>
    <col min="24" max="24" width="0.71875" style="0" customWidth="1"/>
    <col min="25" max="25" width="2.7109375" style="0" customWidth="1"/>
    <col min="26" max="26" width="1.28515625" style="0" customWidth="1"/>
    <col min="27" max="27" width="2.28125" style="0" customWidth="1"/>
    <col min="28" max="28" width="3.57421875" style="0" customWidth="1"/>
    <col min="29" max="29" width="3.140625" style="0" customWidth="1"/>
    <col min="30" max="30" width="0.42578125" style="0" customWidth="1"/>
  </cols>
  <sheetData>
    <row r="1" spans="1:30" ht="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6.5" customHeight="1">
      <c r="A2" s="1"/>
      <c r="B2" s="158" t="s">
        <v>2</v>
      </c>
      <c r="C2" s="158"/>
      <c r="D2" s="158"/>
      <c r="E2" s="158"/>
      <c r="F2" s="158"/>
      <c r="G2" s="158"/>
      <c r="H2" s="1"/>
      <c r="I2" s="1"/>
      <c r="J2" s="1"/>
      <c r="K2" s="1"/>
      <c r="L2" s="1"/>
      <c r="M2" s="1"/>
      <c r="N2" s="1"/>
      <c r="O2" s="1"/>
      <c r="P2" s="1"/>
      <c r="Q2" s="1"/>
      <c r="R2" s="1"/>
      <c r="S2" s="1"/>
      <c r="T2" s="1"/>
      <c r="U2" s="1"/>
      <c r="V2" s="157" t="s">
        <v>626</v>
      </c>
      <c r="W2" s="157"/>
      <c r="X2" s="157"/>
      <c r="Y2" s="157"/>
      <c r="Z2" s="157"/>
      <c r="AA2" s="157"/>
      <c r="AB2" s="157"/>
      <c r="AC2" s="157"/>
      <c r="AD2" s="1"/>
    </row>
    <row r="3" spans="1:30" ht="8.25" customHeight="1">
      <c r="A3" s="1"/>
      <c r="B3" s="158"/>
      <c r="C3" s="158"/>
      <c r="D3" s="158"/>
      <c r="E3" s="158"/>
      <c r="F3" s="158"/>
      <c r="G3" s="158"/>
      <c r="H3" s="1"/>
      <c r="I3" s="1"/>
      <c r="J3" s="1"/>
      <c r="K3" s="1"/>
      <c r="L3" s="1"/>
      <c r="M3" s="1"/>
      <c r="N3" s="1"/>
      <c r="O3" s="1"/>
      <c r="P3" s="1"/>
      <c r="Q3" s="1"/>
      <c r="R3" s="1"/>
      <c r="S3" s="1"/>
      <c r="T3" s="1"/>
      <c r="U3" s="1"/>
      <c r="V3" s="1"/>
      <c r="W3" s="1"/>
      <c r="X3" s="1"/>
      <c r="Y3" s="1"/>
      <c r="Z3" s="1"/>
      <c r="AA3" s="1"/>
      <c r="AB3" s="1"/>
      <c r="AC3" s="1"/>
      <c r="AD3" s="1"/>
    </row>
    <row r="4" spans="1:30" ht="18.75" customHeight="1">
      <c r="A4" s="1"/>
      <c r="B4" s="1"/>
      <c r="C4" s="1"/>
      <c r="D4" s="1"/>
      <c r="E4" s="1"/>
      <c r="F4" s="328" t="s">
        <v>627</v>
      </c>
      <c r="G4" s="328"/>
      <c r="H4" s="328"/>
      <c r="I4" s="328"/>
      <c r="J4" s="328"/>
      <c r="K4" s="328"/>
      <c r="L4" s="328"/>
      <c r="M4" s="328"/>
      <c r="N4" s="328"/>
      <c r="O4" s="328"/>
      <c r="P4" s="328"/>
      <c r="Q4" s="328"/>
      <c r="R4" s="328"/>
      <c r="S4" s="328"/>
      <c r="T4" s="328"/>
      <c r="U4" s="328"/>
      <c r="V4" s="328"/>
      <c r="W4" s="328"/>
      <c r="X4" s="1"/>
      <c r="Y4" s="1"/>
      <c r="Z4" s="1"/>
      <c r="AA4" s="1"/>
      <c r="AB4" s="1"/>
      <c r="AC4" s="1"/>
      <c r="AD4" s="1"/>
    </row>
    <row r="5" spans="1:30" ht="17.25" customHeight="1">
      <c r="A5" s="1"/>
      <c r="B5" s="1"/>
      <c r="C5" s="1"/>
      <c r="D5" s="1"/>
      <c r="E5" s="1"/>
      <c r="F5" s="1"/>
      <c r="G5" s="1"/>
      <c r="H5" s="1"/>
      <c r="I5" s="1"/>
      <c r="J5" s="269" t="s">
        <v>605</v>
      </c>
      <c r="K5" s="269"/>
      <c r="L5" s="269"/>
      <c r="M5" s="329" t="s">
        <v>860</v>
      </c>
      <c r="N5" s="329"/>
      <c r="O5" s="329"/>
      <c r="P5" s="329"/>
      <c r="Q5" s="329"/>
      <c r="R5" s="1"/>
      <c r="S5" s="1"/>
      <c r="T5" s="1"/>
      <c r="U5" s="1"/>
      <c r="V5" s="1"/>
      <c r="W5" s="1"/>
      <c r="X5" s="1"/>
      <c r="Y5" s="1"/>
      <c r="Z5" s="1"/>
      <c r="AA5" s="1"/>
      <c r="AB5" s="1"/>
      <c r="AC5" s="1"/>
      <c r="AD5" s="1"/>
    </row>
    <row r="6" spans="1:30"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6.5" customHeight="1">
      <c r="A7" s="1"/>
      <c r="B7" s="1"/>
      <c r="C7" s="1"/>
      <c r="D7" s="1"/>
      <c r="E7" s="1"/>
      <c r="F7" s="1"/>
      <c r="G7" s="1"/>
      <c r="H7" s="1"/>
      <c r="I7" s="1"/>
      <c r="J7" s="1"/>
      <c r="K7" s="1"/>
      <c r="L7" s="1"/>
      <c r="M7" s="1"/>
      <c r="N7" s="1"/>
      <c r="O7" s="1"/>
      <c r="P7" s="1"/>
      <c r="Q7" s="1"/>
      <c r="R7" s="1"/>
      <c r="S7" s="1"/>
      <c r="T7" s="1"/>
      <c r="U7" s="1"/>
      <c r="V7" s="1"/>
      <c r="W7" s="269" t="s">
        <v>53</v>
      </c>
      <c r="X7" s="269"/>
      <c r="Y7" s="269"/>
      <c r="Z7" s="269"/>
      <c r="AA7" s="269"/>
      <c r="AB7" s="269"/>
      <c r="AC7" s="1"/>
      <c r="AD7" s="1"/>
    </row>
    <row r="8" spans="1:30"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36.75" customHeight="1">
      <c r="A9" s="1"/>
      <c r="B9" s="31" t="s">
        <v>565</v>
      </c>
      <c r="C9" s="239" t="s">
        <v>566</v>
      </c>
      <c r="D9" s="239"/>
      <c r="E9" s="239" t="s">
        <v>567</v>
      </c>
      <c r="F9" s="239"/>
      <c r="G9" s="239"/>
      <c r="H9" s="239"/>
      <c r="I9" s="239" t="s">
        <v>628</v>
      </c>
      <c r="J9" s="239"/>
      <c r="K9" s="239" t="s">
        <v>629</v>
      </c>
      <c r="L9" s="239"/>
      <c r="M9" s="239"/>
      <c r="N9" s="239" t="s">
        <v>630</v>
      </c>
      <c r="O9" s="239"/>
      <c r="P9" s="239" t="s">
        <v>631</v>
      </c>
      <c r="Q9" s="239"/>
      <c r="R9" s="239"/>
      <c r="S9" s="239"/>
      <c r="T9" s="239"/>
      <c r="U9" s="239"/>
      <c r="V9" s="239" t="s">
        <v>632</v>
      </c>
      <c r="W9" s="239"/>
      <c r="X9" s="239"/>
      <c r="Y9" s="239" t="s">
        <v>633</v>
      </c>
      <c r="Z9" s="239"/>
      <c r="AA9" s="239"/>
      <c r="AB9" s="239"/>
      <c r="AC9" s="239"/>
      <c r="AD9" s="239"/>
    </row>
    <row r="10" spans="1:30" ht="13.5" customHeight="1">
      <c r="A10" s="1"/>
      <c r="B10" s="35" t="s">
        <v>573</v>
      </c>
      <c r="C10" s="169" t="s">
        <v>574</v>
      </c>
      <c r="D10" s="169"/>
      <c r="E10" s="169" t="s">
        <v>575</v>
      </c>
      <c r="F10" s="169"/>
      <c r="G10" s="169"/>
      <c r="H10" s="169"/>
      <c r="I10" s="169">
        <v>1</v>
      </c>
      <c r="J10" s="169"/>
      <c r="K10" s="169">
        <v>2</v>
      </c>
      <c r="L10" s="169"/>
      <c r="M10" s="169"/>
      <c r="N10" s="169">
        <v>3</v>
      </c>
      <c r="O10" s="169"/>
      <c r="P10" s="169">
        <v>4</v>
      </c>
      <c r="Q10" s="169"/>
      <c r="R10" s="169"/>
      <c r="S10" s="169"/>
      <c r="T10" s="169"/>
      <c r="U10" s="169"/>
      <c r="V10" s="169">
        <v>5</v>
      </c>
      <c r="W10" s="169"/>
      <c r="X10" s="169"/>
      <c r="Y10" s="169">
        <v>6</v>
      </c>
      <c r="Z10" s="169"/>
      <c r="AA10" s="169"/>
      <c r="AB10" s="169"/>
      <c r="AC10" s="169"/>
      <c r="AD10" s="169"/>
    </row>
    <row r="11" spans="1:30" ht="15.75" customHeight="1">
      <c r="A11" s="1"/>
      <c r="B11" s="63"/>
      <c r="C11" s="320" t="s">
        <v>634</v>
      </c>
      <c r="D11" s="320"/>
      <c r="E11" s="202" t="s">
        <v>635</v>
      </c>
      <c r="F11" s="202"/>
      <c r="G11" s="202"/>
      <c r="H11" s="202"/>
      <c r="I11" s="256">
        <f>SUM(I12:J27)</f>
        <v>19437731807</v>
      </c>
      <c r="J11" s="256"/>
      <c r="K11" s="203">
        <v>0</v>
      </c>
      <c r="L11" s="203"/>
      <c r="M11" s="203"/>
      <c r="N11" s="203">
        <v>0</v>
      </c>
      <c r="O11" s="203"/>
      <c r="P11" s="203"/>
      <c r="Q11" s="203">
        <v>0</v>
      </c>
      <c r="R11" s="203"/>
      <c r="S11" s="203"/>
      <c r="T11" s="203"/>
      <c r="U11" s="203"/>
      <c r="V11" s="222"/>
      <c r="W11" s="222"/>
      <c r="X11" s="222"/>
      <c r="Y11" s="203">
        <v>0</v>
      </c>
      <c r="Z11" s="203"/>
      <c r="AA11" s="203"/>
      <c r="AB11" s="203"/>
      <c r="AC11" s="203"/>
      <c r="AD11" s="203"/>
    </row>
    <row r="12" spans="1:30" ht="19.5" customHeight="1">
      <c r="A12" s="1"/>
      <c r="B12" s="64" t="s">
        <v>17</v>
      </c>
      <c r="C12" s="217" t="s">
        <v>576</v>
      </c>
      <c r="D12" s="217"/>
      <c r="E12" s="217" t="s">
        <v>577</v>
      </c>
      <c r="F12" s="217"/>
      <c r="G12" s="217"/>
      <c r="H12" s="217"/>
      <c r="I12" s="258">
        <v>2624864931</v>
      </c>
      <c r="J12" s="258"/>
      <c r="K12" s="232">
        <v>0</v>
      </c>
      <c r="L12" s="232"/>
      <c r="M12" s="232"/>
      <c r="N12" s="232">
        <v>0</v>
      </c>
      <c r="O12" s="232"/>
      <c r="P12" s="232"/>
      <c r="Q12" s="232">
        <v>0</v>
      </c>
      <c r="R12" s="232"/>
      <c r="S12" s="232"/>
      <c r="T12" s="232"/>
      <c r="U12" s="232"/>
      <c r="V12" s="232">
        <v>0</v>
      </c>
      <c r="W12" s="232"/>
      <c r="X12" s="232"/>
      <c r="Y12" s="232">
        <v>0</v>
      </c>
      <c r="Z12" s="232"/>
      <c r="AA12" s="232"/>
      <c r="AB12" s="232"/>
      <c r="AC12" s="232"/>
      <c r="AD12" s="232"/>
    </row>
    <row r="13" spans="1:30" ht="19.5" customHeight="1">
      <c r="A13" s="1"/>
      <c r="B13" s="64" t="s">
        <v>19</v>
      </c>
      <c r="C13" s="217" t="s">
        <v>582</v>
      </c>
      <c r="D13" s="217"/>
      <c r="E13" s="217" t="s">
        <v>583</v>
      </c>
      <c r="F13" s="217"/>
      <c r="G13" s="217"/>
      <c r="H13" s="217"/>
      <c r="I13" s="258">
        <v>1647055018</v>
      </c>
      <c r="J13" s="258"/>
      <c r="K13" s="232">
        <v>0</v>
      </c>
      <c r="L13" s="232"/>
      <c r="M13" s="232"/>
      <c r="N13" s="232">
        <v>0</v>
      </c>
      <c r="O13" s="232"/>
      <c r="P13" s="232"/>
      <c r="Q13" s="232">
        <v>0</v>
      </c>
      <c r="R13" s="232"/>
      <c r="S13" s="232"/>
      <c r="T13" s="232"/>
      <c r="U13" s="232"/>
      <c r="V13" s="232">
        <v>0</v>
      </c>
      <c r="W13" s="232"/>
      <c r="X13" s="232"/>
      <c r="Y13" s="232">
        <v>0</v>
      </c>
      <c r="Z13" s="232"/>
      <c r="AA13" s="232"/>
      <c r="AB13" s="232"/>
      <c r="AC13" s="232"/>
      <c r="AD13" s="232"/>
    </row>
    <row r="14" spans="1:30" ht="19.5" customHeight="1">
      <c r="A14" s="1"/>
      <c r="B14" s="64" t="s">
        <v>20</v>
      </c>
      <c r="C14" s="217" t="s">
        <v>586</v>
      </c>
      <c r="D14" s="217"/>
      <c r="E14" s="217" t="s">
        <v>587</v>
      </c>
      <c r="F14" s="217"/>
      <c r="G14" s="217"/>
      <c r="H14" s="217"/>
      <c r="I14" s="258">
        <f>1574930823+720135168</f>
        <v>2295065991</v>
      </c>
      <c r="J14" s="258"/>
      <c r="K14" s="232">
        <v>0</v>
      </c>
      <c r="L14" s="232"/>
      <c r="M14" s="232"/>
      <c r="N14" s="232">
        <v>0</v>
      </c>
      <c r="O14" s="232"/>
      <c r="P14" s="232"/>
      <c r="Q14" s="232">
        <v>0</v>
      </c>
      <c r="R14" s="232"/>
      <c r="S14" s="232"/>
      <c r="T14" s="232"/>
      <c r="U14" s="232"/>
      <c r="V14" s="232">
        <v>0</v>
      </c>
      <c r="W14" s="232"/>
      <c r="X14" s="232"/>
      <c r="Y14" s="232">
        <v>0</v>
      </c>
      <c r="Z14" s="232"/>
      <c r="AA14" s="232"/>
      <c r="AB14" s="232"/>
      <c r="AC14" s="232"/>
      <c r="AD14" s="232"/>
    </row>
    <row r="15" spans="1:30" ht="19.5" customHeight="1">
      <c r="A15" s="1"/>
      <c r="B15" s="64" t="s">
        <v>618</v>
      </c>
      <c r="C15" s="217" t="s">
        <v>594</v>
      </c>
      <c r="D15" s="217"/>
      <c r="E15" s="217" t="s">
        <v>595</v>
      </c>
      <c r="F15" s="217"/>
      <c r="G15" s="217"/>
      <c r="H15" s="217"/>
      <c r="I15" s="258">
        <v>974604918</v>
      </c>
      <c r="J15" s="258"/>
      <c r="K15" s="232">
        <v>0</v>
      </c>
      <c r="L15" s="232"/>
      <c r="M15" s="232"/>
      <c r="N15" s="232">
        <v>0</v>
      </c>
      <c r="O15" s="232"/>
      <c r="P15" s="232"/>
      <c r="Q15" s="232">
        <v>0</v>
      </c>
      <c r="R15" s="232"/>
      <c r="S15" s="232"/>
      <c r="T15" s="232"/>
      <c r="U15" s="232"/>
      <c r="V15" s="232">
        <v>0</v>
      </c>
      <c r="W15" s="232"/>
      <c r="X15" s="232"/>
      <c r="Y15" s="232">
        <v>0</v>
      </c>
      <c r="Z15" s="232"/>
      <c r="AA15" s="232"/>
      <c r="AB15" s="232"/>
      <c r="AC15" s="232"/>
      <c r="AD15" s="232"/>
    </row>
    <row r="16" spans="1:30" ht="19.5" customHeight="1">
      <c r="A16" s="1"/>
      <c r="B16" s="64" t="s">
        <v>26</v>
      </c>
      <c r="C16" s="217" t="s">
        <v>596</v>
      </c>
      <c r="D16" s="217"/>
      <c r="E16" s="217" t="s">
        <v>597</v>
      </c>
      <c r="F16" s="217"/>
      <c r="G16" s="217"/>
      <c r="H16" s="217"/>
      <c r="I16" s="258">
        <f>512674991+1967064987</f>
        <v>2479739978</v>
      </c>
      <c r="J16" s="258"/>
      <c r="K16" s="232">
        <v>0</v>
      </c>
      <c r="L16" s="232"/>
      <c r="M16" s="232"/>
      <c r="N16" s="232">
        <v>0</v>
      </c>
      <c r="O16" s="232"/>
      <c r="P16" s="232"/>
      <c r="Q16" s="232">
        <v>0</v>
      </c>
      <c r="R16" s="232"/>
      <c r="S16" s="232"/>
      <c r="T16" s="232"/>
      <c r="U16" s="232"/>
      <c r="V16" s="232">
        <v>0</v>
      </c>
      <c r="W16" s="232"/>
      <c r="X16" s="232"/>
      <c r="Y16" s="232">
        <v>0</v>
      </c>
      <c r="Z16" s="232"/>
      <c r="AA16" s="232"/>
      <c r="AB16" s="232"/>
      <c r="AC16" s="232"/>
      <c r="AD16" s="232"/>
    </row>
    <row r="17" spans="1:30" ht="19.5" customHeight="1">
      <c r="A17" s="1"/>
      <c r="B17" s="64" t="s">
        <v>619</v>
      </c>
      <c r="C17" s="217" t="s">
        <v>588</v>
      </c>
      <c r="D17" s="217"/>
      <c r="E17" s="217" t="s">
        <v>589</v>
      </c>
      <c r="F17" s="217"/>
      <c r="G17" s="217"/>
      <c r="H17" s="217"/>
      <c r="I17" s="258">
        <v>1021803292</v>
      </c>
      <c r="J17" s="258"/>
      <c r="K17" s="232">
        <v>0</v>
      </c>
      <c r="L17" s="232"/>
      <c r="M17" s="232"/>
      <c r="N17" s="232">
        <v>0</v>
      </c>
      <c r="O17" s="232"/>
      <c r="P17" s="232"/>
      <c r="Q17" s="232">
        <v>0</v>
      </c>
      <c r="R17" s="232"/>
      <c r="S17" s="232"/>
      <c r="T17" s="232"/>
      <c r="U17" s="232"/>
      <c r="V17" s="232">
        <v>0</v>
      </c>
      <c r="W17" s="232"/>
      <c r="X17" s="232"/>
      <c r="Y17" s="232">
        <v>0</v>
      </c>
      <c r="Z17" s="232"/>
      <c r="AA17" s="232"/>
      <c r="AB17" s="232"/>
      <c r="AC17" s="232"/>
      <c r="AD17" s="232"/>
    </row>
    <row r="18" spans="1:30" ht="19.5" customHeight="1">
      <c r="A18" s="1"/>
      <c r="B18" s="64" t="s">
        <v>33</v>
      </c>
      <c r="C18" s="217" t="s">
        <v>580</v>
      </c>
      <c r="D18" s="217"/>
      <c r="E18" s="217" t="s">
        <v>581</v>
      </c>
      <c r="F18" s="217"/>
      <c r="G18" s="217"/>
      <c r="H18" s="217"/>
      <c r="I18" s="258">
        <v>486874588</v>
      </c>
      <c r="J18" s="258"/>
      <c r="K18" s="232">
        <v>0</v>
      </c>
      <c r="L18" s="232"/>
      <c r="M18" s="232"/>
      <c r="N18" s="232">
        <v>0</v>
      </c>
      <c r="O18" s="232"/>
      <c r="P18" s="232"/>
      <c r="Q18" s="232">
        <v>0</v>
      </c>
      <c r="R18" s="232"/>
      <c r="S18" s="232"/>
      <c r="T18" s="232"/>
      <c r="U18" s="232"/>
      <c r="V18" s="232">
        <v>0</v>
      </c>
      <c r="W18" s="232"/>
      <c r="X18" s="232"/>
      <c r="Y18" s="232">
        <v>0</v>
      </c>
      <c r="Z18" s="232"/>
      <c r="AA18" s="232"/>
      <c r="AB18" s="232"/>
      <c r="AC18" s="232"/>
      <c r="AD18" s="232"/>
    </row>
    <row r="19" spans="1:30" ht="19.5" customHeight="1">
      <c r="A19" s="1"/>
      <c r="B19" s="64" t="s">
        <v>36</v>
      </c>
      <c r="C19" s="217" t="s">
        <v>592</v>
      </c>
      <c r="D19" s="217"/>
      <c r="E19" s="217" t="s">
        <v>593</v>
      </c>
      <c r="F19" s="217"/>
      <c r="G19" s="217"/>
      <c r="H19" s="217"/>
      <c r="I19" s="258">
        <v>2540346163</v>
      </c>
      <c r="J19" s="258"/>
      <c r="K19" s="232">
        <v>0</v>
      </c>
      <c r="L19" s="232"/>
      <c r="M19" s="232"/>
      <c r="N19" s="232">
        <v>0</v>
      </c>
      <c r="O19" s="232"/>
      <c r="P19" s="232"/>
      <c r="Q19" s="232">
        <v>0</v>
      </c>
      <c r="R19" s="232"/>
      <c r="S19" s="232"/>
      <c r="T19" s="232"/>
      <c r="U19" s="232"/>
      <c r="V19" s="232">
        <v>0</v>
      </c>
      <c r="W19" s="232"/>
      <c r="X19" s="232"/>
      <c r="Y19" s="232">
        <v>0</v>
      </c>
      <c r="Z19" s="232"/>
      <c r="AA19" s="232"/>
      <c r="AB19" s="232"/>
      <c r="AC19" s="232"/>
      <c r="AD19" s="232"/>
    </row>
    <row r="20" spans="1:30" ht="19.5" customHeight="1">
      <c r="A20" s="1"/>
      <c r="B20" s="64" t="s">
        <v>38</v>
      </c>
      <c r="C20" s="217" t="s">
        <v>598</v>
      </c>
      <c r="D20" s="217"/>
      <c r="E20" s="217" t="s">
        <v>599</v>
      </c>
      <c r="F20" s="217"/>
      <c r="G20" s="217"/>
      <c r="H20" s="217"/>
      <c r="I20" s="258">
        <v>2331987638</v>
      </c>
      <c r="J20" s="258"/>
      <c r="K20" s="232">
        <v>0</v>
      </c>
      <c r="L20" s="232"/>
      <c r="M20" s="232"/>
      <c r="N20" s="232">
        <v>0</v>
      </c>
      <c r="O20" s="232"/>
      <c r="P20" s="232"/>
      <c r="Q20" s="232">
        <v>0</v>
      </c>
      <c r="R20" s="232"/>
      <c r="S20" s="232"/>
      <c r="T20" s="232"/>
      <c r="U20" s="232"/>
      <c r="V20" s="232">
        <v>0</v>
      </c>
      <c r="W20" s="232"/>
      <c r="X20" s="232"/>
      <c r="Y20" s="232">
        <v>0</v>
      </c>
      <c r="Z20" s="232"/>
      <c r="AA20" s="232"/>
      <c r="AB20" s="232"/>
      <c r="AC20" s="232"/>
      <c r="AD20" s="232"/>
    </row>
    <row r="21" spans="1:30" ht="19.5" customHeight="1">
      <c r="A21" s="1"/>
      <c r="B21" s="64" t="s">
        <v>39</v>
      </c>
      <c r="C21" s="217" t="s">
        <v>578</v>
      </c>
      <c r="D21" s="217"/>
      <c r="E21" s="217" t="s">
        <v>579</v>
      </c>
      <c r="F21" s="217"/>
      <c r="G21" s="217"/>
      <c r="H21" s="217"/>
      <c r="I21" s="258">
        <v>1366889523</v>
      </c>
      <c r="J21" s="258"/>
      <c r="K21" s="232">
        <v>0</v>
      </c>
      <c r="L21" s="232"/>
      <c r="M21" s="232"/>
      <c r="N21" s="232">
        <v>0</v>
      </c>
      <c r="O21" s="232"/>
      <c r="P21" s="232"/>
      <c r="Q21" s="232">
        <v>0</v>
      </c>
      <c r="R21" s="232"/>
      <c r="S21" s="232"/>
      <c r="T21" s="232"/>
      <c r="U21" s="232"/>
      <c r="V21" s="232">
        <v>0</v>
      </c>
      <c r="W21" s="232"/>
      <c r="X21" s="232"/>
      <c r="Y21" s="232">
        <v>0</v>
      </c>
      <c r="Z21" s="232"/>
      <c r="AA21" s="232"/>
      <c r="AB21" s="232"/>
      <c r="AC21" s="232"/>
      <c r="AD21" s="232"/>
    </row>
    <row r="22" spans="1:30" ht="19.5" customHeight="1">
      <c r="A22" s="1"/>
      <c r="B22" s="64" t="s">
        <v>42</v>
      </c>
      <c r="C22" s="217" t="s">
        <v>590</v>
      </c>
      <c r="D22" s="217"/>
      <c r="E22" s="217" t="s">
        <v>591</v>
      </c>
      <c r="F22" s="217"/>
      <c r="G22" s="217"/>
      <c r="H22" s="217"/>
      <c r="I22" s="258">
        <v>251394823</v>
      </c>
      <c r="J22" s="258"/>
      <c r="K22" s="232">
        <v>0</v>
      </c>
      <c r="L22" s="232"/>
      <c r="M22" s="232"/>
      <c r="N22" s="232">
        <v>0</v>
      </c>
      <c r="O22" s="232"/>
      <c r="P22" s="232"/>
      <c r="Q22" s="232">
        <v>0</v>
      </c>
      <c r="R22" s="232"/>
      <c r="S22" s="232"/>
      <c r="T22" s="232"/>
      <c r="U22" s="232"/>
      <c r="V22" s="232">
        <v>0</v>
      </c>
      <c r="W22" s="232"/>
      <c r="X22" s="232"/>
      <c r="Y22" s="232">
        <v>0</v>
      </c>
      <c r="Z22" s="232"/>
      <c r="AA22" s="232"/>
      <c r="AB22" s="232"/>
      <c r="AC22" s="232"/>
      <c r="AD22" s="232"/>
    </row>
    <row r="23" spans="1:30" ht="19.5" customHeight="1">
      <c r="A23" s="1"/>
      <c r="B23" s="64" t="s">
        <v>41</v>
      </c>
      <c r="C23" s="217" t="s">
        <v>600</v>
      </c>
      <c r="D23" s="217"/>
      <c r="E23" s="217" t="s">
        <v>601</v>
      </c>
      <c r="F23" s="217"/>
      <c r="G23" s="217"/>
      <c r="H23" s="217"/>
      <c r="I23" s="258">
        <v>1073353688</v>
      </c>
      <c r="J23" s="258"/>
      <c r="K23" s="232">
        <v>0</v>
      </c>
      <c r="L23" s="232"/>
      <c r="M23" s="232"/>
      <c r="N23" s="232">
        <v>0</v>
      </c>
      <c r="O23" s="232"/>
      <c r="P23" s="232"/>
      <c r="Q23" s="232">
        <v>0</v>
      </c>
      <c r="R23" s="232"/>
      <c r="S23" s="232"/>
      <c r="T23" s="232"/>
      <c r="U23" s="232"/>
      <c r="V23" s="232">
        <v>0</v>
      </c>
      <c r="W23" s="232"/>
      <c r="X23" s="232"/>
      <c r="Y23" s="232">
        <v>0</v>
      </c>
      <c r="Z23" s="232"/>
      <c r="AA23" s="232"/>
      <c r="AB23" s="232"/>
      <c r="AC23" s="232"/>
      <c r="AD23" s="232"/>
    </row>
    <row r="24" spans="1:30" ht="19.5" customHeight="1">
      <c r="A24" s="1"/>
      <c r="B24" s="64" t="s">
        <v>44</v>
      </c>
      <c r="C24" s="217" t="s">
        <v>584</v>
      </c>
      <c r="D24" s="217"/>
      <c r="E24" s="204" t="s">
        <v>636</v>
      </c>
      <c r="F24" s="205"/>
      <c r="G24" s="205"/>
      <c r="H24" s="206"/>
      <c r="I24" s="323">
        <v>167075841</v>
      </c>
      <c r="J24" s="324"/>
      <c r="K24" s="325"/>
      <c r="L24" s="327"/>
      <c r="M24" s="326"/>
      <c r="N24" s="325"/>
      <c r="O24" s="326"/>
      <c r="P24" s="30"/>
      <c r="Q24" s="325"/>
      <c r="R24" s="327"/>
      <c r="S24" s="327"/>
      <c r="T24" s="327"/>
      <c r="U24" s="326"/>
      <c r="V24" s="325"/>
      <c r="W24" s="327"/>
      <c r="X24" s="326"/>
      <c r="Y24" s="325"/>
      <c r="Z24" s="327"/>
      <c r="AA24" s="327"/>
      <c r="AB24" s="327"/>
      <c r="AC24" s="327"/>
      <c r="AD24" s="326"/>
    </row>
    <row r="25" spans="1:30" ht="19.5" customHeight="1">
      <c r="A25" s="1"/>
      <c r="B25" s="64" t="s">
        <v>35</v>
      </c>
      <c r="C25" s="204" t="s">
        <v>858</v>
      </c>
      <c r="D25" s="206"/>
      <c r="E25" s="204" t="s">
        <v>859</v>
      </c>
      <c r="F25" s="205"/>
      <c r="G25" s="205"/>
      <c r="H25" s="206"/>
      <c r="I25" s="323">
        <v>30827135</v>
      </c>
      <c r="J25" s="324"/>
      <c r="K25" s="86"/>
      <c r="L25" s="87"/>
      <c r="M25" s="88"/>
      <c r="N25" s="87"/>
      <c r="O25" s="88"/>
      <c r="P25" s="30"/>
      <c r="Q25" s="87"/>
      <c r="R25" s="87"/>
      <c r="S25" s="87"/>
      <c r="T25" s="87"/>
      <c r="U25" s="88"/>
      <c r="V25" s="87"/>
      <c r="W25" s="87"/>
      <c r="X25" s="88"/>
      <c r="Y25" s="87"/>
      <c r="Z25" s="87"/>
      <c r="AA25" s="87"/>
      <c r="AB25" s="87"/>
      <c r="AC25" s="87"/>
      <c r="AD25" s="88"/>
    </row>
    <row r="26" spans="1:30" ht="19.5" customHeight="1">
      <c r="A26" s="1"/>
      <c r="B26" s="64" t="s">
        <v>105</v>
      </c>
      <c r="C26" s="217" t="s">
        <v>616</v>
      </c>
      <c r="D26" s="217"/>
      <c r="E26" s="217" t="s">
        <v>617</v>
      </c>
      <c r="F26" s="217"/>
      <c r="G26" s="217"/>
      <c r="H26" s="217"/>
      <c r="I26" s="258">
        <v>7156000</v>
      </c>
      <c r="J26" s="258"/>
      <c r="K26" s="232">
        <v>0</v>
      </c>
      <c r="L26" s="232"/>
      <c r="M26" s="232"/>
      <c r="N26" s="232">
        <v>0</v>
      </c>
      <c r="O26" s="232"/>
      <c r="P26" s="232"/>
      <c r="Q26" s="232">
        <v>0</v>
      </c>
      <c r="R26" s="232"/>
      <c r="S26" s="232"/>
      <c r="T26" s="232"/>
      <c r="U26" s="232"/>
      <c r="V26" s="232">
        <v>0</v>
      </c>
      <c r="W26" s="232"/>
      <c r="X26" s="232"/>
      <c r="Y26" s="232">
        <v>0</v>
      </c>
      <c r="Z26" s="232"/>
      <c r="AA26" s="232"/>
      <c r="AB26" s="232"/>
      <c r="AC26" s="232"/>
      <c r="AD26" s="232"/>
    </row>
    <row r="27" spans="1:30" ht="25.5" customHeight="1">
      <c r="A27" s="1"/>
      <c r="B27" s="64" t="s">
        <v>420</v>
      </c>
      <c r="C27" s="217" t="s">
        <v>637</v>
      </c>
      <c r="D27" s="217"/>
      <c r="E27" s="217" t="s">
        <v>638</v>
      </c>
      <c r="F27" s="217"/>
      <c r="G27" s="217"/>
      <c r="H27" s="217"/>
      <c r="I27" s="258">
        <v>138692280</v>
      </c>
      <c r="J27" s="258"/>
      <c r="K27" s="232">
        <v>0</v>
      </c>
      <c r="L27" s="232"/>
      <c r="M27" s="232"/>
      <c r="N27" s="232">
        <v>0</v>
      </c>
      <c r="O27" s="232"/>
      <c r="P27" s="232"/>
      <c r="Q27" s="232">
        <v>0</v>
      </c>
      <c r="R27" s="232"/>
      <c r="S27" s="232"/>
      <c r="T27" s="232"/>
      <c r="U27" s="232"/>
      <c r="V27" s="232">
        <v>0</v>
      </c>
      <c r="W27" s="232"/>
      <c r="X27" s="232"/>
      <c r="Y27" s="232">
        <v>0</v>
      </c>
      <c r="Z27" s="232"/>
      <c r="AA27" s="232"/>
      <c r="AB27" s="232"/>
      <c r="AC27" s="232"/>
      <c r="AD27" s="232"/>
    </row>
    <row r="28" spans="1:3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27" customHeight="1">
      <c r="A29" s="1"/>
      <c r="B29" s="1"/>
      <c r="C29" s="1"/>
      <c r="D29" s="1"/>
      <c r="E29" s="1"/>
      <c r="F29" s="1"/>
      <c r="G29" s="1"/>
      <c r="H29" s="1"/>
      <c r="I29" s="89"/>
      <c r="J29" s="1"/>
      <c r="K29" s="1"/>
      <c r="L29" s="1"/>
      <c r="M29" s="1"/>
      <c r="N29" s="1"/>
      <c r="O29" s="1"/>
      <c r="P29" s="1"/>
      <c r="Q29" s="1"/>
      <c r="R29" s="140" t="s">
        <v>656</v>
      </c>
      <c r="S29" s="140"/>
      <c r="T29" s="140"/>
      <c r="U29" s="140"/>
      <c r="V29" s="140"/>
      <c r="W29" s="140"/>
      <c r="X29" s="140"/>
      <c r="Y29" s="140"/>
      <c r="Z29" s="140"/>
      <c r="AA29" s="140"/>
      <c r="AB29" s="140"/>
      <c r="AC29" s="140"/>
      <c r="AD29" s="1"/>
    </row>
    <row r="30" spans="1:30" ht="0.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7.25" customHeight="1">
      <c r="A31" s="1"/>
      <c r="B31" s="1"/>
      <c r="C31" s="1"/>
      <c r="D31" s="144" t="s">
        <v>3</v>
      </c>
      <c r="E31" s="144"/>
      <c r="F31" s="144"/>
      <c r="G31" s="144"/>
      <c r="H31" s="1"/>
      <c r="I31" s="1"/>
      <c r="J31" s="1"/>
      <c r="K31" s="1"/>
      <c r="L31" s="144" t="s">
        <v>54</v>
      </c>
      <c r="M31" s="144"/>
      <c r="N31" s="144"/>
      <c r="O31" s="1"/>
      <c r="P31" s="1"/>
      <c r="Q31" s="1"/>
      <c r="R31" s="1"/>
      <c r="S31" s="1"/>
      <c r="T31" s="1"/>
      <c r="U31" s="144" t="s">
        <v>51</v>
      </c>
      <c r="V31" s="144"/>
      <c r="W31" s="144"/>
      <c r="X31" s="144"/>
      <c r="Y31" s="144"/>
      <c r="Z31" s="1"/>
      <c r="AA31" s="1"/>
      <c r="AB31" s="1"/>
      <c r="AC31" s="1"/>
      <c r="AD31" s="1"/>
    </row>
    <row r="32" spans="1:30" ht="0.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7.25" customHeight="1">
      <c r="A33" s="1"/>
      <c r="B33" s="1"/>
      <c r="C33" s="1"/>
      <c r="D33" s="140" t="s">
        <v>4</v>
      </c>
      <c r="E33" s="140"/>
      <c r="F33" s="140"/>
      <c r="G33" s="140"/>
      <c r="H33" s="1"/>
      <c r="I33" s="1"/>
      <c r="J33" s="1"/>
      <c r="K33" s="1"/>
      <c r="L33" s="140" t="s">
        <v>4</v>
      </c>
      <c r="M33" s="140"/>
      <c r="N33" s="140"/>
      <c r="O33" s="1"/>
      <c r="P33" s="1"/>
      <c r="Q33" s="1"/>
      <c r="R33" s="1"/>
      <c r="S33" s="140" t="s">
        <v>602</v>
      </c>
      <c r="T33" s="140"/>
      <c r="U33" s="140"/>
      <c r="V33" s="140"/>
      <c r="W33" s="140"/>
      <c r="X33" s="140"/>
      <c r="Y33" s="140"/>
      <c r="Z33" s="140"/>
      <c r="AA33" s="140"/>
      <c r="AB33" s="140"/>
      <c r="AC33" s="1"/>
      <c r="AD33" s="1"/>
    </row>
  </sheetData>
  <sheetProtection/>
  <mergeCells count="160">
    <mergeCell ref="B2:G3"/>
    <mergeCell ref="V2:AC2"/>
    <mergeCell ref="F4:W4"/>
    <mergeCell ref="J5:L5"/>
    <mergeCell ref="M5:Q5"/>
    <mergeCell ref="W7:AB7"/>
    <mergeCell ref="C9:D9"/>
    <mergeCell ref="E9:H9"/>
    <mergeCell ref="I9:J9"/>
    <mergeCell ref="K9:M9"/>
    <mergeCell ref="N9:O9"/>
    <mergeCell ref="P9:U9"/>
    <mergeCell ref="V9:X9"/>
    <mergeCell ref="Y9:AD9"/>
    <mergeCell ref="N10:O10"/>
    <mergeCell ref="P10:U10"/>
    <mergeCell ref="V10:X10"/>
    <mergeCell ref="Y10:AD10"/>
    <mergeCell ref="C10:D10"/>
    <mergeCell ref="E10:H10"/>
    <mergeCell ref="I10:J10"/>
    <mergeCell ref="K10:M10"/>
    <mergeCell ref="N11:P11"/>
    <mergeCell ref="Q11:U11"/>
    <mergeCell ref="V11:X11"/>
    <mergeCell ref="Y11:AD11"/>
    <mergeCell ref="C11:D11"/>
    <mergeCell ref="E11:H11"/>
    <mergeCell ref="I11:J11"/>
    <mergeCell ref="K11:M11"/>
    <mergeCell ref="N12:P12"/>
    <mergeCell ref="Q12:U12"/>
    <mergeCell ref="V12:X12"/>
    <mergeCell ref="Y12:AD12"/>
    <mergeCell ref="C12:D12"/>
    <mergeCell ref="E12:H12"/>
    <mergeCell ref="I12:J12"/>
    <mergeCell ref="K12:M12"/>
    <mergeCell ref="N13:P13"/>
    <mergeCell ref="Q13:U13"/>
    <mergeCell ref="V13:X13"/>
    <mergeCell ref="Y13:AD13"/>
    <mergeCell ref="C13:D13"/>
    <mergeCell ref="E13:H13"/>
    <mergeCell ref="I13:J13"/>
    <mergeCell ref="K13:M13"/>
    <mergeCell ref="N14:P14"/>
    <mergeCell ref="Q14:U14"/>
    <mergeCell ref="V14:X14"/>
    <mergeCell ref="Y14:AD14"/>
    <mergeCell ref="C14:D14"/>
    <mergeCell ref="E14:H14"/>
    <mergeCell ref="I14:J14"/>
    <mergeCell ref="K14:M14"/>
    <mergeCell ref="N15:P15"/>
    <mergeCell ref="Q15:U15"/>
    <mergeCell ref="V15:X15"/>
    <mergeCell ref="Y15:AD15"/>
    <mergeCell ref="C15:D15"/>
    <mergeCell ref="E15:H15"/>
    <mergeCell ref="I15:J15"/>
    <mergeCell ref="K15:M15"/>
    <mergeCell ref="N16:P16"/>
    <mergeCell ref="Q16:U16"/>
    <mergeCell ref="V16:X16"/>
    <mergeCell ref="Y16:AD16"/>
    <mergeCell ref="C16:D16"/>
    <mergeCell ref="E16:H16"/>
    <mergeCell ref="I16:J16"/>
    <mergeCell ref="K16:M16"/>
    <mergeCell ref="N17:P17"/>
    <mergeCell ref="Q17:U17"/>
    <mergeCell ref="V17:X17"/>
    <mergeCell ref="Y17:AD17"/>
    <mergeCell ref="C17:D17"/>
    <mergeCell ref="E17:H17"/>
    <mergeCell ref="I17:J17"/>
    <mergeCell ref="K17:M17"/>
    <mergeCell ref="N18:P18"/>
    <mergeCell ref="Q18:U18"/>
    <mergeCell ref="V18:X18"/>
    <mergeCell ref="Y18:AD18"/>
    <mergeCell ref="C18:D18"/>
    <mergeCell ref="E18:H18"/>
    <mergeCell ref="I18:J18"/>
    <mergeCell ref="K18:M18"/>
    <mergeCell ref="N19:P19"/>
    <mergeCell ref="Q19:U19"/>
    <mergeCell ref="V19:X19"/>
    <mergeCell ref="Y19:AD19"/>
    <mergeCell ref="C19:D19"/>
    <mergeCell ref="E19:H19"/>
    <mergeCell ref="I19:J19"/>
    <mergeCell ref="K19:M19"/>
    <mergeCell ref="N20:P20"/>
    <mergeCell ref="Q20:U20"/>
    <mergeCell ref="V20:X20"/>
    <mergeCell ref="Y20:AD20"/>
    <mergeCell ref="C20:D20"/>
    <mergeCell ref="E20:H20"/>
    <mergeCell ref="I20:J20"/>
    <mergeCell ref="K20:M20"/>
    <mergeCell ref="N21:P21"/>
    <mergeCell ref="Q21:U21"/>
    <mergeCell ref="V21:X21"/>
    <mergeCell ref="Y21:AD21"/>
    <mergeCell ref="C21:D21"/>
    <mergeCell ref="E21:H21"/>
    <mergeCell ref="I21:J21"/>
    <mergeCell ref="K21:M21"/>
    <mergeCell ref="N22:P22"/>
    <mergeCell ref="Q22:U22"/>
    <mergeCell ref="V22:X22"/>
    <mergeCell ref="Y22:AD22"/>
    <mergeCell ref="C22:D22"/>
    <mergeCell ref="E22:H22"/>
    <mergeCell ref="I22:J22"/>
    <mergeCell ref="K22:M22"/>
    <mergeCell ref="N23:P23"/>
    <mergeCell ref="Q23:U23"/>
    <mergeCell ref="V23:X23"/>
    <mergeCell ref="Y23:AD23"/>
    <mergeCell ref="C23:D23"/>
    <mergeCell ref="E23:H23"/>
    <mergeCell ref="I23:J23"/>
    <mergeCell ref="K23:M23"/>
    <mergeCell ref="N24:O24"/>
    <mergeCell ref="Q24:U24"/>
    <mergeCell ref="V24:X24"/>
    <mergeCell ref="Y24:AD24"/>
    <mergeCell ref="C24:D24"/>
    <mergeCell ref="E24:H24"/>
    <mergeCell ref="I24:J24"/>
    <mergeCell ref="K24:M24"/>
    <mergeCell ref="E26:H26"/>
    <mergeCell ref="I26:J26"/>
    <mergeCell ref="K26:M26"/>
    <mergeCell ref="C25:D25"/>
    <mergeCell ref="E25:H25"/>
    <mergeCell ref="I25:J25"/>
    <mergeCell ref="I27:J27"/>
    <mergeCell ref="K27:M27"/>
    <mergeCell ref="R29:AC29"/>
    <mergeCell ref="D31:G31"/>
    <mergeCell ref="L31:N31"/>
    <mergeCell ref="N26:P26"/>
    <mergeCell ref="Q26:U26"/>
    <mergeCell ref="V26:X26"/>
    <mergeCell ref="Y26:AD26"/>
    <mergeCell ref="C26:D26"/>
    <mergeCell ref="U31:Y31"/>
    <mergeCell ref="D33:G33"/>
    <mergeCell ref="L33:N33"/>
    <mergeCell ref="S33:AB33"/>
    <mergeCell ref="N27:P27"/>
    <mergeCell ref="Q27:U27"/>
    <mergeCell ref="V27:X27"/>
    <mergeCell ref="Y27:AD27"/>
    <mergeCell ref="C27:D27"/>
    <mergeCell ref="E27:H27"/>
  </mergeCells>
  <printOptions/>
  <pageMargins left="0.75" right="0.75" top="0.41" bottom="0.37" header="0.5" footer="0.4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26"/>
  <sheetViews>
    <sheetView zoomScalePageLayoutView="0" workbookViewId="0" topLeftCell="A7">
      <selection activeCell="J14" sqref="J14:L14"/>
    </sheetView>
  </sheetViews>
  <sheetFormatPr defaultColWidth="9.140625" defaultRowHeight="12.75"/>
  <cols>
    <col min="1" max="1" width="1.421875" style="0" customWidth="1"/>
    <col min="2" max="2" width="5.00390625" style="0" customWidth="1"/>
    <col min="3" max="3" width="3.8515625" style="0" customWidth="1"/>
    <col min="4" max="4" width="9.8515625" style="0" customWidth="1"/>
    <col min="5" max="5" width="8.00390625" style="0" customWidth="1"/>
    <col min="6" max="6" width="0.9921875" style="0" customWidth="1"/>
    <col min="7" max="7" width="3.7109375" style="0" customWidth="1"/>
    <col min="8" max="8" width="10.8515625" style="0" customWidth="1"/>
    <col min="9" max="9" width="2.57421875" style="0" customWidth="1"/>
    <col min="10" max="10" width="6.57421875" style="0" customWidth="1"/>
    <col min="11" max="11" width="2.00390625" style="0" customWidth="1"/>
    <col min="12" max="12" width="6.140625" style="0" customWidth="1"/>
    <col min="13" max="13" width="12.140625" style="0" customWidth="1"/>
    <col min="14" max="14" width="0.71875" style="0" customWidth="1"/>
    <col min="15" max="15" width="1.8515625" style="0" customWidth="1"/>
    <col min="16" max="16" width="1.7109375" style="0" customWidth="1"/>
    <col min="17" max="17" width="6.28125" style="0" customWidth="1"/>
    <col min="18" max="18" width="7.00390625" style="0" customWidth="1"/>
    <col min="19" max="19" width="5.28125" style="0" customWidth="1"/>
    <col min="20" max="20" width="3.421875" style="0" customWidth="1"/>
    <col min="21" max="21" width="0.42578125" style="0" customWidth="1"/>
    <col min="22" max="22" width="5.28125" style="0" customWidth="1"/>
    <col min="23" max="23" width="0.42578125" style="0" customWidth="1"/>
    <col min="24" max="24" width="2.8515625" style="0" customWidth="1"/>
    <col min="25" max="25" width="8.140625" style="0" customWidth="1"/>
    <col min="26" max="26" width="0.13671875" style="0" customWidth="1"/>
    <col min="27" max="27" width="0.9921875" style="0" customWidth="1"/>
    <col min="28" max="28" width="0.5625" style="0" customWidth="1"/>
    <col min="29" max="30" width="2.28125" style="0" customWidth="1"/>
    <col min="31" max="31" width="4.7109375" style="0" customWidth="1"/>
    <col min="32" max="32" width="2.140625" style="0" customWidth="1"/>
  </cols>
  <sheetData>
    <row r="1" spans="1:32"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6.5" customHeight="1">
      <c r="A2" s="1"/>
      <c r="B2" s="158" t="s">
        <v>2</v>
      </c>
      <c r="C2" s="158"/>
      <c r="D2" s="158"/>
      <c r="E2" s="158"/>
      <c r="F2" s="158"/>
      <c r="G2" s="158"/>
      <c r="H2" s="158"/>
      <c r="I2" s="1"/>
      <c r="J2" s="1"/>
      <c r="K2" s="1"/>
      <c r="L2" s="1"/>
      <c r="M2" s="1"/>
      <c r="N2" s="1"/>
      <c r="O2" s="1"/>
      <c r="P2" s="1"/>
      <c r="Q2" s="1"/>
      <c r="R2" s="1"/>
      <c r="S2" s="1"/>
      <c r="T2" s="1"/>
      <c r="U2" s="1"/>
      <c r="V2" s="1"/>
      <c r="W2" s="1"/>
      <c r="X2" s="1"/>
      <c r="Y2" s="269" t="s">
        <v>641</v>
      </c>
      <c r="Z2" s="269"/>
      <c r="AA2" s="269"/>
      <c r="AB2" s="269"/>
      <c r="AC2" s="269"/>
      <c r="AD2" s="269"/>
      <c r="AE2" s="269"/>
      <c r="AF2" s="1"/>
    </row>
    <row r="3" spans="1:32" ht="9" customHeight="1">
      <c r="A3" s="1"/>
      <c r="B3" s="158"/>
      <c r="C3" s="158"/>
      <c r="D3" s="158"/>
      <c r="E3" s="158"/>
      <c r="F3" s="158"/>
      <c r="G3" s="158"/>
      <c r="H3" s="158"/>
      <c r="I3" s="1"/>
      <c r="J3" s="1"/>
      <c r="K3" s="1"/>
      <c r="L3" s="1"/>
      <c r="M3" s="1"/>
      <c r="N3" s="1"/>
      <c r="O3" s="1"/>
      <c r="P3" s="1"/>
      <c r="Q3" s="1"/>
      <c r="R3" s="1"/>
      <c r="S3" s="1"/>
      <c r="T3" s="1"/>
      <c r="U3" s="1"/>
      <c r="V3" s="1"/>
      <c r="W3" s="1"/>
      <c r="X3" s="1"/>
      <c r="Y3" s="1"/>
      <c r="Z3" s="1"/>
      <c r="AA3" s="1"/>
      <c r="AB3" s="1"/>
      <c r="AC3" s="1"/>
      <c r="AD3" s="1"/>
      <c r="AE3" s="1"/>
      <c r="AF3" s="1"/>
    </row>
    <row r="4" spans="1:32"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19.5" customHeight="1">
      <c r="A5" s="1"/>
      <c r="B5" s="1"/>
      <c r="C5" s="1"/>
      <c r="D5" s="1"/>
      <c r="E5" s="1"/>
      <c r="F5" s="134" t="s">
        <v>642</v>
      </c>
      <c r="G5" s="134"/>
      <c r="H5" s="134"/>
      <c r="I5" s="134"/>
      <c r="J5" s="134"/>
      <c r="K5" s="134"/>
      <c r="L5" s="134"/>
      <c r="M5" s="134"/>
      <c r="N5" s="134"/>
      <c r="O5" s="134"/>
      <c r="P5" s="134"/>
      <c r="Q5" s="134"/>
      <c r="R5" s="134"/>
      <c r="S5" s="134"/>
      <c r="T5" s="134"/>
      <c r="U5" s="134"/>
      <c r="V5" s="134"/>
      <c r="W5" s="134"/>
      <c r="X5" s="134"/>
      <c r="Y5" s="134"/>
      <c r="Z5" s="134"/>
      <c r="AA5" s="134"/>
      <c r="AB5" s="1"/>
      <c r="AC5" s="1"/>
      <c r="AD5" s="1"/>
      <c r="AE5" s="1"/>
      <c r="AF5" s="1"/>
    </row>
    <row r="6" spans="1:32" ht="3"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5.75" customHeight="1">
      <c r="A7" s="1"/>
      <c r="B7" s="1"/>
      <c r="C7" s="1"/>
      <c r="D7" s="1"/>
      <c r="E7" s="1"/>
      <c r="F7" s="1"/>
      <c r="G7" s="1"/>
      <c r="H7" s="1"/>
      <c r="I7" s="269" t="s">
        <v>643</v>
      </c>
      <c r="J7" s="269"/>
      <c r="K7" s="329" t="s">
        <v>650</v>
      </c>
      <c r="L7" s="329"/>
      <c r="M7" s="329"/>
      <c r="N7" s="1"/>
      <c r="O7" s="269" t="s">
        <v>644</v>
      </c>
      <c r="P7" s="269"/>
      <c r="Q7" s="269"/>
      <c r="R7" s="329" t="s">
        <v>862</v>
      </c>
      <c r="S7" s="329"/>
      <c r="T7" s="329"/>
      <c r="U7" s="329"/>
      <c r="V7" s="329"/>
      <c r="W7" s="1"/>
      <c r="X7" s="1"/>
      <c r="Y7" s="1"/>
      <c r="Z7" s="1"/>
      <c r="AA7" s="1"/>
      <c r="AB7" s="1"/>
      <c r="AC7" s="1"/>
      <c r="AD7" s="1"/>
      <c r="AE7" s="1"/>
      <c r="AF7" s="1"/>
    </row>
    <row r="8" spans="1:32" ht="0.75" customHeight="1">
      <c r="A8" s="1"/>
      <c r="B8" s="1"/>
      <c r="C8" s="1"/>
      <c r="D8" s="1"/>
      <c r="E8" s="1"/>
      <c r="F8" s="1"/>
      <c r="G8" s="1"/>
      <c r="H8" s="1"/>
      <c r="I8" s="269"/>
      <c r="J8" s="269"/>
      <c r="K8" s="329"/>
      <c r="L8" s="329"/>
      <c r="M8" s="329"/>
      <c r="N8" s="1"/>
      <c r="O8" s="269"/>
      <c r="P8" s="269"/>
      <c r="Q8" s="269"/>
      <c r="R8" s="329"/>
      <c r="S8" s="329"/>
      <c r="T8" s="329"/>
      <c r="U8" s="329"/>
      <c r="V8" s="329"/>
      <c r="W8" s="1"/>
      <c r="X8" s="1"/>
      <c r="Y8" s="157" t="s">
        <v>53</v>
      </c>
      <c r="Z8" s="157"/>
      <c r="AA8" s="157"/>
      <c r="AB8" s="157"/>
      <c r="AC8" s="157"/>
      <c r="AD8" s="157"/>
      <c r="AE8" s="157"/>
      <c r="AF8" s="157"/>
    </row>
    <row r="9" spans="1:32" ht="15.75" customHeight="1">
      <c r="A9" s="1"/>
      <c r="B9" s="1"/>
      <c r="C9" s="1"/>
      <c r="D9" s="1"/>
      <c r="E9" s="1"/>
      <c r="F9" s="1"/>
      <c r="G9" s="1"/>
      <c r="H9" s="1"/>
      <c r="I9" s="1"/>
      <c r="J9" s="1"/>
      <c r="K9" s="1"/>
      <c r="L9" s="1"/>
      <c r="M9" s="1"/>
      <c r="N9" s="1"/>
      <c r="O9" s="1"/>
      <c r="P9" s="1"/>
      <c r="Q9" s="1"/>
      <c r="R9" s="1"/>
      <c r="S9" s="1"/>
      <c r="T9" s="1"/>
      <c r="U9" s="1"/>
      <c r="V9" s="1"/>
      <c r="W9" s="1"/>
      <c r="X9" s="1"/>
      <c r="Y9" s="157"/>
      <c r="Z9" s="157"/>
      <c r="AA9" s="157"/>
      <c r="AB9" s="157"/>
      <c r="AC9" s="157"/>
      <c r="AD9" s="157"/>
      <c r="AE9" s="157"/>
      <c r="AF9" s="157"/>
    </row>
    <row r="10" spans="1:32"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37.5" customHeight="1">
      <c r="A11" s="1"/>
      <c r="B11" s="31" t="s">
        <v>565</v>
      </c>
      <c r="C11" s="239" t="s">
        <v>566</v>
      </c>
      <c r="D11" s="239"/>
      <c r="E11" s="239" t="s">
        <v>567</v>
      </c>
      <c r="F11" s="239"/>
      <c r="G11" s="239"/>
      <c r="H11" s="239"/>
      <c r="I11" s="239"/>
      <c r="J11" s="239" t="s">
        <v>645</v>
      </c>
      <c r="K11" s="239"/>
      <c r="L11" s="239"/>
      <c r="M11" s="239" t="s">
        <v>646</v>
      </c>
      <c r="N11" s="239"/>
      <c r="O11" s="239"/>
      <c r="P11" s="239" t="s">
        <v>630</v>
      </c>
      <c r="Q11" s="239"/>
      <c r="R11" s="239"/>
      <c r="S11" s="239" t="s">
        <v>647</v>
      </c>
      <c r="T11" s="239"/>
      <c r="U11" s="239"/>
      <c r="V11" s="239"/>
      <c r="W11" s="239"/>
      <c r="X11" s="239" t="s">
        <v>632</v>
      </c>
      <c r="Y11" s="239"/>
      <c r="Z11" s="239" t="s">
        <v>648</v>
      </c>
      <c r="AA11" s="239"/>
      <c r="AB11" s="239"/>
      <c r="AC11" s="239"/>
      <c r="AD11" s="239"/>
      <c r="AE11" s="239"/>
      <c r="AF11" s="239"/>
    </row>
    <row r="12" spans="1:32" ht="14.25" customHeight="1">
      <c r="A12" s="1"/>
      <c r="B12" s="35" t="s">
        <v>573</v>
      </c>
      <c r="C12" s="169" t="s">
        <v>574</v>
      </c>
      <c r="D12" s="169"/>
      <c r="E12" s="169" t="s">
        <v>575</v>
      </c>
      <c r="F12" s="169"/>
      <c r="G12" s="169"/>
      <c r="H12" s="169"/>
      <c r="I12" s="169"/>
      <c r="J12" s="169">
        <v>1</v>
      </c>
      <c r="K12" s="169"/>
      <c r="L12" s="169"/>
      <c r="M12" s="169">
        <v>2</v>
      </c>
      <c r="N12" s="169"/>
      <c r="O12" s="169"/>
      <c r="P12" s="169">
        <v>3</v>
      </c>
      <c r="Q12" s="169"/>
      <c r="R12" s="169"/>
      <c r="S12" s="169">
        <v>4</v>
      </c>
      <c r="T12" s="169"/>
      <c r="U12" s="169"/>
      <c r="V12" s="169"/>
      <c r="W12" s="169"/>
      <c r="X12" s="169">
        <v>5</v>
      </c>
      <c r="Y12" s="169"/>
      <c r="Z12" s="169">
        <v>6</v>
      </c>
      <c r="AA12" s="169"/>
      <c r="AB12" s="169"/>
      <c r="AC12" s="169"/>
      <c r="AD12" s="169"/>
      <c r="AE12" s="169"/>
      <c r="AF12" s="169"/>
    </row>
    <row r="13" spans="1:32" ht="24.75" customHeight="1">
      <c r="A13" s="1"/>
      <c r="B13" s="63"/>
      <c r="C13" s="320" t="s">
        <v>634</v>
      </c>
      <c r="D13" s="320"/>
      <c r="E13" s="202" t="s">
        <v>635</v>
      </c>
      <c r="F13" s="202"/>
      <c r="G13" s="202"/>
      <c r="H13" s="202"/>
      <c r="I13" s="202"/>
      <c r="J13" s="222">
        <f>SUM(J14:L18)</f>
        <v>8607864479</v>
      </c>
      <c r="K13" s="222"/>
      <c r="L13" s="222"/>
      <c r="M13" s="203">
        <v>0</v>
      </c>
      <c r="N13" s="203"/>
      <c r="O13" s="203"/>
      <c r="P13" s="332">
        <v>0</v>
      </c>
      <c r="Q13" s="332"/>
      <c r="R13" s="332"/>
      <c r="S13" s="332">
        <v>0</v>
      </c>
      <c r="T13" s="332"/>
      <c r="U13" s="332"/>
      <c r="V13" s="332"/>
      <c r="W13" s="332"/>
      <c r="X13" s="332">
        <v>0</v>
      </c>
      <c r="Y13" s="332"/>
      <c r="Z13" s="332"/>
      <c r="AA13" s="332">
        <v>0</v>
      </c>
      <c r="AB13" s="332"/>
      <c r="AC13" s="332"/>
      <c r="AD13" s="332"/>
      <c r="AE13" s="332"/>
      <c r="AF13" s="332"/>
    </row>
    <row r="14" spans="1:32" ht="24.75" customHeight="1">
      <c r="A14" s="1"/>
      <c r="B14" s="64" t="s">
        <v>17</v>
      </c>
      <c r="C14" s="217" t="s">
        <v>576</v>
      </c>
      <c r="D14" s="217"/>
      <c r="E14" s="217" t="s">
        <v>577</v>
      </c>
      <c r="F14" s="217"/>
      <c r="G14" s="217"/>
      <c r="H14" s="217"/>
      <c r="I14" s="217"/>
      <c r="J14" s="258">
        <f>4966257889+2026996535</f>
        <v>6993254424</v>
      </c>
      <c r="K14" s="258"/>
      <c r="L14" s="258"/>
      <c r="M14" s="232">
        <v>0</v>
      </c>
      <c r="N14" s="232"/>
      <c r="O14" s="232"/>
      <c r="P14" s="312">
        <v>0</v>
      </c>
      <c r="Q14" s="312"/>
      <c r="R14" s="312"/>
      <c r="S14" s="312">
        <v>0</v>
      </c>
      <c r="T14" s="312"/>
      <c r="U14" s="312"/>
      <c r="V14" s="312"/>
      <c r="W14" s="312"/>
      <c r="X14" s="312">
        <v>0</v>
      </c>
      <c r="Y14" s="312"/>
      <c r="Z14" s="312"/>
      <c r="AA14" s="312">
        <v>0</v>
      </c>
      <c r="AB14" s="312"/>
      <c r="AC14" s="312"/>
      <c r="AD14" s="312"/>
      <c r="AE14" s="312"/>
      <c r="AF14" s="312"/>
    </row>
    <row r="15" spans="1:32" ht="24.75" customHeight="1">
      <c r="A15" s="1"/>
      <c r="B15" s="64" t="s">
        <v>19</v>
      </c>
      <c r="C15" s="217" t="s">
        <v>578</v>
      </c>
      <c r="D15" s="217"/>
      <c r="E15" s="217" t="s">
        <v>579</v>
      </c>
      <c r="F15" s="217"/>
      <c r="G15" s="217"/>
      <c r="H15" s="217"/>
      <c r="I15" s="217"/>
      <c r="J15" s="258">
        <v>451682270</v>
      </c>
      <c r="K15" s="258"/>
      <c r="L15" s="258"/>
      <c r="M15" s="232">
        <v>0</v>
      </c>
      <c r="N15" s="232"/>
      <c r="O15" s="232"/>
      <c r="P15" s="312">
        <v>0</v>
      </c>
      <c r="Q15" s="312"/>
      <c r="R15" s="312"/>
      <c r="S15" s="312">
        <v>0</v>
      </c>
      <c r="T15" s="312"/>
      <c r="U15" s="312"/>
      <c r="V15" s="312"/>
      <c r="W15" s="312"/>
      <c r="X15" s="312">
        <v>0</v>
      </c>
      <c r="Y15" s="312"/>
      <c r="Z15" s="312"/>
      <c r="AA15" s="312">
        <v>0</v>
      </c>
      <c r="AB15" s="312"/>
      <c r="AC15" s="312"/>
      <c r="AD15" s="312"/>
      <c r="AE15" s="312"/>
      <c r="AF15" s="312"/>
    </row>
    <row r="16" spans="1:32" ht="24.75" customHeight="1">
      <c r="A16" s="1"/>
      <c r="B16" s="64" t="s">
        <v>20</v>
      </c>
      <c r="C16" s="217" t="s">
        <v>584</v>
      </c>
      <c r="D16" s="217"/>
      <c r="E16" s="217" t="s">
        <v>585</v>
      </c>
      <c r="F16" s="217"/>
      <c r="G16" s="217"/>
      <c r="H16" s="217"/>
      <c r="I16" s="217"/>
      <c r="J16" s="258">
        <v>967792767</v>
      </c>
      <c r="K16" s="258"/>
      <c r="L16" s="258"/>
      <c r="M16" s="232">
        <v>0</v>
      </c>
      <c r="N16" s="232"/>
      <c r="O16" s="232"/>
      <c r="P16" s="312">
        <v>0</v>
      </c>
      <c r="Q16" s="312"/>
      <c r="R16" s="312"/>
      <c r="S16" s="312">
        <v>0</v>
      </c>
      <c r="T16" s="312"/>
      <c r="U16" s="312"/>
      <c r="V16" s="312"/>
      <c r="W16" s="312"/>
      <c r="X16" s="312">
        <v>0</v>
      </c>
      <c r="Y16" s="312"/>
      <c r="Z16" s="312"/>
      <c r="AA16" s="312">
        <v>0</v>
      </c>
      <c r="AB16" s="312"/>
      <c r="AC16" s="312"/>
      <c r="AD16" s="312"/>
      <c r="AE16" s="312"/>
      <c r="AF16" s="312"/>
    </row>
    <row r="17" spans="1:32" ht="24.75" customHeight="1">
      <c r="A17" s="1"/>
      <c r="B17" s="64" t="s">
        <v>618</v>
      </c>
      <c r="C17" s="204" t="s">
        <v>596</v>
      </c>
      <c r="D17" s="206"/>
      <c r="E17" s="204" t="s">
        <v>861</v>
      </c>
      <c r="F17" s="205"/>
      <c r="G17" s="205"/>
      <c r="H17" s="205"/>
      <c r="I17" s="206"/>
      <c r="J17" s="323">
        <v>41905788</v>
      </c>
      <c r="K17" s="330"/>
      <c r="L17" s="324"/>
      <c r="M17" s="325"/>
      <c r="N17" s="327"/>
      <c r="O17" s="326"/>
      <c r="P17" s="301"/>
      <c r="Q17" s="302"/>
      <c r="R17" s="303"/>
      <c r="S17" s="301"/>
      <c r="T17" s="302"/>
      <c r="U17" s="302"/>
      <c r="V17" s="302"/>
      <c r="W17" s="303"/>
      <c r="X17" s="301"/>
      <c r="Y17" s="303"/>
      <c r="Z17" s="85"/>
      <c r="AA17" s="301"/>
      <c r="AB17" s="302"/>
      <c r="AC17" s="302"/>
      <c r="AD17" s="302"/>
      <c r="AE17" s="302"/>
      <c r="AF17" s="303"/>
    </row>
    <row r="18" spans="1:32" ht="24.75" customHeight="1">
      <c r="A18" s="1"/>
      <c r="B18" s="64" t="s">
        <v>26</v>
      </c>
      <c r="C18" s="217" t="s">
        <v>616</v>
      </c>
      <c r="D18" s="217"/>
      <c r="E18" s="217" t="s">
        <v>649</v>
      </c>
      <c r="F18" s="217"/>
      <c r="G18" s="217"/>
      <c r="H18" s="217"/>
      <c r="I18" s="217"/>
      <c r="J18" s="258">
        <v>153229230</v>
      </c>
      <c r="K18" s="258"/>
      <c r="L18" s="258"/>
      <c r="M18" s="232">
        <v>0</v>
      </c>
      <c r="N18" s="232"/>
      <c r="O18" s="232"/>
      <c r="P18" s="312">
        <v>0</v>
      </c>
      <c r="Q18" s="312"/>
      <c r="R18" s="312"/>
      <c r="S18" s="312">
        <v>0</v>
      </c>
      <c r="T18" s="312"/>
      <c r="U18" s="312"/>
      <c r="V18" s="312"/>
      <c r="W18" s="312"/>
      <c r="X18" s="312">
        <v>0</v>
      </c>
      <c r="Y18" s="312"/>
      <c r="Z18" s="312"/>
      <c r="AA18" s="312">
        <v>0</v>
      </c>
      <c r="AB18" s="312"/>
      <c r="AC18" s="312"/>
      <c r="AD18" s="312"/>
      <c r="AE18" s="312"/>
      <c r="AF18" s="312"/>
    </row>
    <row r="19" spans="1:32" ht="24.75" customHeight="1">
      <c r="A19" s="1"/>
      <c r="B19" s="63"/>
      <c r="C19" s="320" t="s">
        <v>639</v>
      </c>
      <c r="D19" s="320"/>
      <c r="E19" s="202" t="s">
        <v>640</v>
      </c>
      <c r="F19" s="202"/>
      <c r="G19" s="202"/>
      <c r="H19" s="202"/>
      <c r="I19" s="202"/>
      <c r="J19" s="203">
        <v>0</v>
      </c>
      <c r="K19" s="203"/>
      <c r="L19" s="203"/>
      <c r="M19" s="203">
        <v>0</v>
      </c>
      <c r="N19" s="203"/>
      <c r="O19" s="203"/>
      <c r="P19" s="331">
        <v>0</v>
      </c>
      <c r="Q19" s="331"/>
      <c r="R19" s="331"/>
      <c r="S19" s="331">
        <v>0</v>
      </c>
      <c r="T19" s="331"/>
      <c r="U19" s="331"/>
      <c r="V19" s="331"/>
      <c r="W19" s="331"/>
      <c r="X19" s="331">
        <v>0</v>
      </c>
      <c r="Y19" s="331"/>
      <c r="Z19" s="331"/>
      <c r="AA19" s="331">
        <v>0</v>
      </c>
      <c r="AB19" s="331"/>
      <c r="AC19" s="331"/>
      <c r="AD19" s="331"/>
      <c r="AE19" s="331"/>
      <c r="AF19" s="331"/>
    </row>
    <row r="20" spans="1:32" ht="2.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6.5" customHeight="1">
      <c r="A21" s="1"/>
      <c r="B21" s="1"/>
      <c r="C21" s="1"/>
      <c r="D21" s="1"/>
      <c r="E21" s="1"/>
      <c r="F21" s="1"/>
      <c r="G21" s="1"/>
      <c r="H21" s="1"/>
      <c r="I21" s="1"/>
      <c r="J21" s="1"/>
      <c r="K21" s="1"/>
      <c r="L21" s="1"/>
      <c r="M21" s="1"/>
      <c r="N21" s="1"/>
      <c r="O21" s="1"/>
      <c r="P21" s="1"/>
      <c r="Q21" s="1"/>
      <c r="R21" s="1"/>
      <c r="S21" s="140" t="s">
        <v>656</v>
      </c>
      <c r="T21" s="140"/>
      <c r="U21" s="140"/>
      <c r="V21" s="140"/>
      <c r="W21" s="140"/>
      <c r="X21" s="140"/>
      <c r="Y21" s="140"/>
      <c r="Z21" s="140"/>
      <c r="AA21" s="140"/>
      <c r="AB21" s="140"/>
      <c r="AC21" s="140"/>
      <c r="AD21" s="140"/>
      <c r="AE21" s="140"/>
      <c r="AF21" s="140"/>
    </row>
    <row r="22" spans="1:32" ht="1.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 customHeight="1">
      <c r="A23" s="1"/>
      <c r="B23" s="1"/>
      <c r="C23" s="1"/>
      <c r="D23" s="144" t="s">
        <v>3</v>
      </c>
      <c r="E23" s="144"/>
      <c r="F23" s="144"/>
      <c r="G23" s="144"/>
      <c r="H23" s="1"/>
      <c r="I23" s="1"/>
      <c r="J23" s="1"/>
      <c r="K23" s="1"/>
      <c r="L23" s="144" t="s">
        <v>54</v>
      </c>
      <c r="M23" s="144"/>
      <c r="N23" s="144"/>
      <c r="O23" s="144"/>
      <c r="P23" s="144"/>
      <c r="Q23" s="1"/>
      <c r="R23" s="1"/>
      <c r="S23" s="1"/>
      <c r="T23" s="1"/>
      <c r="U23" s="1"/>
      <c r="V23" s="1"/>
      <c r="W23" s="1"/>
      <c r="X23" s="1"/>
      <c r="Y23" s="1"/>
      <c r="Z23" s="1"/>
      <c r="AA23" s="1"/>
      <c r="AB23" s="1"/>
      <c r="AC23" s="1"/>
      <c r="AD23" s="1"/>
      <c r="AE23" s="1"/>
      <c r="AF23" s="1"/>
    </row>
    <row r="24" spans="1:32" ht="15" customHeight="1">
      <c r="A24" s="1"/>
      <c r="B24" s="1"/>
      <c r="C24" s="1"/>
      <c r="D24" s="144"/>
      <c r="E24" s="144"/>
      <c r="F24" s="144"/>
      <c r="G24" s="144"/>
      <c r="H24" s="1"/>
      <c r="I24" s="1"/>
      <c r="J24" s="1"/>
      <c r="K24" s="1"/>
      <c r="L24" s="144"/>
      <c r="M24" s="144"/>
      <c r="N24" s="144"/>
      <c r="O24" s="144"/>
      <c r="P24" s="144"/>
      <c r="Q24" s="1"/>
      <c r="R24" s="1"/>
      <c r="S24" s="1"/>
      <c r="T24" s="1"/>
      <c r="U24" s="1"/>
      <c r="V24" s="144" t="s">
        <v>51</v>
      </c>
      <c r="W24" s="144"/>
      <c r="X24" s="144"/>
      <c r="Y24" s="144"/>
      <c r="Z24" s="144"/>
      <c r="AA24" s="1"/>
      <c r="AB24" s="1"/>
      <c r="AC24" s="1"/>
      <c r="AD24" s="1"/>
      <c r="AE24" s="1"/>
      <c r="AF24" s="1"/>
    </row>
    <row r="25" spans="1:32" ht="1.5" customHeight="1">
      <c r="A25" s="1"/>
      <c r="B25" s="1"/>
      <c r="C25" s="1"/>
      <c r="D25" s="1"/>
      <c r="E25" s="1"/>
      <c r="F25" s="1"/>
      <c r="G25" s="1"/>
      <c r="H25" s="1"/>
      <c r="I25" s="1"/>
      <c r="J25" s="1"/>
      <c r="K25" s="1"/>
      <c r="L25" s="1"/>
      <c r="M25" s="1"/>
      <c r="N25" s="1"/>
      <c r="O25" s="1"/>
      <c r="P25" s="1"/>
      <c r="Q25" s="1"/>
      <c r="R25" s="1"/>
      <c r="S25" s="1"/>
      <c r="T25" s="1"/>
      <c r="U25" s="1"/>
      <c r="V25" s="144"/>
      <c r="W25" s="144"/>
      <c r="X25" s="144"/>
      <c r="Y25" s="144"/>
      <c r="Z25" s="144"/>
      <c r="AA25" s="1"/>
      <c r="AB25" s="1"/>
      <c r="AC25" s="1"/>
      <c r="AD25" s="1"/>
      <c r="AE25" s="1"/>
      <c r="AF25" s="1"/>
    </row>
    <row r="26" spans="1:32" ht="16.5" customHeight="1">
      <c r="A26" s="1"/>
      <c r="B26" s="1"/>
      <c r="C26" s="1"/>
      <c r="D26" s="140" t="s">
        <v>4</v>
      </c>
      <c r="E26" s="140"/>
      <c r="F26" s="140"/>
      <c r="G26" s="140"/>
      <c r="H26" s="1"/>
      <c r="I26" s="1"/>
      <c r="J26" s="1"/>
      <c r="K26" s="1"/>
      <c r="L26" s="140" t="s">
        <v>4</v>
      </c>
      <c r="M26" s="140"/>
      <c r="N26" s="140"/>
      <c r="O26" s="140"/>
      <c r="P26" s="140"/>
      <c r="Q26" s="1"/>
      <c r="R26" s="1"/>
      <c r="S26" s="1"/>
      <c r="T26" s="140" t="s">
        <v>602</v>
      </c>
      <c r="U26" s="140"/>
      <c r="V26" s="140"/>
      <c r="W26" s="140"/>
      <c r="X26" s="140"/>
      <c r="Y26" s="140"/>
      <c r="Z26" s="140"/>
      <c r="AA26" s="140"/>
      <c r="AB26" s="140"/>
      <c r="AC26" s="140"/>
      <c r="AD26" s="140"/>
      <c r="AE26" s="140"/>
      <c r="AF26" s="1"/>
    </row>
  </sheetData>
  <sheetProtection/>
  <mergeCells count="87">
    <mergeCell ref="B2:H3"/>
    <mergeCell ref="Y2:AE2"/>
    <mergeCell ref="F5:AA5"/>
    <mergeCell ref="I7:J8"/>
    <mergeCell ref="K7:M8"/>
    <mergeCell ref="O7:Q8"/>
    <mergeCell ref="R7:V8"/>
    <mergeCell ref="P11:R11"/>
    <mergeCell ref="S11:W11"/>
    <mergeCell ref="X11:Y11"/>
    <mergeCell ref="Z11:AF11"/>
    <mergeCell ref="C11:D11"/>
    <mergeCell ref="E11:I11"/>
    <mergeCell ref="J11:L11"/>
    <mergeCell ref="M11:O11"/>
    <mergeCell ref="P12:R12"/>
    <mergeCell ref="S12:W12"/>
    <mergeCell ref="X12:Y12"/>
    <mergeCell ref="Z12:AF12"/>
    <mergeCell ref="C12:D12"/>
    <mergeCell ref="E12:I12"/>
    <mergeCell ref="J12:L12"/>
    <mergeCell ref="M12:O12"/>
    <mergeCell ref="P13:R13"/>
    <mergeCell ref="S13:W13"/>
    <mergeCell ref="X13:Z13"/>
    <mergeCell ref="AA13:AF13"/>
    <mergeCell ref="C13:D13"/>
    <mergeCell ref="E13:I13"/>
    <mergeCell ref="J13:L13"/>
    <mergeCell ref="M13:O13"/>
    <mergeCell ref="P14:R14"/>
    <mergeCell ref="S14:W14"/>
    <mergeCell ref="X14:Z14"/>
    <mergeCell ref="AA14:AF14"/>
    <mergeCell ref="C14:D14"/>
    <mergeCell ref="E14:I14"/>
    <mergeCell ref="J14:L14"/>
    <mergeCell ref="M14:O14"/>
    <mergeCell ref="P15:R15"/>
    <mergeCell ref="S15:W15"/>
    <mergeCell ref="X15:Z15"/>
    <mergeCell ref="AA15:AF15"/>
    <mergeCell ref="C15:D15"/>
    <mergeCell ref="E15:I15"/>
    <mergeCell ref="J15:L15"/>
    <mergeCell ref="M15:O15"/>
    <mergeCell ref="P16:R16"/>
    <mergeCell ref="S16:W16"/>
    <mergeCell ref="X16:Z16"/>
    <mergeCell ref="AA16:AF16"/>
    <mergeCell ref="C16:D16"/>
    <mergeCell ref="E16:I16"/>
    <mergeCell ref="J16:L16"/>
    <mergeCell ref="M16:O16"/>
    <mergeCell ref="P18:R18"/>
    <mergeCell ref="S18:W18"/>
    <mergeCell ref="X18:Z18"/>
    <mergeCell ref="AA18:AF18"/>
    <mergeCell ref="C18:D18"/>
    <mergeCell ref="E18:I18"/>
    <mergeCell ref="J18:L18"/>
    <mergeCell ref="M18:O18"/>
    <mergeCell ref="X19:Z19"/>
    <mergeCell ref="AA19:AF19"/>
    <mergeCell ref="C19:D19"/>
    <mergeCell ref="E19:I19"/>
    <mergeCell ref="J19:L19"/>
    <mergeCell ref="M19:O19"/>
    <mergeCell ref="D26:G26"/>
    <mergeCell ref="L26:P26"/>
    <mergeCell ref="T26:AE26"/>
    <mergeCell ref="Y8:AF9"/>
    <mergeCell ref="S21:AF21"/>
    <mergeCell ref="D23:G24"/>
    <mergeCell ref="L23:P24"/>
    <mergeCell ref="V24:Z25"/>
    <mergeCell ref="P19:R19"/>
    <mergeCell ref="S19:W19"/>
    <mergeCell ref="P17:R17"/>
    <mergeCell ref="X17:Y17"/>
    <mergeCell ref="AA17:AF17"/>
    <mergeCell ref="S17:W17"/>
    <mergeCell ref="E17:I17"/>
    <mergeCell ref="C17:D17"/>
    <mergeCell ref="J17:L17"/>
    <mergeCell ref="M17:O1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C6" sqref="C6"/>
    </sheetView>
  </sheetViews>
  <sheetFormatPr defaultColWidth="9.140625" defaultRowHeight="12.75"/>
  <cols>
    <col min="1" max="1" width="48.7109375" style="0" customWidth="1"/>
    <col min="2" max="2" width="11.00390625" style="0" customWidth="1"/>
    <col min="3" max="3" width="12.00390625" style="99" customWidth="1"/>
    <col min="4" max="4" width="19.7109375" style="0" customWidth="1"/>
    <col min="5" max="5" width="20.7109375" style="0" customWidth="1"/>
    <col min="6" max="6" width="21.28125" style="0" customWidth="1"/>
    <col min="7" max="7" width="19.421875" style="0" customWidth="1"/>
    <col min="8" max="8" width="22.8515625" style="98" customWidth="1"/>
    <col min="9" max="9" width="22.57421875" style="0" customWidth="1"/>
    <col min="12" max="12" width="15.57421875" style="0" bestFit="1" customWidth="1"/>
  </cols>
  <sheetData>
    <row r="1" spans="1:7" ht="21.75" customHeight="1">
      <c r="A1" s="182" t="s">
        <v>0</v>
      </c>
      <c r="B1" s="182"/>
      <c r="C1" s="182"/>
      <c r="G1" t="s">
        <v>905</v>
      </c>
    </row>
    <row r="2" spans="1:3" ht="21" customHeight="1">
      <c r="A2" s="183" t="s">
        <v>870</v>
      </c>
      <c r="B2" s="183"/>
      <c r="C2" s="183"/>
    </row>
    <row r="3" spans="1:7" ht="24.75" customHeight="1">
      <c r="A3" s="177" t="s">
        <v>871</v>
      </c>
      <c r="B3" s="177"/>
      <c r="C3" s="177"/>
      <c r="D3" s="177"/>
      <c r="E3" s="177"/>
      <c r="F3" s="177"/>
      <c r="G3" s="177"/>
    </row>
    <row r="4" spans="1:7" ht="20.25" customHeight="1">
      <c r="A4" s="178" t="s">
        <v>904</v>
      </c>
      <c r="B4" s="178"/>
      <c r="C4" s="178"/>
      <c r="D4" s="178"/>
      <c r="E4" s="178"/>
      <c r="F4" s="178"/>
      <c r="G4" s="178"/>
    </row>
    <row r="5" spans="6:7" ht="17.25" customHeight="1">
      <c r="F5" s="179" t="s">
        <v>872</v>
      </c>
      <c r="G5" s="179"/>
    </row>
    <row r="6" spans="1:7" ht="23.25" customHeight="1">
      <c r="A6" s="100" t="s">
        <v>873</v>
      </c>
      <c r="B6" s="101" t="s">
        <v>874</v>
      </c>
      <c r="C6" s="102" t="s">
        <v>875</v>
      </c>
      <c r="D6" s="180" t="s">
        <v>902</v>
      </c>
      <c r="E6" s="181"/>
      <c r="F6" s="180" t="s">
        <v>876</v>
      </c>
      <c r="G6" s="181"/>
    </row>
    <row r="7" spans="1:7" ht="15.75">
      <c r="A7" s="103"/>
      <c r="B7" s="104"/>
      <c r="C7" s="105"/>
      <c r="D7" s="106"/>
      <c r="E7" s="107"/>
      <c r="F7" s="173" t="s">
        <v>877</v>
      </c>
      <c r="G7" s="174"/>
    </row>
    <row r="8" spans="1:7" ht="24" customHeight="1">
      <c r="A8" s="108"/>
      <c r="B8" s="109"/>
      <c r="C8" s="110"/>
      <c r="D8" s="111" t="s">
        <v>878</v>
      </c>
      <c r="E8" s="111" t="s">
        <v>879</v>
      </c>
      <c r="F8" s="111" t="s">
        <v>878</v>
      </c>
      <c r="G8" s="111" t="s">
        <v>879</v>
      </c>
    </row>
    <row r="9" spans="1:7" ht="15">
      <c r="A9" s="112">
        <v>1</v>
      </c>
      <c r="B9" s="112">
        <v>2</v>
      </c>
      <c r="C9" s="113">
        <v>3</v>
      </c>
      <c r="D9" s="112">
        <v>4</v>
      </c>
      <c r="E9" s="112">
        <v>5</v>
      </c>
      <c r="F9" s="112">
        <v>6</v>
      </c>
      <c r="G9" s="112">
        <v>7</v>
      </c>
    </row>
    <row r="10" spans="1:7" ht="18" customHeight="1">
      <c r="A10" s="114" t="s">
        <v>880</v>
      </c>
      <c r="B10" s="115">
        <v>1</v>
      </c>
      <c r="C10" s="116"/>
      <c r="D10" s="117">
        <v>241244294113</v>
      </c>
      <c r="E10" s="117">
        <v>329885447389</v>
      </c>
      <c r="F10" s="117">
        <v>1126699690074</v>
      </c>
      <c r="G10" s="117">
        <v>1281444273141</v>
      </c>
    </row>
    <row r="11" spans="1:7" ht="18" customHeight="1">
      <c r="A11" s="118" t="s">
        <v>881</v>
      </c>
      <c r="B11" s="119">
        <v>2</v>
      </c>
      <c r="C11" s="120"/>
      <c r="D11" s="121">
        <v>0</v>
      </c>
      <c r="E11" s="121"/>
      <c r="F11" s="121">
        <v>0</v>
      </c>
      <c r="G11" s="121">
        <v>0</v>
      </c>
    </row>
    <row r="12" spans="1:7" ht="18" customHeight="1">
      <c r="A12" s="118" t="s">
        <v>882</v>
      </c>
      <c r="B12" s="119">
        <v>10</v>
      </c>
      <c r="C12" s="120"/>
      <c r="D12" s="121">
        <v>241244294113</v>
      </c>
      <c r="E12" s="121">
        <v>329885447389</v>
      </c>
      <c r="F12" s="121">
        <v>1126699690074</v>
      </c>
      <c r="G12" s="121">
        <v>1281444273141</v>
      </c>
    </row>
    <row r="13" spans="1:7" ht="18" customHeight="1">
      <c r="A13" s="118" t="s">
        <v>883</v>
      </c>
      <c r="B13" s="122">
        <v>11</v>
      </c>
      <c r="C13" s="120"/>
      <c r="D13" s="121">
        <v>231521757585</v>
      </c>
      <c r="E13" s="121">
        <v>320283927005</v>
      </c>
      <c r="F13" s="121">
        <v>1091692188584</v>
      </c>
      <c r="G13" s="121">
        <v>1247853188028</v>
      </c>
    </row>
    <row r="14" spans="1:7" ht="18" customHeight="1">
      <c r="A14" s="118" t="s">
        <v>884</v>
      </c>
      <c r="B14" s="122">
        <v>20</v>
      </c>
      <c r="C14" s="120"/>
      <c r="D14" s="121">
        <v>9722536528</v>
      </c>
      <c r="E14" s="121">
        <v>9601520384</v>
      </c>
      <c r="F14" s="121">
        <v>35007501490</v>
      </c>
      <c r="G14" s="121">
        <v>33591085113</v>
      </c>
    </row>
    <row r="15" spans="1:7" ht="18" customHeight="1">
      <c r="A15" s="118" t="s">
        <v>885</v>
      </c>
      <c r="B15" s="122">
        <v>21</v>
      </c>
      <c r="C15" s="120"/>
      <c r="D15" s="121">
        <v>231245517</v>
      </c>
      <c r="E15" s="121">
        <v>155472390</v>
      </c>
      <c r="F15" s="121">
        <v>620130333</v>
      </c>
      <c r="G15" s="121">
        <v>316413519</v>
      </c>
    </row>
    <row r="16" spans="1:7" ht="18" customHeight="1">
      <c r="A16" s="118" t="s">
        <v>886</v>
      </c>
      <c r="B16" s="122">
        <v>22</v>
      </c>
      <c r="C16" s="120"/>
      <c r="D16" s="121">
        <v>-14703978</v>
      </c>
      <c r="E16" s="121">
        <v>-1468960242</v>
      </c>
      <c r="F16" s="121">
        <v>680705956</v>
      </c>
      <c r="G16" s="121">
        <v>-1266659242</v>
      </c>
    </row>
    <row r="17" spans="1:7" ht="18" customHeight="1">
      <c r="A17" s="123" t="s">
        <v>887</v>
      </c>
      <c r="B17" s="124">
        <v>23</v>
      </c>
      <c r="C17" s="125"/>
      <c r="D17" s="126">
        <v>69313796</v>
      </c>
      <c r="E17" s="126">
        <v>206062500</v>
      </c>
      <c r="F17" s="126">
        <v>814389056</v>
      </c>
      <c r="G17" s="126">
        <v>408363500</v>
      </c>
    </row>
    <row r="18" spans="1:7" ht="18" customHeight="1">
      <c r="A18" s="118" t="s">
        <v>888</v>
      </c>
      <c r="B18" s="122">
        <v>24</v>
      </c>
      <c r="C18" s="120"/>
      <c r="D18" s="121">
        <v>3665279292</v>
      </c>
      <c r="E18" s="121">
        <v>4021629328</v>
      </c>
      <c r="F18" s="121">
        <v>15284383513</v>
      </c>
      <c r="G18" s="121">
        <v>16529708623</v>
      </c>
    </row>
    <row r="19" spans="1:7" ht="18" customHeight="1">
      <c r="A19" s="118" t="s">
        <v>889</v>
      </c>
      <c r="B19" s="122">
        <v>25</v>
      </c>
      <c r="C19" s="120"/>
      <c r="D19" s="121">
        <v>2651377794</v>
      </c>
      <c r="E19" s="121">
        <v>1930873943</v>
      </c>
      <c r="F19" s="121">
        <v>9619738999</v>
      </c>
      <c r="G19" s="121">
        <v>8010553341</v>
      </c>
    </row>
    <row r="20" spans="1:7" ht="18" customHeight="1">
      <c r="A20" s="118" t="s">
        <v>890</v>
      </c>
      <c r="B20" s="122">
        <v>30</v>
      </c>
      <c r="C20" s="120"/>
      <c r="D20" s="121">
        <v>3651828937</v>
      </c>
      <c r="E20" s="121">
        <v>5273449745</v>
      </c>
      <c r="F20" s="121">
        <v>10042803355</v>
      </c>
      <c r="G20" s="121">
        <v>10633895910</v>
      </c>
    </row>
    <row r="21" spans="1:7" ht="18" customHeight="1">
      <c r="A21" s="118" t="s">
        <v>891</v>
      </c>
      <c r="B21" s="119">
        <v>31</v>
      </c>
      <c r="C21" s="120"/>
      <c r="D21" s="121">
        <v>0</v>
      </c>
      <c r="E21" s="121">
        <v>382357252</v>
      </c>
      <c r="F21" s="121">
        <v>438868000</v>
      </c>
      <c r="G21" s="121">
        <v>414857252</v>
      </c>
    </row>
    <row r="22" spans="1:7" ht="18" customHeight="1">
      <c r="A22" s="118" t="s">
        <v>892</v>
      </c>
      <c r="B22" s="122">
        <v>32</v>
      </c>
      <c r="C22" s="120"/>
      <c r="D22" s="121">
        <v>11310667</v>
      </c>
      <c r="E22" s="121">
        <v>153945716</v>
      </c>
      <c r="F22" s="121">
        <v>12010667</v>
      </c>
      <c r="G22" s="121">
        <v>277954741</v>
      </c>
    </row>
    <row r="23" spans="1:7" ht="18" customHeight="1">
      <c r="A23" s="118" t="s">
        <v>893</v>
      </c>
      <c r="B23" s="122">
        <v>40</v>
      </c>
      <c r="C23" s="120"/>
      <c r="D23" s="121">
        <v>-11310667</v>
      </c>
      <c r="E23" s="121">
        <v>228411536</v>
      </c>
      <c r="F23" s="121">
        <v>426857333</v>
      </c>
      <c r="G23" s="121">
        <v>136902511</v>
      </c>
    </row>
    <row r="24" spans="1:7" ht="18" customHeight="1">
      <c r="A24" s="118" t="s">
        <v>894</v>
      </c>
      <c r="B24" s="122">
        <v>50</v>
      </c>
      <c r="C24" s="120"/>
      <c r="D24" s="121">
        <v>3640518270</v>
      </c>
      <c r="E24" s="121">
        <v>5501861281</v>
      </c>
      <c r="F24" s="121">
        <v>10469660688</v>
      </c>
      <c r="G24" s="121">
        <v>10770798421</v>
      </c>
    </row>
    <row r="25" spans="1:7" ht="18" customHeight="1">
      <c r="A25" s="118" t="s">
        <v>895</v>
      </c>
      <c r="B25" s="122">
        <v>51</v>
      </c>
      <c r="C25" s="120"/>
      <c r="D25" s="121">
        <v>821103881</v>
      </c>
      <c r="E25" s="121">
        <v>1412247071</v>
      </c>
      <c r="F25" s="121">
        <v>2350234543</v>
      </c>
      <c r="G25" s="121">
        <v>2790351487</v>
      </c>
    </row>
    <row r="26" spans="1:7" ht="18" customHeight="1">
      <c r="A26" s="118" t="s">
        <v>896</v>
      </c>
      <c r="B26" s="122">
        <v>52</v>
      </c>
      <c r="C26" s="120"/>
      <c r="D26" s="121"/>
      <c r="E26" s="121"/>
      <c r="F26" s="121">
        <v>0</v>
      </c>
      <c r="G26" s="121">
        <v>0</v>
      </c>
    </row>
    <row r="27" spans="1:7" ht="18" customHeight="1">
      <c r="A27" s="118" t="s">
        <v>897</v>
      </c>
      <c r="B27" s="122">
        <v>60</v>
      </c>
      <c r="C27" s="120"/>
      <c r="D27" s="121">
        <v>2819414389</v>
      </c>
      <c r="E27" s="121">
        <v>4089614210</v>
      </c>
      <c r="F27" s="121">
        <v>8119426145</v>
      </c>
      <c r="G27" s="121">
        <v>7980446934</v>
      </c>
    </row>
    <row r="28" spans="1:7" ht="18" customHeight="1">
      <c r="A28" s="127" t="s">
        <v>898</v>
      </c>
      <c r="B28" s="128">
        <v>70</v>
      </c>
      <c r="C28" s="129"/>
      <c r="D28" s="130"/>
      <c r="E28" s="131"/>
      <c r="F28" s="130"/>
      <c r="G28" s="131"/>
    </row>
    <row r="29" ht="8.25" customHeight="1"/>
    <row r="30" spans="5:7" ht="19.5" customHeight="1">
      <c r="E30" s="175" t="s">
        <v>903</v>
      </c>
      <c r="F30" s="175"/>
      <c r="G30" s="175"/>
    </row>
    <row r="31" spans="1:7" ht="20.25" customHeight="1">
      <c r="A31" s="132" t="s">
        <v>899</v>
      </c>
      <c r="B31" s="176" t="s">
        <v>900</v>
      </c>
      <c r="C31" s="176"/>
      <c r="D31" s="176"/>
      <c r="E31" s="176" t="s">
        <v>901</v>
      </c>
      <c r="F31" s="176"/>
      <c r="G31" s="176"/>
    </row>
    <row r="220" ht="12.75"/>
    <row r="221" ht="12.75"/>
    <row r="222" ht="12.75"/>
    <row r="223" ht="12.75"/>
    <row r="225" ht="12.75"/>
    <row r="226" ht="12.75"/>
    <row r="227" ht="12.75"/>
    <row r="232" ht="12.75"/>
    <row r="233" ht="12.75"/>
    <row r="234" ht="12.75"/>
    <row r="236" ht="12.75"/>
  </sheetData>
  <sheetProtection/>
  <mergeCells count="11">
    <mergeCell ref="A1:C1"/>
    <mergeCell ref="A2:C2"/>
    <mergeCell ref="F7:G7"/>
    <mergeCell ref="E30:G30"/>
    <mergeCell ref="B31:D31"/>
    <mergeCell ref="E31:G31"/>
    <mergeCell ref="A3:G3"/>
    <mergeCell ref="A4:G4"/>
    <mergeCell ref="F5:G5"/>
    <mergeCell ref="D6:E6"/>
    <mergeCell ref="F6:G6"/>
  </mergeCells>
  <printOptions/>
  <pageMargins left="0.75" right="0.61"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H63"/>
  <sheetViews>
    <sheetView zoomScalePageLayoutView="0" workbookViewId="0" topLeftCell="A22">
      <selection activeCell="M18" sqref="M18:T18"/>
    </sheetView>
  </sheetViews>
  <sheetFormatPr defaultColWidth="9.140625" defaultRowHeight="12.75"/>
  <cols>
    <col min="1" max="1" width="0.9921875" style="0" customWidth="1"/>
    <col min="2" max="2" width="0.2890625" style="0" customWidth="1"/>
    <col min="3" max="3" width="0.13671875" style="0" customWidth="1"/>
    <col min="4" max="4" width="14.8515625" style="0" customWidth="1"/>
    <col min="5" max="5" width="7.57421875" style="0" customWidth="1"/>
    <col min="6" max="6" width="10.00390625" style="0" customWidth="1"/>
    <col min="7" max="7" width="0.42578125" style="0" hidden="1" customWidth="1"/>
    <col min="8" max="8" width="0.2890625" style="0" customWidth="1"/>
    <col min="9" max="9" width="4.7109375" style="0" customWidth="1"/>
    <col min="10" max="10" width="0.2890625" style="0" customWidth="1"/>
    <col min="11" max="11" width="2.421875" style="0" customWidth="1"/>
    <col min="12" max="12" width="9.28125" style="0" customWidth="1"/>
    <col min="13" max="13" width="2.00390625" style="0" customWidth="1"/>
    <col min="14" max="14" width="3.421875" style="0" customWidth="1"/>
    <col min="15" max="15" width="0.13671875" style="0" customWidth="1"/>
    <col min="16" max="16" width="4.8515625" style="0" customWidth="1"/>
    <col min="17" max="17" width="0.13671875" style="0" hidden="1" customWidth="1"/>
    <col min="18" max="18" width="0.85546875" style="0" hidden="1" customWidth="1"/>
    <col min="19" max="19" width="3.140625" style="0" customWidth="1"/>
    <col min="20" max="20" width="5.28125" style="0" customWidth="1"/>
    <col min="21" max="21" width="0.71875" style="0" customWidth="1"/>
    <col min="22" max="22" width="1.1484375" style="0" customWidth="1"/>
    <col min="23" max="23" width="0.2890625" style="0" customWidth="1"/>
    <col min="24" max="24" width="2.8515625" style="0" customWidth="1"/>
    <col min="25" max="25" width="4.00390625" style="0" customWidth="1"/>
    <col min="26" max="26" width="4.8515625" style="0" customWidth="1"/>
    <col min="27" max="27" width="0.71875" style="0" customWidth="1"/>
    <col min="28" max="28" width="0.2890625" style="0" hidden="1" customWidth="1"/>
    <col min="29" max="29" width="0.42578125" style="0" hidden="1" customWidth="1"/>
    <col min="30" max="30" width="3.00390625" style="0" customWidth="1"/>
    <col min="32" max="32" width="13.8515625" style="0" bestFit="1" customWidth="1"/>
    <col min="34" max="34" width="13.421875" style="0" bestFit="1" customWidth="1"/>
  </cols>
  <sheetData>
    <row r="1" spans="1:30" ht="4.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3" customHeight="1">
      <c r="A2" s="1"/>
      <c r="B2" s="192" t="s">
        <v>0</v>
      </c>
      <c r="C2" s="192"/>
      <c r="D2" s="192"/>
      <c r="E2" s="192"/>
      <c r="F2" s="192"/>
      <c r="G2" s="192"/>
      <c r="H2" s="192"/>
      <c r="I2" s="192"/>
      <c r="J2" s="1"/>
      <c r="K2" s="1"/>
      <c r="L2" s="1"/>
      <c r="M2" s="1"/>
      <c r="N2" s="1"/>
      <c r="O2" s="1"/>
      <c r="P2" s="1"/>
      <c r="Q2" s="1"/>
      <c r="R2" s="1"/>
      <c r="S2" s="1"/>
      <c r="T2" s="1"/>
      <c r="U2" s="1"/>
      <c r="V2" s="1"/>
      <c r="W2" s="1"/>
      <c r="X2" s="1"/>
      <c r="Y2" s="1"/>
      <c r="Z2" s="1"/>
      <c r="AA2" s="1"/>
      <c r="AB2" s="1"/>
      <c r="AC2" s="1"/>
      <c r="AD2" s="1"/>
    </row>
    <row r="3" spans="1:30" ht="13.5" customHeight="1">
      <c r="A3" s="1"/>
      <c r="B3" s="192"/>
      <c r="C3" s="192"/>
      <c r="D3" s="192"/>
      <c r="E3" s="192"/>
      <c r="F3" s="192"/>
      <c r="G3" s="192"/>
      <c r="H3" s="192"/>
      <c r="I3" s="192"/>
      <c r="J3" s="1"/>
      <c r="K3" s="1"/>
      <c r="L3" s="1"/>
      <c r="M3" s="1"/>
      <c r="N3" s="1"/>
      <c r="O3" s="1"/>
      <c r="P3" s="1"/>
      <c r="Q3" s="1"/>
      <c r="R3" s="1"/>
      <c r="S3" s="1"/>
      <c r="T3" s="193" t="s">
        <v>77</v>
      </c>
      <c r="U3" s="193"/>
      <c r="V3" s="193"/>
      <c r="W3" s="193"/>
      <c r="X3" s="193"/>
      <c r="Y3" s="193"/>
      <c r="Z3" s="193"/>
      <c r="AA3" s="193"/>
      <c r="AB3" s="193"/>
      <c r="AC3" s="193"/>
      <c r="AD3" s="193"/>
    </row>
    <row r="4" spans="1:30" ht="3" customHeight="1">
      <c r="A4" s="1"/>
      <c r="B4" s="196" t="s">
        <v>2</v>
      </c>
      <c r="C4" s="196"/>
      <c r="D4" s="196"/>
      <c r="E4" s="196"/>
      <c r="F4" s="196"/>
      <c r="G4" s="196"/>
      <c r="H4" s="196"/>
      <c r="I4" s="196"/>
      <c r="J4" s="1"/>
      <c r="K4" s="1"/>
      <c r="L4" s="1"/>
      <c r="M4" s="1"/>
      <c r="N4" s="1"/>
      <c r="O4" s="1"/>
      <c r="P4" s="1"/>
      <c r="Q4" s="1"/>
      <c r="R4" s="1"/>
      <c r="S4" s="1"/>
      <c r="T4" s="193"/>
      <c r="U4" s="193"/>
      <c r="V4" s="193"/>
      <c r="W4" s="193"/>
      <c r="X4" s="193"/>
      <c r="Y4" s="193"/>
      <c r="Z4" s="193"/>
      <c r="AA4" s="193"/>
      <c r="AB4" s="193"/>
      <c r="AC4" s="193"/>
      <c r="AD4" s="193"/>
    </row>
    <row r="5" spans="1:30" ht="13.5" customHeight="1">
      <c r="A5" s="1"/>
      <c r="B5" s="196"/>
      <c r="C5" s="196"/>
      <c r="D5" s="196"/>
      <c r="E5" s="196"/>
      <c r="F5" s="196"/>
      <c r="G5" s="196"/>
      <c r="H5" s="196"/>
      <c r="I5" s="196"/>
      <c r="J5" s="1"/>
      <c r="K5" s="1"/>
      <c r="L5" s="1"/>
      <c r="M5" s="1"/>
      <c r="N5" s="1"/>
      <c r="O5" s="1"/>
      <c r="P5" s="1"/>
      <c r="Q5" s="1"/>
      <c r="R5" s="1"/>
      <c r="S5" s="1"/>
      <c r="T5" s="1"/>
      <c r="U5" s="1"/>
      <c r="V5" s="1"/>
      <c r="W5" s="1"/>
      <c r="X5" s="1"/>
      <c r="Y5" s="1"/>
      <c r="Z5" s="1"/>
      <c r="AA5" s="1"/>
      <c r="AB5" s="1"/>
      <c r="AC5" s="1"/>
      <c r="AD5" s="1"/>
    </row>
    <row r="6" spans="1:30" ht="0.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9.5" customHeight="1">
      <c r="A7" s="1"/>
      <c r="B7" s="1"/>
      <c r="C7" s="1"/>
      <c r="D7" s="1"/>
      <c r="E7" s="197" t="s">
        <v>78</v>
      </c>
      <c r="F7" s="197"/>
      <c r="G7" s="197"/>
      <c r="H7" s="197"/>
      <c r="I7" s="197"/>
      <c r="J7" s="197"/>
      <c r="K7" s="197"/>
      <c r="L7" s="197"/>
      <c r="M7" s="197"/>
      <c r="N7" s="197"/>
      <c r="O7" s="197"/>
      <c r="P7" s="197"/>
      <c r="Q7" s="197"/>
      <c r="R7" s="197"/>
      <c r="S7" s="197"/>
      <c r="T7" s="197"/>
      <c r="U7" s="197"/>
      <c r="V7" s="197"/>
      <c r="W7" s="1"/>
      <c r="X7" s="1"/>
      <c r="Y7" s="1"/>
      <c r="Z7" s="1"/>
      <c r="AA7" s="1"/>
      <c r="AB7" s="1"/>
      <c r="AC7" s="1"/>
      <c r="AD7" s="1"/>
    </row>
    <row r="8" spans="1:30" ht="3"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18" customHeight="1">
      <c r="A9" s="1"/>
      <c r="B9" s="1"/>
      <c r="C9" s="1"/>
      <c r="D9" s="1"/>
      <c r="E9" s="198" t="s">
        <v>79</v>
      </c>
      <c r="F9" s="198"/>
      <c r="G9" s="198"/>
      <c r="H9" s="198"/>
      <c r="I9" s="198"/>
      <c r="J9" s="198"/>
      <c r="K9" s="198"/>
      <c r="L9" s="198"/>
      <c r="M9" s="198"/>
      <c r="N9" s="198"/>
      <c r="O9" s="198"/>
      <c r="P9" s="198"/>
      <c r="Q9" s="198"/>
      <c r="R9" s="198"/>
      <c r="S9" s="198"/>
      <c r="T9" s="198"/>
      <c r="U9" s="198"/>
      <c r="V9" s="198"/>
      <c r="W9" s="1"/>
      <c r="X9" s="1"/>
      <c r="Y9" s="1"/>
      <c r="Z9" s="1"/>
      <c r="AA9" s="1"/>
      <c r="AB9" s="1"/>
      <c r="AC9" s="1"/>
      <c r="AD9" s="1"/>
    </row>
    <row r="10" spans="1:30" ht="0.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ht="0.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ht="0.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ht="16.5" customHeight="1">
      <c r="A13" s="1"/>
      <c r="B13" s="1"/>
      <c r="C13" s="1"/>
      <c r="D13" s="138" t="s">
        <v>865</v>
      </c>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
      <c r="AC13" s="1"/>
      <c r="AD13" s="1"/>
    </row>
    <row r="14" spans="1:30" ht="10.5" customHeight="1">
      <c r="A14" s="1"/>
      <c r="B14" s="1"/>
      <c r="C14" s="1"/>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
      <c r="AC14" s="1"/>
      <c r="AD14" s="1"/>
    </row>
    <row r="15" spans="1:30" ht="16.5" customHeight="1">
      <c r="A15" s="1"/>
      <c r="B15" s="1"/>
      <c r="C15" s="1"/>
      <c r="D15" s="1"/>
      <c r="E15" s="1"/>
      <c r="F15" s="1"/>
      <c r="G15" s="1"/>
      <c r="H15" s="1"/>
      <c r="I15" s="1"/>
      <c r="J15" s="1"/>
      <c r="K15" s="1"/>
      <c r="L15" s="1"/>
      <c r="M15" s="1"/>
      <c r="N15" s="1"/>
      <c r="O15" s="1"/>
      <c r="P15" s="1"/>
      <c r="Q15" s="1"/>
      <c r="R15" s="1"/>
      <c r="S15" s="1"/>
      <c r="T15" s="1"/>
      <c r="U15" s="1"/>
      <c r="V15" s="193" t="s">
        <v>53</v>
      </c>
      <c r="W15" s="193"/>
      <c r="X15" s="193"/>
      <c r="Y15" s="193"/>
      <c r="Z15" s="193"/>
      <c r="AA15" s="193"/>
      <c r="AB15" s="193"/>
      <c r="AC15" s="193"/>
      <c r="AD15" s="193"/>
    </row>
    <row r="16" spans="1:30" ht="8.25" customHeight="1">
      <c r="A16" s="1"/>
      <c r="B16" s="1"/>
      <c r="C16" s="1"/>
      <c r="D16" s="1"/>
      <c r="E16" s="1"/>
      <c r="F16" s="1"/>
      <c r="G16" s="1"/>
      <c r="H16" s="1"/>
      <c r="I16" s="1"/>
      <c r="J16" s="1"/>
      <c r="K16" s="1"/>
      <c r="L16" s="1"/>
      <c r="M16" s="1"/>
      <c r="N16" s="1"/>
      <c r="O16" s="1"/>
      <c r="P16" s="1"/>
      <c r="Q16" s="1"/>
      <c r="R16" s="1"/>
      <c r="S16" s="1"/>
      <c r="T16" s="1"/>
      <c r="U16" s="1"/>
      <c r="V16" s="193"/>
      <c r="W16" s="193"/>
      <c r="X16" s="193"/>
      <c r="Y16" s="193"/>
      <c r="Z16" s="193"/>
      <c r="AA16" s="193"/>
      <c r="AB16" s="193"/>
      <c r="AC16" s="193"/>
      <c r="AD16" s="193"/>
    </row>
    <row r="17" spans="1:30" ht="22.5" customHeight="1">
      <c r="A17" s="1"/>
      <c r="B17" s="1"/>
      <c r="C17" s="184" t="s">
        <v>5</v>
      </c>
      <c r="D17" s="185"/>
      <c r="E17" s="185"/>
      <c r="F17" s="185"/>
      <c r="G17" s="185"/>
      <c r="H17" s="186"/>
      <c r="I17" s="184" t="s">
        <v>16</v>
      </c>
      <c r="J17" s="185"/>
      <c r="K17" s="186"/>
      <c r="L17" s="190" t="s">
        <v>49</v>
      </c>
      <c r="M17" s="195" t="s">
        <v>866</v>
      </c>
      <c r="N17" s="195"/>
      <c r="O17" s="195"/>
      <c r="P17" s="195"/>
      <c r="Q17" s="195"/>
      <c r="R17" s="195"/>
      <c r="S17" s="195"/>
      <c r="T17" s="195"/>
      <c r="U17" s="195"/>
      <c r="V17" s="195"/>
      <c r="W17" s="195"/>
      <c r="X17" s="195"/>
      <c r="Y17" s="195"/>
      <c r="Z17" s="195"/>
      <c r="AA17" s="195"/>
      <c r="AB17" s="195"/>
      <c r="AC17" s="195"/>
      <c r="AD17" s="195"/>
    </row>
    <row r="18" spans="1:30" ht="25.5" customHeight="1">
      <c r="A18" s="1"/>
      <c r="B18" s="1"/>
      <c r="C18" s="187"/>
      <c r="D18" s="188"/>
      <c r="E18" s="188"/>
      <c r="F18" s="188"/>
      <c r="G18" s="188"/>
      <c r="H18" s="189"/>
      <c r="I18" s="187"/>
      <c r="J18" s="188"/>
      <c r="K18" s="189"/>
      <c r="L18" s="191"/>
      <c r="M18" s="194" t="s">
        <v>55</v>
      </c>
      <c r="N18" s="194"/>
      <c r="O18" s="194"/>
      <c r="P18" s="194"/>
      <c r="Q18" s="194"/>
      <c r="R18" s="194"/>
      <c r="S18" s="194"/>
      <c r="T18" s="194"/>
      <c r="U18" s="194" t="s">
        <v>56</v>
      </c>
      <c r="V18" s="194"/>
      <c r="W18" s="194"/>
      <c r="X18" s="194"/>
      <c r="Y18" s="194"/>
      <c r="Z18" s="194"/>
      <c r="AA18" s="194"/>
      <c r="AB18" s="194"/>
      <c r="AC18" s="194"/>
      <c r="AD18" s="194"/>
    </row>
    <row r="19" spans="1:30" ht="15" customHeight="1">
      <c r="A19" s="1"/>
      <c r="B19" s="1"/>
      <c r="C19" s="199">
        <v>1</v>
      </c>
      <c r="D19" s="199"/>
      <c r="E19" s="199"/>
      <c r="F19" s="199"/>
      <c r="G19" s="199"/>
      <c r="H19" s="199"/>
      <c r="I19" s="200">
        <v>2</v>
      </c>
      <c r="J19" s="200"/>
      <c r="K19" s="200"/>
      <c r="L19" s="24">
        <v>3</v>
      </c>
      <c r="M19" s="200">
        <v>4</v>
      </c>
      <c r="N19" s="200"/>
      <c r="O19" s="200"/>
      <c r="P19" s="200"/>
      <c r="Q19" s="200"/>
      <c r="R19" s="200"/>
      <c r="S19" s="200"/>
      <c r="T19" s="200"/>
      <c r="U19" s="200">
        <v>5</v>
      </c>
      <c r="V19" s="200"/>
      <c r="W19" s="200"/>
      <c r="X19" s="200"/>
      <c r="Y19" s="200"/>
      <c r="Z19" s="200"/>
      <c r="AA19" s="200"/>
      <c r="AB19" s="200"/>
      <c r="AC19" s="200"/>
      <c r="AD19" s="200"/>
    </row>
    <row r="20" spans="1:30" ht="24.75" customHeight="1">
      <c r="A20" s="1"/>
      <c r="B20" s="1"/>
      <c r="C20" s="201" t="s">
        <v>80</v>
      </c>
      <c r="D20" s="201"/>
      <c r="E20" s="201"/>
      <c r="F20" s="201"/>
      <c r="G20" s="201"/>
      <c r="H20" s="201"/>
      <c r="I20" s="202" t="s">
        <v>81</v>
      </c>
      <c r="J20" s="202"/>
      <c r="K20" s="202"/>
      <c r="L20" s="25"/>
      <c r="M20" s="203">
        <v>0</v>
      </c>
      <c r="N20" s="203"/>
      <c r="O20" s="203"/>
      <c r="P20" s="203"/>
      <c r="Q20" s="203"/>
      <c r="R20" s="203"/>
      <c r="S20" s="203"/>
      <c r="T20" s="203"/>
      <c r="U20" s="203">
        <v>0</v>
      </c>
      <c r="V20" s="203"/>
      <c r="W20" s="203"/>
      <c r="X20" s="203"/>
      <c r="Y20" s="203"/>
      <c r="Z20" s="203"/>
      <c r="AA20" s="203"/>
      <c r="AB20" s="203"/>
      <c r="AC20" s="203"/>
      <c r="AD20" s="203"/>
    </row>
    <row r="21" spans="1:30" ht="24.75" customHeight="1">
      <c r="A21" s="1"/>
      <c r="B21" s="1"/>
      <c r="C21" s="204" t="s">
        <v>82</v>
      </c>
      <c r="D21" s="205"/>
      <c r="E21" s="205"/>
      <c r="F21" s="205"/>
      <c r="G21" s="205"/>
      <c r="H21" s="206"/>
      <c r="I21" s="204" t="s">
        <v>57</v>
      </c>
      <c r="J21" s="205"/>
      <c r="K21" s="206"/>
      <c r="L21" s="27"/>
      <c r="M21" s="207">
        <v>10469660688</v>
      </c>
      <c r="N21" s="208"/>
      <c r="O21" s="208"/>
      <c r="P21" s="208"/>
      <c r="Q21" s="208"/>
      <c r="R21" s="208"/>
      <c r="S21" s="208"/>
      <c r="T21" s="209"/>
      <c r="U21" s="207">
        <v>10770798421</v>
      </c>
      <c r="V21" s="208"/>
      <c r="W21" s="208"/>
      <c r="X21" s="208"/>
      <c r="Y21" s="208"/>
      <c r="Z21" s="208"/>
      <c r="AA21" s="208"/>
      <c r="AB21" s="208"/>
      <c r="AC21" s="208"/>
      <c r="AD21" s="209"/>
    </row>
    <row r="22" spans="1:30" ht="24.75" customHeight="1">
      <c r="A22" s="1"/>
      <c r="B22" s="1"/>
      <c r="C22" s="204" t="s">
        <v>83</v>
      </c>
      <c r="D22" s="205"/>
      <c r="E22" s="205"/>
      <c r="F22" s="205"/>
      <c r="G22" s="205"/>
      <c r="H22" s="206"/>
      <c r="I22" s="204" t="s">
        <v>84</v>
      </c>
      <c r="J22" s="205"/>
      <c r="K22" s="206"/>
      <c r="L22" s="27"/>
      <c r="M22" s="210"/>
      <c r="N22" s="211"/>
      <c r="O22" s="211"/>
      <c r="P22" s="211"/>
      <c r="Q22" s="211"/>
      <c r="R22" s="211"/>
      <c r="S22" s="211"/>
      <c r="T22" s="212"/>
      <c r="U22" s="213">
        <v>0</v>
      </c>
      <c r="V22" s="214"/>
      <c r="W22" s="214"/>
      <c r="X22" s="214"/>
      <c r="Y22" s="214"/>
      <c r="Z22" s="214"/>
      <c r="AA22" s="214"/>
      <c r="AB22" s="214"/>
      <c r="AC22" s="214"/>
      <c r="AD22" s="215"/>
    </row>
    <row r="23" spans="1:30" ht="24.75" customHeight="1">
      <c r="A23" s="1"/>
      <c r="B23" s="1"/>
      <c r="C23" s="204" t="s">
        <v>85</v>
      </c>
      <c r="D23" s="205"/>
      <c r="E23" s="205"/>
      <c r="F23" s="205"/>
      <c r="G23" s="205"/>
      <c r="H23" s="206"/>
      <c r="I23" s="204" t="s">
        <v>59</v>
      </c>
      <c r="J23" s="205"/>
      <c r="K23" s="206"/>
      <c r="L23" s="27"/>
      <c r="M23" s="210">
        <v>18455106785</v>
      </c>
      <c r="N23" s="211"/>
      <c r="O23" s="211"/>
      <c r="P23" s="211"/>
      <c r="Q23" s="211"/>
      <c r="R23" s="211"/>
      <c r="S23" s="211"/>
      <c r="T23" s="212"/>
      <c r="U23" s="210">
        <v>18805010881</v>
      </c>
      <c r="V23" s="211"/>
      <c r="W23" s="211"/>
      <c r="X23" s="211"/>
      <c r="Y23" s="211"/>
      <c r="Z23" s="211"/>
      <c r="AA23" s="211"/>
      <c r="AB23" s="211"/>
      <c r="AC23" s="211"/>
      <c r="AD23" s="212"/>
    </row>
    <row r="24" spans="1:30" ht="24.75" customHeight="1">
      <c r="A24" s="1"/>
      <c r="B24" s="1"/>
      <c r="C24" s="204" t="s">
        <v>86</v>
      </c>
      <c r="D24" s="205"/>
      <c r="E24" s="205"/>
      <c r="F24" s="205"/>
      <c r="G24" s="205"/>
      <c r="H24" s="206"/>
      <c r="I24" s="204" t="s">
        <v>87</v>
      </c>
      <c r="J24" s="205"/>
      <c r="K24" s="206"/>
      <c r="L24" s="27"/>
      <c r="M24" s="210">
        <v>-133683100</v>
      </c>
      <c r="N24" s="211"/>
      <c r="O24" s="211"/>
      <c r="P24" s="211"/>
      <c r="Q24" s="211"/>
      <c r="R24" s="211"/>
      <c r="S24" s="211"/>
      <c r="T24" s="212"/>
      <c r="U24" s="210">
        <v>-1500105866</v>
      </c>
      <c r="V24" s="211"/>
      <c r="W24" s="211"/>
      <c r="X24" s="211"/>
      <c r="Y24" s="211"/>
      <c r="Z24" s="211"/>
      <c r="AA24" s="211"/>
      <c r="AB24" s="211"/>
      <c r="AC24" s="211"/>
      <c r="AD24" s="212"/>
    </row>
    <row r="25" spans="1:30" ht="24.75" customHeight="1">
      <c r="A25" s="1"/>
      <c r="B25" s="1"/>
      <c r="C25" s="204" t="s">
        <v>88</v>
      </c>
      <c r="D25" s="205"/>
      <c r="E25" s="205"/>
      <c r="F25" s="205"/>
      <c r="G25" s="205"/>
      <c r="H25" s="206"/>
      <c r="I25" s="204" t="s">
        <v>89</v>
      </c>
      <c r="J25" s="205"/>
      <c r="K25" s="206"/>
      <c r="L25" s="27"/>
      <c r="M25" s="210"/>
      <c r="N25" s="211"/>
      <c r="O25" s="211"/>
      <c r="P25" s="211"/>
      <c r="Q25" s="211"/>
      <c r="R25" s="211"/>
      <c r="S25" s="211"/>
      <c r="T25" s="212"/>
      <c r="U25" s="213">
        <v>0</v>
      </c>
      <c r="V25" s="214"/>
      <c r="W25" s="214"/>
      <c r="X25" s="214"/>
      <c r="Y25" s="214"/>
      <c r="Z25" s="214"/>
      <c r="AA25" s="214"/>
      <c r="AB25" s="214"/>
      <c r="AC25" s="214"/>
      <c r="AD25" s="215"/>
    </row>
    <row r="26" spans="1:30" ht="24.75" customHeight="1">
      <c r="A26" s="1"/>
      <c r="B26" s="1"/>
      <c r="C26" s="204" t="s">
        <v>90</v>
      </c>
      <c r="D26" s="205"/>
      <c r="E26" s="205"/>
      <c r="F26" s="205"/>
      <c r="G26" s="205"/>
      <c r="H26" s="206"/>
      <c r="I26" s="204" t="s">
        <v>91</v>
      </c>
      <c r="J26" s="205"/>
      <c r="K26" s="206"/>
      <c r="L26" s="27"/>
      <c r="M26" s="210">
        <v>-620130333</v>
      </c>
      <c r="N26" s="211"/>
      <c r="O26" s="211"/>
      <c r="P26" s="211"/>
      <c r="Q26" s="211"/>
      <c r="R26" s="211"/>
      <c r="S26" s="211"/>
      <c r="T26" s="212"/>
      <c r="U26" s="210">
        <v>-564627803</v>
      </c>
      <c r="V26" s="211"/>
      <c r="W26" s="211"/>
      <c r="X26" s="211"/>
      <c r="Y26" s="211"/>
      <c r="Z26" s="211"/>
      <c r="AA26" s="211"/>
      <c r="AB26" s="211"/>
      <c r="AC26" s="211"/>
      <c r="AD26" s="212"/>
    </row>
    <row r="27" spans="1:30" ht="24.75" customHeight="1">
      <c r="A27" s="1"/>
      <c r="B27" s="1"/>
      <c r="C27" s="216" t="s">
        <v>92</v>
      </c>
      <c r="D27" s="216"/>
      <c r="E27" s="216"/>
      <c r="F27" s="216"/>
      <c r="G27" s="216"/>
      <c r="H27" s="216"/>
      <c r="I27" s="217" t="s">
        <v>93</v>
      </c>
      <c r="J27" s="217"/>
      <c r="K27" s="217"/>
      <c r="L27" s="27"/>
      <c r="M27" s="210">
        <v>814389056</v>
      </c>
      <c r="N27" s="211"/>
      <c r="O27" s="211"/>
      <c r="P27" s="211"/>
      <c r="Q27" s="211"/>
      <c r="R27" s="211"/>
      <c r="S27" s="211"/>
      <c r="T27" s="212"/>
      <c r="U27" s="218">
        <v>408363500</v>
      </c>
      <c r="V27" s="218"/>
      <c r="W27" s="218"/>
      <c r="X27" s="218"/>
      <c r="Y27" s="218"/>
      <c r="Z27" s="218"/>
      <c r="AA27" s="218"/>
      <c r="AB27" s="218"/>
      <c r="AC27" s="218"/>
      <c r="AD27" s="218"/>
    </row>
    <row r="28" spans="1:30" ht="24.75" customHeight="1">
      <c r="A28" s="1"/>
      <c r="B28" s="1"/>
      <c r="C28" s="201" t="s">
        <v>94</v>
      </c>
      <c r="D28" s="201"/>
      <c r="E28" s="201"/>
      <c r="F28" s="201"/>
      <c r="G28" s="201"/>
      <c r="H28" s="201"/>
      <c r="I28" s="202" t="s">
        <v>95</v>
      </c>
      <c r="J28" s="202"/>
      <c r="K28" s="202"/>
      <c r="L28" s="25"/>
      <c r="M28" s="219">
        <f>SUM(M21:T27)</f>
        <v>28985343096</v>
      </c>
      <c r="N28" s="220"/>
      <c r="O28" s="220"/>
      <c r="P28" s="220"/>
      <c r="Q28" s="220"/>
      <c r="R28" s="220"/>
      <c r="S28" s="220"/>
      <c r="T28" s="221"/>
      <c r="U28" s="222">
        <f>SUM(U21:AD27)</f>
        <v>27919439133</v>
      </c>
      <c r="V28" s="222"/>
      <c r="W28" s="222"/>
      <c r="X28" s="222"/>
      <c r="Y28" s="222"/>
      <c r="Z28" s="222"/>
      <c r="AA28" s="222"/>
      <c r="AB28" s="222"/>
      <c r="AC28" s="222"/>
      <c r="AD28" s="222"/>
    </row>
    <row r="29" spans="1:30" ht="24.75" customHeight="1">
      <c r="A29" s="1"/>
      <c r="B29" s="1"/>
      <c r="C29" s="216" t="s">
        <v>96</v>
      </c>
      <c r="D29" s="216"/>
      <c r="E29" s="216"/>
      <c r="F29" s="216"/>
      <c r="G29" s="216"/>
      <c r="H29" s="216"/>
      <c r="I29" s="217" t="s">
        <v>97</v>
      </c>
      <c r="J29" s="217"/>
      <c r="K29" s="217"/>
      <c r="L29" s="27"/>
      <c r="M29" s="210">
        <v>2495345989</v>
      </c>
      <c r="N29" s="211"/>
      <c r="O29" s="211"/>
      <c r="P29" s="211"/>
      <c r="Q29" s="211"/>
      <c r="R29" s="211"/>
      <c r="S29" s="211"/>
      <c r="T29" s="212"/>
      <c r="U29" s="218">
        <v>5064902775</v>
      </c>
      <c r="V29" s="218"/>
      <c r="W29" s="218"/>
      <c r="X29" s="218"/>
      <c r="Y29" s="218"/>
      <c r="Z29" s="218"/>
      <c r="AA29" s="218"/>
      <c r="AB29" s="218"/>
      <c r="AC29" s="218"/>
      <c r="AD29" s="218"/>
    </row>
    <row r="30" spans="1:30" ht="24.75" customHeight="1">
      <c r="A30" s="1"/>
      <c r="B30" s="1"/>
      <c r="C30" s="216" t="s">
        <v>98</v>
      </c>
      <c r="D30" s="216"/>
      <c r="E30" s="216"/>
      <c r="F30" s="216"/>
      <c r="G30" s="216"/>
      <c r="H30" s="216"/>
      <c r="I30" s="217" t="s">
        <v>39</v>
      </c>
      <c r="J30" s="217"/>
      <c r="K30" s="217"/>
      <c r="L30" s="27"/>
      <c r="M30" s="210">
        <v>2427351116</v>
      </c>
      <c r="N30" s="211"/>
      <c r="O30" s="211"/>
      <c r="P30" s="211"/>
      <c r="Q30" s="211"/>
      <c r="R30" s="211"/>
      <c r="S30" s="211"/>
      <c r="T30" s="212"/>
      <c r="U30" s="218">
        <v>-1253866674</v>
      </c>
      <c r="V30" s="218"/>
      <c r="W30" s="218"/>
      <c r="X30" s="218"/>
      <c r="Y30" s="218"/>
      <c r="Z30" s="218"/>
      <c r="AA30" s="218"/>
      <c r="AB30" s="218"/>
      <c r="AC30" s="218"/>
      <c r="AD30" s="218"/>
    </row>
    <row r="31" spans="1:30" ht="24.75" customHeight="1">
      <c r="A31" s="1"/>
      <c r="B31" s="1"/>
      <c r="C31" s="216" t="s">
        <v>99</v>
      </c>
      <c r="D31" s="216"/>
      <c r="E31" s="216"/>
      <c r="F31" s="216"/>
      <c r="G31" s="216"/>
      <c r="H31" s="216"/>
      <c r="I31" s="217" t="s">
        <v>40</v>
      </c>
      <c r="J31" s="217"/>
      <c r="K31" s="217"/>
      <c r="L31" s="27"/>
      <c r="M31" s="210">
        <v>1577966253</v>
      </c>
      <c r="N31" s="211"/>
      <c r="O31" s="211"/>
      <c r="P31" s="211"/>
      <c r="Q31" s="211"/>
      <c r="R31" s="211"/>
      <c r="S31" s="211"/>
      <c r="T31" s="212"/>
      <c r="U31" s="218">
        <v>-7009203899</v>
      </c>
      <c r="V31" s="218"/>
      <c r="W31" s="218"/>
      <c r="X31" s="218"/>
      <c r="Y31" s="218"/>
      <c r="Z31" s="218"/>
      <c r="AA31" s="218"/>
      <c r="AB31" s="218"/>
      <c r="AC31" s="218"/>
      <c r="AD31" s="218"/>
    </row>
    <row r="32" spans="1:30" ht="24.75" customHeight="1">
      <c r="A32" s="1"/>
      <c r="B32" s="1"/>
      <c r="C32" s="216" t="s">
        <v>100</v>
      </c>
      <c r="D32" s="216"/>
      <c r="E32" s="216"/>
      <c r="F32" s="216"/>
      <c r="G32" s="216"/>
      <c r="H32" s="216"/>
      <c r="I32" s="217" t="s">
        <v>42</v>
      </c>
      <c r="J32" s="217"/>
      <c r="K32" s="217"/>
      <c r="L32" s="27"/>
      <c r="M32" s="210">
        <v>267200201</v>
      </c>
      <c r="N32" s="211"/>
      <c r="O32" s="211"/>
      <c r="P32" s="211"/>
      <c r="Q32" s="211"/>
      <c r="R32" s="211"/>
      <c r="S32" s="211"/>
      <c r="T32" s="212"/>
      <c r="U32" s="218">
        <v>-426247807</v>
      </c>
      <c r="V32" s="218"/>
      <c r="W32" s="218"/>
      <c r="X32" s="218"/>
      <c r="Y32" s="218"/>
      <c r="Z32" s="218"/>
      <c r="AA32" s="218"/>
      <c r="AB32" s="218"/>
      <c r="AC32" s="218"/>
      <c r="AD32" s="218"/>
    </row>
    <row r="33" spans="1:30" ht="24.75" customHeight="1">
      <c r="A33" s="1"/>
      <c r="B33" s="1"/>
      <c r="C33" s="216" t="s">
        <v>101</v>
      </c>
      <c r="D33" s="216"/>
      <c r="E33" s="216"/>
      <c r="F33" s="216"/>
      <c r="G33" s="216"/>
      <c r="H33" s="216"/>
      <c r="I33" s="217" t="s">
        <v>41</v>
      </c>
      <c r="J33" s="217"/>
      <c r="K33" s="217"/>
      <c r="L33" s="27"/>
      <c r="M33" s="210">
        <v>-569415260</v>
      </c>
      <c r="N33" s="211"/>
      <c r="O33" s="211"/>
      <c r="P33" s="211"/>
      <c r="Q33" s="211"/>
      <c r="R33" s="211"/>
      <c r="S33" s="211"/>
      <c r="T33" s="212"/>
      <c r="U33" s="218">
        <v>-408363500</v>
      </c>
      <c r="V33" s="218"/>
      <c r="W33" s="218"/>
      <c r="X33" s="218"/>
      <c r="Y33" s="218"/>
      <c r="Z33" s="218"/>
      <c r="AA33" s="218"/>
      <c r="AB33" s="218"/>
      <c r="AC33" s="218"/>
      <c r="AD33" s="218"/>
    </row>
    <row r="34" spans="1:30" ht="24.75" customHeight="1">
      <c r="A34" s="1"/>
      <c r="B34" s="1"/>
      <c r="C34" s="216" t="s">
        <v>102</v>
      </c>
      <c r="D34" s="216"/>
      <c r="E34" s="216"/>
      <c r="F34" s="216"/>
      <c r="G34" s="216"/>
      <c r="H34" s="216"/>
      <c r="I34" s="217" t="s">
        <v>44</v>
      </c>
      <c r="J34" s="217"/>
      <c r="K34" s="217"/>
      <c r="L34" s="27"/>
      <c r="M34" s="210">
        <v>-2941377734</v>
      </c>
      <c r="N34" s="211"/>
      <c r="O34" s="211"/>
      <c r="P34" s="211"/>
      <c r="Q34" s="211"/>
      <c r="R34" s="211"/>
      <c r="S34" s="211"/>
      <c r="T34" s="212"/>
      <c r="U34" s="218">
        <v>-2278721022</v>
      </c>
      <c r="V34" s="218"/>
      <c r="W34" s="218"/>
      <c r="X34" s="218"/>
      <c r="Y34" s="218"/>
      <c r="Z34" s="218"/>
      <c r="AA34" s="218"/>
      <c r="AB34" s="218"/>
      <c r="AC34" s="218"/>
      <c r="AD34" s="218"/>
    </row>
    <row r="35" spans="1:30" ht="24.75" customHeight="1">
      <c r="A35" s="1"/>
      <c r="B35" s="1"/>
      <c r="C35" s="216" t="s">
        <v>103</v>
      </c>
      <c r="D35" s="216"/>
      <c r="E35" s="216"/>
      <c r="F35" s="216"/>
      <c r="G35" s="216"/>
      <c r="H35" s="216"/>
      <c r="I35" s="217" t="s">
        <v>35</v>
      </c>
      <c r="J35" s="217"/>
      <c r="K35" s="217"/>
      <c r="L35" s="27"/>
      <c r="M35" s="210"/>
      <c r="N35" s="211"/>
      <c r="O35" s="211"/>
      <c r="P35" s="211"/>
      <c r="Q35" s="211"/>
      <c r="R35" s="211"/>
      <c r="S35" s="211"/>
      <c r="T35" s="212"/>
      <c r="U35" s="218"/>
      <c r="V35" s="218"/>
      <c r="W35" s="218"/>
      <c r="X35" s="218"/>
      <c r="Y35" s="218"/>
      <c r="Z35" s="218"/>
      <c r="AA35" s="218"/>
      <c r="AB35" s="218"/>
      <c r="AC35" s="218"/>
      <c r="AD35" s="218"/>
    </row>
    <row r="36" spans="1:30" ht="24.75" customHeight="1">
      <c r="A36" s="1"/>
      <c r="B36" s="1"/>
      <c r="C36" s="216" t="s">
        <v>104</v>
      </c>
      <c r="D36" s="216"/>
      <c r="E36" s="216"/>
      <c r="F36" s="216"/>
      <c r="G36" s="216"/>
      <c r="H36" s="216"/>
      <c r="I36" s="217" t="s">
        <v>105</v>
      </c>
      <c r="J36" s="217"/>
      <c r="K36" s="217"/>
      <c r="L36" s="27"/>
      <c r="M36" s="210">
        <v>-5808112053</v>
      </c>
      <c r="N36" s="211"/>
      <c r="O36" s="211"/>
      <c r="P36" s="211"/>
      <c r="Q36" s="211"/>
      <c r="R36" s="211"/>
      <c r="S36" s="211"/>
      <c r="T36" s="212"/>
      <c r="U36" s="218">
        <v>-1599434476</v>
      </c>
      <c r="V36" s="218"/>
      <c r="W36" s="218"/>
      <c r="X36" s="218"/>
      <c r="Y36" s="218"/>
      <c r="Z36" s="218"/>
      <c r="AA36" s="218"/>
      <c r="AB36" s="218"/>
      <c r="AC36" s="218"/>
      <c r="AD36" s="218"/>
    </row>
    <row r="37" spans="1:30" ht="24.75" customHeight="1">
      <c r="A37" s="1"/>
      <c r="B37" s="1"/>
      <c r="C37" s="201" t="s">
        <v>106</v>
      </c>
      <c r="D37" s="201"/>
      <c r="E37" s="201"/>
      <c r="F37" s="201"/>
      <c r="G37" s="201"/>
      <c r="H37" s="201"/>
      <c r="I37" s="202" t="s">
        <v>30</v>
      </c>
      <c r="J37" s="202"/>
      <c r="K37" s="202"/>
      <c r="L37" s="25"/>
      <c r="M37" s="219">
        <f>SUM(M28:T36)</f>
        <v>26434301608</v>
      </c>
      <c r="N37" s="220"/>
      <c r="O37" s="220"/>
      <c r="P37" s="220"/>
      <c r="Q37" s="220"/>
      <c r="R37" s="220"/>
      <c r="S37" s="220"/>
      <c r="T37" s="221"/>
      <c r="U37" s="222">
        <f>SUM(U28:AD36)</f>
        <v>20008504530</v>
      </c>
      <c r="V37" s="222"/>
      <c r="W37" s="222"/>
      <c r="X37" s="222"/>
      <c r="Y37" s="222"/>
      <c r="Z37" s="222"/>
      <c r="AA37" s="222"/>
      <c r="AB37" s="222"/>
      <c r="AC37" s="222"/>
      <c r="AD37" s="222"/>
    </row>
    <row r="38" spans="1:30" ht="24.75" customHeight="1">
      <c r="A38" s="1"/>
      <c r="B38" s="1"/>
      <c r="C38" s="201" t="s">
        <v>107</v>
      </c>
      <c r="D38" s="201"/>
      <c r="E38" s="201"/>
      <c r="F38" s="201"/>
      <c r="G38" s="201"/>
      <c r="H38" s="201"/>
      <c r="I38" s="202" t="s">
        <v>108</v>
      </c>
      <c r="J38" s="202"/>
      <c r="K38" s="202"/>
      <c r="L38" s="25"/>
      <c r="M38" s="223">
        <v>0</v>
      </c>
      <c r="N38" s="224"/>
      <c r="O38" s="224"/>
      <c r="P38" s="224"/>
      <c r="Q38" s="224"/>
      <c r="R38" s="224"/>
      <c r="S38" s="224"/>
      <c r="T38" s="225"/>
      <c r="U38" s="203">
        <v>0</v>
      </c>
      <c r="V38" s="203"/>
      <c r="W38" s="203"/>
      <c r="X38" s="203"/>
      <c r="Y38" s="203"/>
      <c r="Z38" s="203"/>
      <c r="AA38" s="203"/>
      <c r="AB38" s="203"/>
      <c r="AC38" s="203"/>
      <c r="AD38" s="203"/>
    </row>
    <row r="39" spans="1:30" ht="24.75" customHeight="1">
      <c r="A39" s="1"/>
      <c r="B39" s="1"/>
      <c r="C39" s="216" t="s">
        <v>109</v>
      </c>
      <c r="D39" s="216"/>
      <c r="E39" s="216"/>
      <c r="F39" s="216"/>
      <c r="G39" s="216"/>
      <c r="H39" s="216"/>
      <c r="I39" s="217" t="s">
        <v>31</v>
      </c>
      <c r="J39" s="217"/>
      <c r="K39" s="217"/>
      <c r="L39" s="27"/>
      <c r="M39" s="210">
        <v>-17450332727</v>
      </c>
      <c r="N39" s="211"/>
      <c r="O39" s="211"/>
      <c r="P39" s="211"/>
      <c r="Q39" s="211"/>
      <c r="R39" s="211"/>
      <c r="S39" s="211"/>
      <c r="T39" s="212"/>
      <c r="U39" s="218">
        <v>-11101529033</v>
      </c>
      <c r="V39" s="218"/>
      <c r="W39" s="218"/>
      <c r="X39" s="218"/>
      <c r="Y39" s="218"/>
      <c r="Z39" s="218"/>
      <c r="AA39" s="218"/>
      <c r="AB39" s="218"/>
      <c r="AC39" s="218"/>
      <c r="AD39" s="218"/>
    </row>
    <row r="40" spans="1:30" ht="24.75" customHeight="1">
      <c r="A40" s="1"/>
      <c r="B40" s="1"/>
      <c r="C40" s="216" t="s">
        <v>110</v>
      </c>
      <c r="D40" s="216"/>
      <c r="E40" s="216"/>
      <c r="F40" s="216"/>
      <c r="G40" s="216"/>
      <c r="H40" s="216"/>
      <c r="I40" s="217" t="s">
        <v>32</v>
      </c>
      <c r="J40" s="217"/>
      <c r="K40" s="217"/>
      <c r="L40" s="27"/>
      <c r="M40" s="210">
        <v>426857333</v>
      </c>
      <c r="N40" s="211"/>
      <c r="O40" s="211"/>
      <c r="P40" s="211"/>
      <c r="Q40" s="211"/>
      <c r="R40" s="211"/>
      <c r="S40" s="211"/>
      <c r="T40" s="212"/>
      <c r="U40" s="218">
        <v>397500000</v>
      </c>
      <c r="V40" s="218"/>
      <c r="W40" s="218"/>
      <c r="X40" s="218"/>
      <c r="Y40" s="218"/>
      <c r="Z40" s="218"/>
      <c r="AA40" s="218"/>
      <c r="AB40" s="218"/>
      <c r="AC40" s="218"/>
      <c r="AD40" s="218"/>
    </row>
    <row r="41" spans="1:30" ht="24.75" customHeight="1">
      <c r="A41" s="1"/>
      <c r="B41" s="1"/>
      <c r="C41" s="216" t="s">
        <v>111</v>
      </c>
      <c r="D41" s="216"/>
      <c r="E41" s="216"/>
      <c r="F41" s="216"/>
      <c r="G41" s="216"/>
      <c r="H41" s="216"/>
      <c r="I41" s="217" t="s">
        <v>45</v>
      </c>
      <c r="J41" s="217"/>
      <c r="K41" s="217"/>
      <c r="L41" s="27"/>
      <c r="M41" s="226">
        <v>-5000000000</v>
      </c>
      <c r="N41" s="226"/>
      <c r="O41" s="226"/>
      <c r="P41" s="226"/>
      <c r="Q41" s="226"/>
      <c r="R41" s="226"/>
      <c r="S41" s="226"/>
      <c r="T41" s="226"/>
      <c r="U41" s="218">
        <v>-20000000000</v>
      </c>
      <c r="V41" s="218"/>
      <c r="W41" s="218"/>
      <c r="X41" s="218"/>
      <c r="Y41" s="218"/>
      <c r="Z41" s="218"/>
      <c r="AA41" s="218"/>
      <c r="AB41" s="218"/>
      <c r="AC41" s="218"/>
      <c r="AD41" s="218"/>
    </row>
    <row r="42" spans="1:30" ht="24.75" customHeight="1">
      <c r="A42" s="1"/>
      <c r="B42" s="1"/>
      <c r="C42" s="216" t="s">
        <v>112</v>
      </c>
      <c r="D42" s="216"/>
      <c r="E42" s="216"/>
      <c r="F42" s="216"/>
      <c r="G42" s="216"/>
      <c r="H42" s="216"/>
      <c r="I42" s="217" t="s">
        <v>65</v>
      </c>
      <c r="J42" s="217"/>
      <c r="K42" s="217"/>
      <c r="L42" s="27"/>
      <c r="M42" s="226"/>
      <c r="N42" s="226"/>
      <c r="O42" s="226"/>
      <c r="P42" s="226"/>
      <c r="Q42" s="226"/>
      <c r="R42" s="226"/>
      <c r="S42" s="226"/>
      <c r="T42" s="226"/>
      <c r="U42" s="226">
        <v>20000000000</v>
      </c>
      <c r="V42" s="226"/>
      <c r="W42" s="226"/>
      <c r="X42" s="226"/>
      <c r="Y42" s="226"/>
      <c r="Z42" s="226"/>
      <c r="AA42" s="226"/>
      <c r="AB42" s="226"/>
      <c r="AC42" s="226"/>
      <c r="AD42" s="226"/>
    </row>
    <row r="43" spans="1:30" ht="24.75" customHeight="1">
      <c r="A43" s="1"/>
      <c r="B43" s="1"/>
      <c r="C43" s="227" t="s">
        <v>113</v>
      </c>
      <c r="D43" s="227"/>
      <c r="E43" s="227"/>
      <c r="F43" s="227"/>
      <c r="G43" s="227"/>
      <c r="H43" s="227"/>
      <c r="I43" s="227" t="s">
        <v>24</v>
      </c>
      <c r="J43" s="227"/>
      <c r="K43" s="227"/>
      <c r="L43" s="91"/>
      <c r="M43" s="228"/>
      <c r="N43" s="229"/>
      <c r="O43" s="229"/>
      <c r="P43" s="229"/>
      <c r="Q43" s="229"/>
      <c r="R43" s="229"/>
      <c r="S43" s="229"/>
      <c r="T43" s="230"/>
      <c r="U43" s="231"/>
      <c r="V43" s="231"/>
      <c r="W43" s="231"/>
      <c r="X43" s="231"/>
      <c r="Y43" s="231"/>
      <c r="Z43" s="231"/>
      <c r="AA43" s="231"/>
      <c r="AB43" s="231"/>
      <c r="AC43" s="231"/>
      <c r="AD43" s="231"/>
    </row>
    <row r="44" spans="1:30" ht="24.75" customHeight="1">
      <c r="A44" s="1"/>
      <c r="B44" s="1"/>
      <c r="C44" s="216" t="s">
        <v>114</v>
      </c>
      <c r="D44" s="216"/>
      <c r="E44" s="216"/>
      <c r="F44" s="216"/>
      <c r="G44" s="216"/>
      <c r="H44" s="216"/>
      <c r="I44" s="217" t="s">
        <v>115</v>
      </c>
      <c r="J44" s="217"/>
      <c r="K44" s="217"/>
      <c r="L44" s="27"/>
      <c r="M44" s="210"/>
      <c r="N44" s="211"/>
      <c r="O44" s="211"/>
      <c r="P44" s="211"/>
      <c r="Q44" s="211"/>
      <c r="R44" s="211"/>
      <c r="S44" s="211"/>
      <c r="T44" s="212"/>
      <c r="U44" s="232"/>
      <c r="V44" s="232"/>
      <c r="W44" s="232"/>
      <c r="X44" s="232"/>
      <c r="Y44" s="232"/>
      <c r="Z44" s="232"/>
      <c r="AA44" s="232"/>
      <c r="AB44" s="232"/>
      <c r="AC44" s="232"/>
      <c r="AD44" s="232"/>
    </row>
    <row r="45" spans="1:30" ht="24.75" customHeight="1">
      <c r="A45" s="1"/>
      <c r="B45" s="1"/>
      <c r="C45" s="216" t="s">
        <v>116</v>
      </c>
      <c r="D45" s="216"/>
      <c r="E45" s="216"/>
      <c r="F45" s="216"/>
      <c r="G45" s="216"/>
      <c r="H45" s="216"/>
      <c r="I45" s="217" t="s">
        <v>117</v>
      </c>
      <c r="J45" s="217"/>
      <c r="K45" s="217"/>
      <c r="L45" s="27"/>
      <c r="M45" s="210">
        <v>620130333</v>
      </c>
      <c r="N45" s="211"/>
      <c r="O45" s="211"/>
      <c r="P45" s="211"/>
      <c r="Q45" s="211"/>
      <c r="R45" s="211"/>
      <c r="S45" s="211"/>
      <c r="T45" s="212"/>
      <c r="U45" s="218">
        <v>316413519</v>
      </c>
      <c r="V45" s="218"/>
      <c r="W45" s="218"/>
      <c r="X45" s="218"/>
      <c r="Y45" s="218"/>
      <c r="Z45" s="218"/>
      <c r="AA45" s="218"/>
      <c r="AB45" s="218"/>
      <c r="AC45" s="218"/>
      <c r="AD45" s="218"/>
    </row>
    <row r="46" spans="1:30" ht="24.75" customHeight="1">
      <c r="A46" s="1"/>
      <c r="B46" s="1"/>
      <c r="C46" s="201" t="s">
        <v>118</v>
      </c>
      <c r="D46" s="201"/>
      <c r="E46" s="201"/>
      <c r="F46" s="201"/>
      <c r="G46" s="201"/>
      <c r="H46" s="201"/>
      <c r="I46" s="202" t="s">
        <v>66</v>
      </c>
      <c r="J46" s="202"/>
      <c r="K46" s="202"/>
      <c r="L46" s="25"/>
      <c r="M46" s="219">
        <f>SUM(M39:T45)</f>
        <v>-21403345061</v>
      </c>
      <c r="N46" s="220"/>
      <c r="O46" s="220"/>
      <c r="P46" s="220"/>
      <c r="Q46" s="220"/>
      <c r="R46" s="220"/>
      <c r="S46" s="220"/>
      <c r="T46" s="221"/>
      <c r="U46" s="222">
        <f>SUM(U38:AD45)</f>
        <v>-10387615514</v>
      </c>
      <c r="V46" s="222"/>
      <c r="W46" s="222"/>
      <c r="X46" s="222"/>
      <c r="Y46" s="222"/>
      <c r="Z46" s="222"/>
      <c r="AA46" s="222"/>
      <c r="AB46" s="222"/>
      <c r="AC46" s="222"/>
      <c r="AD46" s="222"/>
    </row>
    <row r="47" spans="1:30" ht="24.75" customHeight="1">
      <c r="A47" s="1"/>
      <c r="B47" s="1"/>
      <c r="C47" s="201" t="s">
        <v>119</v>
      </c>
      <c r="D47" s="201"/>
      <c r="E47" s="201"/>
      <c r="F47" s="201"/>
      <c r="G47" s="201"/>
      <c r="H47" s="201"/>
      <c r="I47" s="202" t="s">
        <v>120</v>
      </c>
      <c r="J47" s="202"/>
      <c r="K47" s="202"/>
      <c r="L47" s="25"/>
      <c r="M47" s="223">
        <v>0</v>
      </c>
      <c r="N47" s="224"/>
      <c r="O47" s="224"/>
      <c r="P47" s="224"/>
      <c r="Q47" s="224"/>
      <c r="R47" s="224"/>
      <c r="S47" s="224"/>
      <c r="T47" s="225"/>
      <c r="U47" s="203">
        <v>0</v>
      </c>
      <c r="V47" s="203"/>
      <c r="W47" s="203"/>
      <c r="X47" s="203"/>
      <c r="Y47" s="203"/>
      <c r="Z47" s="203"/>
      <c r="AA47" s="203"/>
      <c r="AB47" s="203"/>
      <c r="AC47" s="203"/>
      <c r="AD47" s="203"/>
    </row>
    <row r="48" spans="1:30" ht="24.75" customHeight="1">
      <c r="A48" s="1"/>
      <c r="B48" s="1"/>
      <c r="C48" s="216" t="s">
        <v>121</v>
      </c>
      <c r="D48" s="216"/>
      <c r="E48" s="216"/>
      <c r="F48" s="216"/>
      <c r="G48" s="216"/>
      <c r="H48" s="216"/>
      <c r="I48" s="217" t="s">
        <v>67</v>
      </c>
      <c r="J48" s="217"/>
      <c r="K48" s="217"/>
      <c r="L48" s="27"/>
      <c r="M48" s="213">
        <v>0</v>
      </c>
      <c r="N48" s="214"/>
      <c r="O48" s="214"/>
      <c r="P48" s="214"/>
      <c r="Q48" s="214"/>
      <c r="R48" s="214"/>
      <c r="S48" s="214"/>
      <c r="T48" s="215"/>
      <c r="U48" s="232">
        <v>0</v>
      </c>
      <c r="V48" s="232"/>
      <c r="W48" s="232"/>
      <c r="X48" s="232"/>
      <c r="Y48" s="232"/>
      <c r="Z48" s="232"/>
      <c r="AA48" s="232"/>
      <c r="AB48" s="232"/>
      <c r="AC48" s="232"/>
      <c r="AD48" s="232"/>
    </row>
    <row r="49" spans="1:30" ht="24.75" customHeight="1">
      <c r="A49" s="1"/>
      <c r="B49" s="1"/>
      <c r="C49" s="216" t="s">
        <v>122</v>
      </c>
      <c r="D49" s="216"/>
      <c r="E49" s="216"/>
      <c r="F49" s="216"/>
      <c r="G49" s="216"/>
      <c r="H49" s="216"/>
      <c r="I49" s="217" t="s">
        <v>68</v>
      </c>
      <c r="J49" s="217"/>
      <c r="K49" s="217"/>
      <c r="L49" s="27"/>
      <c r="M49" s="218">
        <v>0</v>
      </c>
      <c r="N49" s="218"/>
      <c r="O49" s="218"/>
      <c r="P49" s="218"/>
      <c r="Q49" s="218"/>
      <c r="R49" s="218"/>
      <c r="S49" s="218"/>
      <c r="T49" s="218"/>
      <c r="U49" s="232">
        <v>0</v>
      </c>
      <c r="V49" s="232"/>
      <c r="W49" s="232"/>
      <c r="X49" s="232"/>
      <c r="Y49" s="232"/>
      <c r="Z49" s="232"/>
      <c r="AA49" s="232"/>
      <c r="AB49" s="232"/>
      <c r="AC49" s="232"/>
      <c r="AD49" s="232"/>
    </row>
    <row r="50" spans="1:30" ht="24.75" customHeight="1">
      <c r="A50" s="1"/>
      <c r="B50" s="1"/>
      <c r="C50" s="216" t="s">
        <v>123</v>
      </c>
      <c r="D50" s="216"/>
      <c r="E50" s="216"/>
      <c r="F50" s="216"/>
      <c r="G50" s="216"/>
      <c r="H50" s="216"/>
      <c r="I50" s="217" t="s">
        <v>124</v>
      </c>
      <c r="J50" s="217"/>
      <c r="K50" s="217"/>
      <c r="L50" s="27"/>
      <c r="M50" s="218">
        <v>1360000000</v>
      </c>
      <c r="N50" s="218"/>
      <c r="O50" s="218"/>
      <c r="P50" s="218"/>
      <c r="Q50" s="218"/>
      <c r="R50" s="218"/>
      <c r="S50" s="218"/>
      <c r="T50" s="218"/>
      <c r="U50" s="218">
        <v>300000000</v>
      </c>
      <c r="V50" s="218"/>
      <c r="W50" s="218"/>
      <c r="X50" s="218"/>
      <c r="Y50" s="218"/>
      <c r="Z50" s="218"/>
      <c r="AA50" s="218"/>
      <c r="AB50" s="218"/>
      <c r="AC50" s="218"/>
      <c r="AD50" s="218"/>
    </row>
    <row r="51" spans="1:30" ht="24.75" customHeight="1">
      <c r="A51" s="1"/>
      <c r="B51" s="1"/>
      <c r="C51" s="216" t="s">
        <v>125</v>
      </c>
      <c r="D51" s="216"/>
      <c r="E51" s="216"/>
      <c r="F51" s="216"/>
      <c r="G51" s="216"/>
      <c r="H51" s="216"/>
      <c r="I51" s="217" t="s">
        <v>126</v>
      </c>
      <c r="J51" s="217"/>
      <c r="K51" s="217"/>
      <c r="L51" s="27"/>
      <c r="M51" s="218">
        <v>-305000000</v>
      </c>
      <c r="N51" s="218"/>
      <c r="O51" s="218"/>
      <c r="P51" s="218"/>
      <c r="Q51" s="218"/>
      <c r="R51" s="218"/>
      <c r="S51" s="218"/>
      <c r="T51" s="218"/>
      <c r="U51" s="218">
        <v>-1775000000</v>
      </c>
      <c r="V51" s="218"/>
      <c r="W51" s="218"/>
      <c r="X51" s="218"/>
      <c r="Y51" s="218"/>
      <c r="Z51" s="218"/>
      <c r="AA51" s="218"/>
      <c r="AB51" s="218"/>
      <c r="AC51" s="218"/>
      <c r="AD51" s="218"/>
    </row>
    <row r="52" spans="1:30" ht="24.75" customHeight="1">
      <c r="A52" s="1"/>
      <c r="B52" s="1"/>
      <c r="C52" s="216" t="s">
        <v>127</v>
      </c>
      <c r="D52" s="216"/>
      <c r="E52" s="216"/>
      <c r="F52" s="216"/>
      <c r="G52" s="216"/>
      <c r="H52" s="216"/>
      <c r="I52" s="217" t="s">
        <v>128</v>
      </c>
      <c r="J52" s="217"/>
      <c r="K52" s="217"/>
      <c r="L52" s="27"/>
      <c r="M52" s="213">
        <v>0</v>
      </c>
      <c r="N52" s="214"/>
      <c r="O52" s="214"/>
      <c r="P52" s="214"/>
      <c r="Q52" s="214"/>
      <c r="R52" s="214"/>
      <c r="S52" s="214"/>
      <c r="T52" s="215"/>
      <c r="U52" s="218"/>
      <c r="V52" s="218"/>
      <c r="W52" s="218"/>
      <c r="X52" s="218"/>
      <c r="Y52" s="218"/>
      <c r="Z52" s="218"/>
      <c r="AA52" s="218"/>
      <c r="AB52" s="218"/>
      <c r="AC52" s="218"/>
      <c r="AD52" s="218"/>
    </row>
    <row r="53" spans="1:30" ht="24.75" customHeight="1">
      <c r="A53" s="1"/>
      <c r="B53" s="1"/>
      <c r="C53" s="216" t="s">
        <v>129</v>
      </c>
      <c r="D53" s="216"/>
      <c r="E53" s="216"/>
      <c r="F53" s="216"/>
      <c r="G53" s="216"/>
      <c r="H53" s="216"/>
      <c r="I53" s="217" t="s">
        <v>130</v>
      </c>
      <c r="J53" s="217"/>
      <c r="K53" s="217"/>
      <c r="L53" s="27"/>
      <c r="M53" s="210">
        <v>-3689633400</v>
      </c>
      <c r="N53" s="211"/>
      <c r="O53" s="211"/>
      <c r="P53" s="211"/>
      <c r="Q53" s="211"/>
      <c r="R53" s="211"/>
      <c r="S53" s="211"/>
      <c r="T53" s="212"/>
      <c r="U53" s="210">
        <v>-4245292050</v>
      </c>
      <c r="V53" s="211"/>
      <c r="W53" s="211"/>
      <c r="X53" s="211"/>
      <c r="Y53" s="211"/>
      <c r="Z53" s="211"/>
      <c r="AA53" s="211"/>
      <c r="AB53" s="211"/>
      <c r="AC53" s="211"/>
      <c r="AD53" s="212"/>
    </row>
    <row r="54" spans="1:30" ht="24.75" customHeight="1">
      <c r="A54" s="1"/>
      <c r="B54" s="1"/>
      <c r="C54" s="201" t="s">
        <v>131</v>
      </c>
      <c r="D54" s="201"/>
      <c r="E54" s="201"/>
      <c r="F54" s="201"/>
      <c r="G54" s="201"/>
      <c r="H54" s="201"/>
      <c r="I54" s="202" t="s">
        <v>69</v>
      </c>
      <c r="J54" s="202"/>
      <c r="K54" s="202"/>
      <c r="L54" s="25"/>
      <c r="M54" s="219">
        <f>SUM(M47:T53)</f>
        <v>-2634633400</v>
      </c>
      <c r="N54" s="220"/>
      <c r="O54" s="220"/>
      <c r="P54" s="220"/>
      <c r="Q54" s="220"/>
      <c r="R54" s="220"/>
      <c r="S54" s="220"/>
      <c r="T54" s="221"/>
      <c r="U54" s="222">
        <f>SUM(U50:AD53)</f>
        <v>-5720292050</v>
      </c>
      <c r="V54" s="222"/>
      <c r="W54" s="222"/>
      <c r="X54" s="222"/>
      <c r="Y54" s="222"/>
      <c r="Z54" s="222"/>
      <c r="AA54" s="222"/>
      <c r="AB54" s="222"/>
      <c r="AC54" s="222"/>
      <c r="AD54" s="222"/>
    </row>
    <row r="55" spans="1:30" ht="24.75" customHeight="1">
      <c r="A55" s="1"/>
      <c r="B55" s="1"/>
      <c r="C55" s="201" t="s">
        <v>132</v>
      </c>
      <c r="D55" s="201"/>
      <c r="E55" s="201"/>
      <c r="F55" s="201"/>
      <c r="G55" s="201"/>
      <c r="H55" s="201"/>
      <c r="I55" s="202" t="s">
        <v>70</v>
      </c>
      <c r="J55" s="202"/>
      <c r="K55" s="202"/>
      <c r="L55" s="25"/>
      <c r="M55" s="219">
        <f>M54+M46+M37</f>
        <v>2396323147</v>
      </c>
      <c r="N55" s="220"/>
      <c r="O55" s="220"/>
      <c r="P55" s="220"/>
      <c r="Q55" s="220"/>
      <c r="R55" s="220"/>
      <c r="S55" s="220"/>
      <c r="T55" s="221"/>
      <c r="U55" s="222">
        <f>U54+U46+U37</f>
        <v>3900596966</v>
      </c>
      <c r="V55" s="222"/>
      <c r="W55" s="222"/>
      <c r="X55" s="222"/>
      <c r="Y55" s="222"/>
      <c r="Z55" s="222"/>
      <c r="AA55" s="222"/>
      <c r="AB55" s="222"/>
      <c r="AC55" s="222"/>
      <c r="AD55" s="222"/>
    </row>
    <row r="56" spans="1:32" ht="24.75" customHeight="1">
      <c r="A56" s="1"/>
      <c r="B56" s="1"/>
      <c r="C56" s="201" t="s">
        <v>133</v>
      </c>
      <c r="D56" s="201"/>
      <c r="E56" s="201"/>
      <c r="F56" s="201"/>
      <c r="G56" s="201"/>
      <c r="H56" s="201"/>
      <c r="I56" s="202" t="s">
        <v>73</v>
      </c>
      <c r="J56" s="202"/>
      <c r="K56" s="202"/>
      <c r="L56" s="25"/>
      <c r="M56" s="219">
        <v>9643892314</v>
      </c>
      <c r="N56" s="220"/>
      <c r="O56" s="220"/>
      <c r="P56" s="220"/>
      <c r="Q56" s="220"/>
      <c r="R56" s="220"/>
      <c r="S56" s="220"/>
      <c r="T56" s="221"/>
      <c r="U56" s="222">
        <v>5743295348</v>
      </c>
      <c r="V56" s="222"/>
      <c r="W56" s="222"/>
      <c r="X56" s="222"/>
      <c r="Y56" s="222"/>
      <c r="Z56" s="222"/>
      <c r="AA56" s="222"/>
      <c r="AB56" s="222"/>
      <c r="AC56" s="222"/>
      <c r="AD56" s="222"/>
      <c r="AF56" s="69"/>
    </row>
    <row r="57" spans="1:34" ht="24.75" customHeight="1">
      <c r="A57" s="1"/>
      <c r="B57" s="1"/>
      <c r="C57" s="216" t="s">
        <v>134</v>
      </c>
      <c r="D57" s="216"/>
      <c r="E57" s="216"/>
      <c r="F57" s="216"/>
      <c r="G57" s="216"/>
      <c r="H57" s="216"/>
      <c r="I57" s="217" t="s">
        <v>74</v>
      </c>
      <c r="J57" s="217"/>
      <c r="K57" s="217"/>
      <c r="L57" s="27"/>
      <c r="M57" s="213">
        <v>0</v>
      </c>
      <c r="N57" s="214"/>
      <c r="O57" s="214"/>
      <c r="P57" s="214"/>
      <c r="Q57" s="214"/>
      <c r="R57" s="214"/>
      <c r="S57" s="214"/>
      <c r="T57" s="215"/>
      <c r="U57" s="232">
        <v>0</v>
      </c>
      <c r="V57" s="232"/>
      <c r="W57" s="232"/>
      <c r="X57" s="232"/>
      <c r="Y57" s="232"/>
      <c r="Z57" s="232"/>
      <c r="AA57" s="232"/>
      <c r="AB57" s="232"/>
      <c r="AC57" s="232"/>
      <c r="AD57" s="232"/>
      <c r="AF57" s="69"/>
      <c r="AH57" s="69"/>
    </row>
    <row r="58" spans="1:34" ht="24.75" customHeight="1">
      <c r="A58" s="1"/>
      <c r="B58" s="1"/>
      <c r="C58" s="201" t="s">
        <v>135</v>
      </c>
      <c r="D58" s="201"/>
      <c r="E58" s="201"/>
      <c r="F58" s="201"/>
      <c r="G58" s="201"/>
      <c r="H58" s="201"/>
      <c r="I58" s="202" t="s">
        <v>75</v>
      </c>
      <c r="J58" s="202"/>
      <c r="K58" s="202"/>
      <c r="L58" s="25"/>
      <c r="M58" s="219">
        <f>M55+M56</f>
        <v>12040215461</v>
      </c>
      <c r="N58" s="220"/>
      <c r="O58" s="220"/>
      <c r="P58" s="220"/>
      <c r="Q58" s="220"/>
      <c r="R58" s="220"/>
      <c r="S58" s="220"/>
      <c r="T58" s="221"/>
      <c r="U58" s="222">
        <f>U55+U56</f>
        <v>9643892314</v>
      </c>
      <c r="V58" s="222"/>
      <c r="W58" s="222"/>
      <c r="X58" s="222"/>
      <c r="Y58" s="222"/>
      <c r="Z58" s="222"/>
      <c r="AA58" s="222"/>
      <c r="AB58" s="222"/>
      <c r="AC58" s="222"/>
      <c r="AD58" s="222"/>
      <c r="AF58" s="69">
        <v>12040215461</v>
      </c>
      <c r="AH58" s="69">
        <f>M58-AF58</f>
        <v>0</v>
      </c>
    </row>
    <row r="59" spans="1:30"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6.5" customHeight="1">
      <c r="A60" s="1"/>
      <c r="B60" s="1"/>
      <c r="C60" s="1"/>
      <c r="D60" s="1"/>
      <c r="E60" s="1"/>
      <c r="F60" s="1"/>
      <c r="G60" s="1"/>
      <c r="H60" s="1"/>
      <c r="I60" s="1"/>
      <c r="J60" s="1"/>
      <c r="K60" s="1"/>
      <c r="L60" s="1"/>
      <c r="M60" s="1"/>
      <c r="N60" s="1"/>
      <c r="O60" s="193" t="s">
        <v>656</v>
      </c>
      <c r="P60" s="193"/>
      <c r="Q60" s="193"/>
      <c r="R60" s="193"/>
      <c r="S60" s="193"/>
      <c r="T60" s="193"/>
      <c r="U60" s="193"/>
      <c r="V60" s="193"/>
      <c r="W60" s="193"/>
      <c r="X60" s="193"/>
      <c r="Y60" s="193"/>
      <c r="Z60" s="193"/>
      <c r="AA60" s="193"/>
      <c r="AB60" s="193"/>
      <c r="AC60" s="193"/>
      <c r="AD60" s="193"/>
    </row>
    <row r="61" spans="1:30" ht="16.5" customHeight="1">
      <c r="A61" s="1"/>
      <c r="B61" s="1"/>
      <c r="C61" s="1"/>
      <c r="D61" s="234" t="s">
        <v>76</v>
      </c>
      <c r="E61" s="234"/>
      <c r="F61" s="1"/>
      <c r="G61" s="1"/>
      <c r="H61" s="234" t="s">
        <v>54</v>
      </c>
      <c r="I61" s="234"/>
      <c r="J61" s="234"/>
      <c r="K61" s="234"/>
      <c r="L61" s="234"/>
      <c r="M61" s="234"/>
      <c r="N61" s="234"/>
      <c r="O61" s="234"/>
      <c r="P61" s="1"/>
      <c r="Q61" s="1"/>
      <c r="R61" s="1"/>
      <c r="S61" s="234" t="s">
        <v>51</v>
      </c>
      <c r="T61" s="234"/>
      <c r="U61" s="234"/>
      <c r="V61" s="234"/>
      <c r="W61" s="234"/>
      <c r="X61" s="234"/>
      <c r="Y61" s="234"/>
      <c r="Z61" s="234"/>
      <c r="AA61" s="234"/>
      <c r="AB61" s="1"/>
      <c r="AC61" s="1"/>
      <c r="AD61" s="1"/>
    </row>
    <row r="62" spans="1:30"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6.5" customHeight="1">
      <c r="A63" s="1"/>
      <c r="B63" s="1"/>
      <c r="C63" s="1"/>
      <c r="D63" s="233" t="s">
        <v>4</v>
      </c>
      <c r="E63" s="233"/>
      <c r="F63" s="1"/>
      <c r="G63" s="1"/>
      <c r="H63" s="233" t="s">
        <v>4</v>
      </c>
      <c r="I63" s="233"/>
      <c r="J63" s="233"/>
      <c r="K63" s="233"/>
      <c r="L63" s="233"/>
      <c r="M63" s="233"/>
      <c r="N63" s="233"/>
      <c r="O63" s="233"/>
      <c r="P63" s="1"/>
      <c r="Q63" s="1"/>
      <c r="R63" s="1"/>
      <c r="S63" s="233" t="s">
        <v>50</v>
      </c>
      <c r="T63" s="233"/>
      <c r="U63" s="233"/>
      <c r="V63" s="233"/>
      <c r="W63" s="233"/>
      <c r="X63" s="233"/>
      <c r="Y63" s="233"/>
      <c r="Z63" s="233"/>
      <c r="AA63" s="233"/>
      <c r="AB63" s="1"/>
      <c r="AC63" s="1"/>
      <c r="AD63" s="1"/>
    </row>
  </sheetData>
  <sheetProtection/>
  <mergeCells count="180">
    <mergeCell ref="S61:AA61"/>
    <mergeCell ref="C58:H58"/>
    <mergeCell ref="I58:K58"/>
    <mergeCell ref="M58:T58"/>
    <mergeCell ref="U58:AD58"/>
    <mergeCell ref="D63:E63"/>
    <mergeCell ref="H63:O63"/>
    <mergeCell ref="S63:AA63"/>
    <mergeCell ref="O60:AD60"/>
    <mergeCell ref="D61:E61"/>
    <mergeCell ref="H61:O61"/>
    <mergeCell ref="C56:H56"/>
    <mergeCell ref="I56:K56"/>
    <mergeCell ref="M56:T56"/>
    <mergeCell ref="U56:AD56"/>
    <mergeCell ref="C57:H57"/>
    <mergeCell ref="I57:K57"/>
    <mergeCell ref="M57:T57"/>
    <mergeCell ref="U57:AD57"/>
    <mergeCell ref="C54:H54"/>
    <mergeCell ref="I54:K54"/>
    <mergeCell ref="M54:T54"/>
    <mergeCell ref="U54:AD54"/>
    <mergeCell ref="C55:H55"/>
    <mergeCell ref="I55:K55"/>
    <mergeCell ref="M55:T55"/>
    <mergeCell ref="U55:AD55"/>
    <mergeCell ref="C52:H52"/>
    <mergeCell ref="I52:K52"/>
    <mergeCell ref="M52:T52"/>
    <mergeCell ref="U52:AD52"/>
    <mergeCell ref="C53:H53"/>
    <mergeCell ref="I53:K53"/>
    <mergeCell ref="M53:T53"/>
    <mergeCell ref="U53:AD53"/>
    <mergeCell ref="C50:H50"/>
    <mergeCell ref="I50:K50"/>
    <mergeCell ref="M50:T50"/>
    <mergeCell ref="U50:AD50"/>
    <mergeCell ref="C51:H51"/>
    <mergeCell ref="I51:K51"/>
    <mergeCell ref="M51:T51"/>
    <mergeCell ref="U51:AD51"/>
    <mergeCell ref="C48:H48"/>
    <mergeCell ref="I48:K48"/>
    <mergeCell ref="M48:T48"/>
    <mergeCell ref="U48:AD48"/>
    <mergeCell ref="C49:H49"/>
    <mergeCell ref="I49:K49"/>
    <mergeCell ref="M49:T49"/>
    <mergeCell ref="U49:AD49"/>
    <mergeCell ref="C46:H46"/>
    <mergeCell ref="I46:K46"/>
    <mergeCell ref="M46:T46"/>
    <mergeCell ref="U46:AD46"/>
    <mergeCell ref="C47:H47"/>
    <mergeCell ref="I47:K47"/>
    <mergeCell ref="M47:T47"/>
    <mergeCell ref="U47:AD47"/>
    <mergeCell ref="C44:H44"/>
    <mergeCell ref="I44:K44"/>
    <mergeCell ref="M44:T44"/>
    <mergeCell ref="U44:AD44"/>
    <mergeCell ref="C45:H45"/>
    <mergeCell ref="I45:K45"/>
    <mergeCell ref="M45:T45"/>
    <mergeCell ref="U45:AD45"/>
    <mergeCell ref="C42:H42"/>
    <mergeCell ref="I42:K42"/>
    <mergeCell ref="M42:T42"/>
    <mergeCell ref="U42:AD42"/>
    <mergeCell ref="C43:H43"/>
    <mergeCell ref="I43:K43"/>
    <mergeCell ref="M43:T43"/>
    <mergeCell ref="U43:AD43"/>
    <mergeCell ref="C40:H40"/>
    <mergeCell ref="I40:K40"/>
    <mergeCell ref="M40:T40"/>
    <mergeCell ref="U40:AD40"/>
    <mergeCell ref="C41:H41"/>
    <mergeCell ref="I41:K41"/>
    <mergeCell ref="M41:T41"/>
    <mergeCell ref="U41:AD41"/>
    <mergeCell ref="C38:H38"/>
    <mergeCell ref="I38:K38"/>
    <mergeCell ref="M38:T38"/>
    <mergeCell ref="U38:AD38"/>
    <mergeCell ref="C39:H39"/>
    <mergeCell ref="I39:K39"/>
    <mergeCell ref="M39:T39"/>
    <mergeCell ref="U39:AD39"/>
    <mergeCell ref="C36:H36"/>
    <mergeCell ref="I36:K36"/>
    <mergeCell ref="M36:T36"/>
    <mergeCell ref="U36:AD36"/>
    <mergeCell ref="C37:H37"/>
    <mergeCell ref="I37:K37"/>
    <mergeCell ref="M37:T37"/>
    <mergeCell ref="U37:AD37"/>
    <mergeCell ref="C34:H34"/>
    <mergeCell ref="I34:K34"/>
    <mergeCell ref="M34:T34"/>
    <mergeCell ref="U34:AD34"/>
    <mergeCell ref="C35:H35"/>
    <mergeCell ref="I35:K35"/>
    <mergeCell ref="M35:T35"/>
    <mergeCell ref="U35:AD35"/>
    <mergeCell ref="C32:H32"/>
    <mergeCell ref="I32:K32"/>
    <mergeCell ref="M32:T32"/>
    <mergeCell ref="U32:AD32"/>
    <mergeCell ref="C33:H33"/>
    <mergeCell ref="I33:K33"/>
    <mergeCell ref="M33:T33"/>
    <mergeCell ref="U33:AD33"/>
    <mergeCell ref="C30:H30"/>
    <mergeCell ref="I30:K30"/>
    <mergeCell ref="M30:T30"/>
    <mergeCell ref="U30:AD30"/>
    <mergeCell ref="C31:H31"/>
    <mergeCell ref="I31:K31"/>
    <mergeCell ref="M31:T31"/>
    <mergeCell ref="U31:AD31"/>
    <mergeCell ref="C28:H28"/>
    <mergeCell ref="I28:K28"/>
    <mergeCell ref="M28:T28"/>
    <mergeCell ref="U28:AD28"/>
    <mergeCell ref="C29:H29"/>
    <mergeCell ref="I29:K29"/>
    <mergeCell ref="M29:T29"/>
    <mergeCell ref="U29:AD29"/>
    <mergeCell ref="C26:H26"/>
    <mergeCell ref="I26:K26"/>
    <mergeCell ref="M26:T26"/>
    <mergeCell ref="U26:AD26"/>
    <mergeCell ref="C27:H27"/>
    <mergeCell ref="I27:K27"/>
    <mergeCell ref="M27:T27"/>
    <mergeCell ref="U27:AD27"/>
    <mergeCell ref="C24:H24"/>
    <mergeCell ref="I24:K24"/>
    <mergeCell ref="M24:T24"/>
    <mergeCell ref="U24:AD24"/>
    <mergeCell ref="C25:H25"/>
    <mergeCell ref="I25:K25"/>
    <mergeCell ref="M25:T25"/>
    <mergeCell ref="U25:AD25"/>
    <mergeCell ref="C22:H22"/>
    <mergeCell ref="I22:K22"/>
    <mergeCell ref="M22:T22"/>
    <mergeCell ref="U22:AD22"/>
    <mergeCell ref="C23:H23"/>
    <mergeCell ref="I23:K23"/>
    <mergeCell ref="M23:T23"/>
    <mergeCell ref="U23:AD23"/>
    <mergeCell ref="C20:H20"/>
    <mergeCell ref="I20:K20"/>
    <mergeCell ref="M20:T20"/>
    <mergeCell ref="U20:AD20"/>
    <mergeCell ref="C21:H21"/>
    <mergeCell ref="I21:K21"/>
    <mergeCell ref="M21:T21"/>
    <mergeCell ref="U21:AD21"/>
    <mergeCell ref="B4:I5"/>
    <mergeCell ref="E7:V7"/>
    <mergeCell ref="E9:V9"/>
    <mergeCell ref="C19:H19"/>
    <mergeCell ref="I19:K19"/>
    <mergeCell ref="M19:T19"/>
    <mergeCell ref="U19:AD19"/>
    <mergeCell ref="C17:H18"/>
    <mergeCell ref="I17:K18"/>
    <mergeCell ref="L17:L18"/>
    <mergeCell ref="B2:I3"/>
    <mergeCell ref="D13:AA14"/>
    <mergeCell ref="V15:AD16"/>
    <mergeCell ref="M18:T18"/>
    <mergeCell ref="U18:AD18"/>
    <mergeCell ref="M17:AD17"/>
    <mergeCell ref="T3:AD4"/>
  </mergeCells>
  <printOptions/>
  <pageMargins left="0.75" right="0.75" top="0.6" bottom="0.6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192"/>
  <sheetViews>
    <sheetView zoomScalePageLayoutView="0" workbookViewId="0" topLeftCell="A106">
      <selection activeCell="I113" sqref="I113:M113"/>
    </sheetView>
  </sheetViews>
  <sheetFormatPr defaultColWidth="9.140625" defaultRowHeight="12.75"/>
  <cols>
    <col min="1" max="1" width="0.71875" style="0" customWidth="1"/>
    <col min="2" max="2" width="1.1484375" style="0" hidden="1" customWidth="1"/>
    <col min="3" max="3" width="0.9921875" style="0" hidden="1" customWidth="1"/>
    <col min="4" max="4" width="21.57421875" style="0" customWidth="1"/>
    <col min="5" max="5" width="8.00390625" style="0" customWidth="1"/>
    <col min="6" max="6" width="2.140625" style="0" customWidth="1"/>
    <col min="7" max="7" width="4.421875" style="0" customWidth="1"/>
    <col min="8" max="8" width="7.8515625" style="0" customWidth="1"/>
    <col min="9" max="9" width="8.140625" style="0" customWidth="1"/>
    <col min="11" max="12" width="0.13671875" style="0" customWidth="1"/>
    <col min="13" max="13" width="4.140625" style="0" customWidth="1"/>
    <col min="14" max="14" width="0.85546875" style="0" customWidth="1"/>
    <col min="15" max="15" width="3.00390625" style="0" customWidth="1"/>
    <col min="16" max="16" width="3.28125" style="0" customWidth="1"/>
    <col min="17" max="17" width="4.00390625" style="0" customWidth="1"/>
    <col min="18" max="18" width="4.8515625" style="0" customWidth="1"/>
    <col min="19" max="19" width="3.00390625" style="0" customWidth="1"/>
    <col min="20" max="20" width="1.421875" style="0" customWidth="1"/>
    <col min="21" max="21" width="1.7109375" style="0" customWidth="1"/>
    <col min="22" max="22" width="0.85546875" style="0" customWidth="1"/>
    <col min="25" max="25" width="11.00390625" style="0" bestFit="1" customWidth="1"/>
  </cols>
  <sheetData>
    <row r="1" spans="1:22" ht="16.5" customHeight="1">
      <c r="A1" s="1"/>
      <c r="B1" s="235" t="s">
        <v>0</v>
      </c>
      <c r="C1" s="235"/>
      <c r="D1" s="235"/>
      <c r="E1" s="235"/>
      <c r="F1" s="235"/>
      <c r="G1" s="1"/>
      <c r="H1" s="1"/>
      <c r="I1" s="1"/>
      <c r="J1" s="1"/>
      <c r="K1" s="1"/>
      <c r="L1" s="1"/>
      <c r="M1" s="1"/>
      <c r="N1" s="1"/>
      <c r="O1" s="1"/>
      <c r="P1" s="236" t="s">
        <v>136</v>
      </c>
      <c r="Q1" s="236"/>
      <c r="R1" s="236"/>
      <c r="S1" s="236"/>
      <c r="T1" s="236"/>
      <c r="U1" s="236"/>
      <c r="V1" s="236"/>
    </row>
    <row r="2" spans="1:22" ht="16.5" customHeight="1">
      <c r="A2" s="1"/>
      <c r="B2" s="237" t="s">
        <v>2</v>
      </c>
      <c r="C2" s="237"/>
      <c r="D2" s="237"/>
      <c r="E2" s="237"/>
      <c r="F2" s="237"/>
      <c r="G2" s="1"/>
      <c r="H2" s="1"/>
      <c r="I2" s="1"/>
      <c r="J2" s="1"/>
      <c r="K2" s="1"/>
      <c r="L2" s="1"/>
      <c r="M2" s="1"/>
      <c r="N2" s="1"/>
      <c r="O2" s="1"/>
      <c r="P2" s="1"/>
      <c r="Q2" s="1"/>
      <c r="R2" s="1"/>
      <c r="S2" s="1"/>
      <c r="T2" s="1"/>
      <c r="U2" s="1"/>
      <c r="V2" s="1"/>
    </row>
    <row r="3" spans="1:22" ht="1.5" customHeight="1">
      <c r="A3" s="1"/>
      <c r="B3" s="1"/>
      <c r="C3" s="1"/>
      <c r="D3" s="1"/>
      <c r="E3" s="1"/>
      <c r="F3" s="1"/>
      <c r="G3" s="1"/>
      <c r="H3" s="1"/>
      <c r="I3" s="1"/>
      <c r="J3" s="1"/>
      <c r="K3" s="1"/>
      <c r="L3" s="1"/>
      <c r="M3" s="1"/>
      <c r="N3" s="1"/>
      <c r="O3" s="1"/>
      <c r="P3" s="1"/>
      <c r="Q3" s="1"/>
      <c r="R3" s="1"/>
      <c r="S3" s="1"/>
      <c r="T3" s="1"/>
      <c r="U3" s="1"/>
      <c r="V3" s="1"/>
    </row>
    <row r="4" spans="1:22" ht="42" customHeight="1">
      <c r="A4" s="1"/>
      <c r="B4" s="1"/>
      <c r="C4" s="1"/>
      <c r="D4" s="198" t="s">
        <v>137</v>
      </c>
      <c r="E4" s="198"/>
      <c r="F4" s="198"/>
      <c r="G4" s="198"/>
      <c r="H4" s="198"/>
      <c r="I4" s="198"/>
      <c r="J4" s="198"/>
      <c r="K4" s="198"/>
      <c r="L4" s="198"/>
      <c r="M4" s="198"/>
      <c r="N4" s="198"/>
      <c r="O4" s="198"/>
      <c r="P4" s="198"/>
      <c r="Q4" s="198"/>
      <c r="R4" s="198"/>
      <c r="S4" s="198"/>
      <c r="T4" s="198"/>
      <c r="U4" s="198"/>
      <c r="V4" s="198"/>
    </row>
    <row r="5" spans="1:22" ht="16.5" customHeight="1">
      <c r="A5" s="1"/>
      <c r="B5" s="1"/>
      <c r="C5" s="1"/>
      <c r="D5" s="1"/>
      <c r="E5" s="1"/>
      <c r="F5" s="1"/>
      <c r="G5" s="1"/>
      <c r="H5" s="1"/>
      <c r="I5" s="1"/>
      <c r="J5" s="1"/>
      <c r="K5" s="1"/>
      <c r="L5" s="1"/>
      <c r="M5" s="1"/>
      <c r="N5" s="1"/>
      <c r="O5" s="1"/>
      <c r="P5" s="1"/>
      <c r="Q5" s="1"/>
      <c r="R5" s="1"/>
      <c r="S5" s="1"/>
      <c r="T5" s="1"/>
      <c r="U5" s="1"/>
      <c r="V5" s="1"/>
    </row>
    <row r="6" spans="1:22" ht="25.5" customHeight="1">
      <c r="A6" s="1"/>
      <c r="B6" s="1"/>
      <c r="C6" s="1"/>
      <c r="D6" s="238" t="s">
        <v>5</v>
      </c>
      <c r="E6" s="238"/>
      <c r="F6" s="238"/>
      <c r="G6" s="238"/>
      <c r="H6" s="32" t="s">
        <v>49</v>
      </c>
      <c r="I6" s="239" t="s">
        <v>468</v>
      </c>
      <c r="J6" s="239"/>
      <c r="K6" s="239"/>
      <c r="L6" s="239"/>
      <c r="M6" s="239"/>
      <c r="N6" s="239" t="s">
        <v>52</v>
      </c>
      <c r="O6" s="239"/>
      <c r="P6" s="239"/>
      <c r="Q6" s="239"/>
      <c r="R6" s="239"/>
      <c r="S6" s="239"/>
      <c r="T6" s="239"/>
      <c r="U6" s="1"/>
      <c r="V6" s="1"/>
    </row>
    <row r="7" spans="1:22" ht="15" customHeight="1">
      <c r="A7" s="1"/>
      <c r="B7" s="1"/>
      <c r="C7" s="1"/>
      <c r="D7" s="240">
        <v>1</v>
      </c>
      <c r="E7" s="240"/>
      <c r="F7" s="240"/>
      <c r="G7" s="240"/>
      <c r="H7" s="33">
        <v>2</v>
      </c>
      <c r="I7" s="241">
        <v>3</v>
      </c>
      <c r="J7" s="241"/>
      <c r="K7" s="241"/>
      <c r="L7" s="241"/>
      <c r="M7" s="241"/>
      <c r="N7" s="241">
        <v>4</v>
      </c>
      <c r="O7" s="241"/>
      <c r="P7" s="241"/>
      <c r="Q7" s="241"/>
      <c r="R7" s="241"/>
      <c r="S7" s="241"/>
      <c r="T7" s="241"/>
      <c r="U7" s="1"/>
      <c r="V7" s="1"/>
    </row>
    <row r="8" spans="1:22" ht="19.5" customHeight="1">
      <c r="A8" s="1"/>
      <c r="B8" s="1"/>
      <c r="C8" s="23"/>
      <c r="D8" s="201" t="s">
        <v>138</v>
      </c>
      <c r="E8" s="201"/>
      <c r="F8" s="201"/>
      <c r="G8" s="201"/>
      <c r="H8" s="25" t="s">
        <v>18</v>
      </c>
      <c r="I8" s="222">
        <f>I9+I13</f>
        <v>12035341243</v>
      </c>
      <c r="J8" s="222"/>
      <c r="K8" s="222"/>
      <c r="L8" s="222"/>
      <c r="M8" s="222"/>
      <c r="N8" s="219">
        <v>9639061803</v>
      </c>
      <c r="O8" s="220"/>
      <c r="P8" s="220"/>
      <c r="Q8" s="220"/>
      <c r="R8" s="220"/>
      <c r="S8" s="220"/>
      <c r="T8" s="221"/>
      <c r="U8" s="23"/>
      <c r="V8" s="1"/>
    </row>
    <row r="9" spans="1:22" ht="19.5" customHeight="1">
      <c r="A9" s="1"/>
      <c r="B9" s="1"/>
      <c r="C9" s="23"/>
      <c r="D9" s="216" t="s">
        <v>139</v>
      </c>
      <c r="E9" s="216"/>
      <c r="F9" s="216"/>
      <c r="G9" s="216"/>
      <c r="H9" s="27"/>
      <c r="I9" s="218">
        <f>I10</f>
        <v>923861350</v>
      </c>
      <c r="J9" s="218"/>
      <c r="K9" s="218"/>
      <c r="L9" s="218"/>
      <c r="M9" s="218"/>
      <c r="N9" s="242">
        <v>1627932262</v>
      </c>
      <c r="O9" s="243"/>
      <c r="P9" s="243"/>
      <c r="Q9" s="243"/>
      <c r="R9" s="243"/>
      <c r="S9" s="243"/>
      <c r="T9" s="244"/>
      <c r="U9" s="23"/>
      <c r="V9" s="1"/>
    </row>
    <row r="10" spans="1:22" ht="19.5" customHeight="1">
      <c r="A10" s="1"/>
      <c r="B10" s="1"/>
      <c r="C10" s="23"/>
      <c r="D10" s="216" t="s">
        <v>140</v>
      </c>
      <c r="E10" s="216"/>
      <c r="F10" s="216"/>
      <c r="G10" s="216"/>
      <c r="H10" s="27"/>
      <c r="I10" s="218">
        <f>117909224+187644651+618307475</f>
        <v>923861350</v>
      </c>
      <c r="J10" s="218"/>
      <c r="K10" s="218"/>
      <c r="L10" s="218"/>
      <c r="M10" s="218"/>
      <c r="N10" s="242">
        <v>1627932262</v>
      </c>
      <c r="O10" s="243"/>
      <c r="P10" s="243"/>
      <c r="Q10" s="243"/>
      <c r="R10" s="243"/>
      <c r="S10" s="243"/>
      <c r="T10" s="244"/>
      <c r="U10" s="23"/>
      <c r="V10" s="1"/>
    </row>
    <row r="11" spans="1:22" ht="19.5" customHeight="1">
      <c r="A11" s="1"/>
      <c r="B11" s="1"/>
      <c r="C11" s="23"/>
      <c r="D11" s="216" t="s">
        <v>141</v>
      </c>
      <c r="E11" s="216"/>
      <c r="F11" s="216"/>
      <c r="G11" s="216"/>
      <c r="H11" s="27"/>
      <c r="I11" s="232">
        <v>0</v>
      </c>
      <c r="J11" s="232"/>
      <c r="K11" s="232"/>
      <c r="L11" s="232"/>
      <c r="M11" s="232"/>
      <c r="N11" s="245"/>
      <c r="O11" s="246"/>
      <c r="P11" s="246"/>
      <c r="Q11" s="246"/>
      <c r="R11" s="246"/>
      <c r="S11" s="246"/>
      <c r="T11" s="247"/>
      <c r="U11" s="23"/>
      <c r="V11" s="1"/>
    </row>
    <row r="12" spans="1:22" ht="19.5" customHeight="1">
      <c r="A12" s="1"/>
      <c r="B12" s="1"/>
      <c r="C12" s="23"/>
      <c r="D12" s="216" t="s">
        <v>142</v>
      </c>
      <c r="E12" s="216"/>
      <c r="F12" s="216"/>
      <c r="G12" s="216"/>
      <c r="H12" s="27"/>
      <c r="I12" s="232">
        <v>0</v>
      </c>
      <c r="J12" s="232"/>
      <c r="K12" s="232"/>
      <c r="L12" s="232"/>
      <c r="M12" s="232"/>
      <c r="N12" s="245"/>
      <c r="O12" s="246"/>
      <c r="P12" s="246"/>
      <c r="Q12" s="246"/>
      <c r="R12" s="246"/>
      <c r="S12" s="246"/>
      <c r="T12" s="247"/>
      <c r="U12" s="23"/>
      <c r="V12" s="1"/>
    </row>
    <row r="13" spans="1:22" ht="19.5" customHeight="1">
      <c r="A13" s="1"/>
      <c r="B13" s="1"/>
      <c r="C13" s="23"/>
      <c r="D13" s="216" t="s">
        <v>143</v>
      </c>
      <c r="E13" s="216"/>
      <c r="F13" s="216"/>
      <c r="G13" s="216"/>
      <c r="H13" s="27"/>
      <c r="I13" s="218">
        <f>I14</f>
        <v>11111479893</v>
      </c>
      <c r="J13" s="218"/>
      <c r="K13" s="218"/>
      <c r="L13" s="218"/>
      <c r="M13" s="218"/>
      <c r="N13" s="245">
        <v>8011129541</v>
      </c>
      <c r="O13" s="246"/>
      <c r="P13" s="246"/>
      <c r="Q13" s="246"/>
      <c r="R13" s="246"/>
      <c r="S13" s="246"/>
      <c r="T13" s="247"/>
      <c r="U13" s="23"/>
      <c r="V13" s="1"/>
    </row>
    <row r="14" spans="1:22" ht="19.5" customHeight="1">
      <c r="A14" s="1"/>
      <c r="B14" s="1"/>
      <c r="C14" s="23"/>
      <c r="D14" s="216" t="s">
        <v>140</v>
      </c>
      <c r="E14" s="216"/>
      <c r="F14" s="216"/>
      <c r="G14" s="216"/>
      <c r="H14" s="27"/>
      <c r="I14" s="218">
        <f>9343758347+588576841+1179144705</f>
        <v>11111479893</v>
      </c>
      <c r="J14" s="218"/>
      <c r="K14" s="218"/>
      <c r="L14" s="218"/>
      <c r="M14" s="218"/>
      <c r="N14" s="242">
        <v>8011129541</v>
      </c>
      <c r="O14" s="243"/>
      <c r="P14" s="243"/>
      <c r="Q14" s="243"/>
      <c r="R14" s="243"/>
      <c r="S14" s="243"/>
      <c r="T14" s="244"/>
      <c r="U14" s="23"/>
      <c r="V14" s="1"/>
    </row>
    <row r="15" spans="1:22" ht="19.5" customHeight="1">
      <c r="A15" s="1"/>
      <c r="B15" s="1"/>
      <c r="C15" s="23"/>
      <c r="D15" s="216" t="s">
        <v>141</v>
      </c>
      <c r="E15" s="216"/>
      <c r="F15" s="216"/>
      <c r="G15" s="216"/>
      <c r="H15" s="27"/>
      <c r="I15" s="232">
        <v>0</v>
      </c>
      <c r="J15" s="232"/>
      <c r="K15" s="232"/>
      <c r="L15" s="232"/>
      <c r="M15" s="232"/>
      <c r="N15" s="245"/>
      <c r="O15" s="246"/>
      <c r="P15" s="246"/>
      <c r="Q15" s="246"/>
      <c r="R15" s="246"/>
      <c r="S15" s="246"/>
      <c r="T15" s="247"/>
      <c r="U15" s="23"/>
      <c r="V15" s="1"/>
    </row>
    <row r="16" spans="1:22" ht="19.5" customHeight="1">
      <c r="A16" s="1"/>
      <c r="B16" s="1"/>
      <c r="C16" s="23"/>
      <c r="D16" s="216" t="s">
        <v>142</v>
      </c>
      <c r="E16" s="216"/>
      <c r="F16" s="216"/>
      <c r="G16" s="216"/>
      <c r="H16" s="27"/>
      <c r="I16" s="232">
        <v>0</v>
      </c>
      <c r="J16" s="232"/>
      <c r="K16" s="232"/>
      <c r="L16" s="232"/>
      <c r="M16" s="232"/>
      <c r="N16" s="245"/>
      <c r="O16" s="246"/>
      <c r="P16" s="246"/>
      <c r="Q16" s="246"/>
      <c r="R16" s="246"/>
      <c r="S16" s="246"/>
      <c r="T16" s="247"/>
      <c r="U16" s="23"/>
      <c r="V16" s="1"/>
    </row>
    <row r="17" spans="1:22" ht="19.5" customHeight="1">
      <c r="A17" s="1"/>
      <c r="B17" s="1"/>
      <c r="C17" s="23"/>
      <c r="D17" s="216" t="s">
        <v>144</v>
      </c>
      <c r="E17" s="216"/>
      <c r="F17" s="216"/>
      <c r="G17" s="216"/>
      <c r="H17" s="27"/>
      <c r="I17" s="232">
        <v>0</v>
      </c>
      <c r="J17" s="232"/>
      <c r="K17" s="232"/>
      <c r="L17" s="232"/>
      <c r="M17" s="232"/>
      <c r="N17" s="245"/>
      <c r="O17" s="246"/>
      <c r="P17" s="246"/>
      <c r="Q17" s="246"/>
      <c r="R17" s="246"/>
      <c r="S17" s="246"/>
      <c r="T17" s="247"/>
      <c r="U17" s="23"/>
      <c r="V17" s="1"/>
    </row>
    <row r="18" spans="1:22" ht="19.5" customHeight="1">
      <c r="A18" s="1"/>
      <c r="B18" s="1"/>
      <c r="C18" s="23"/>
      <c r="D18" s="216" t="s">
        <v>140</v>
      </c>
      <c r="E18" s="216"/>
      <c r="F18" s="216"/>
      <c r="G18" s="216"/>
      <c r="H18" s="27"/>
      <c r="I18" s="232">
        <v>0</v>
      </c>
      <c r="J18" s="232"/>
      <c r="K18" s="232"/>
      <c r="L18" s="232"/>
      <c r="M18" s="232"/>
      <c r="N18" s="245"/>
      <c r="O18" s="246"/>
      <c r="P18" s="246"/>
      <c r="Q18" s="246"/>
      <c r="R18" s="246"/>
      <c r="S18" s="246"/>
      <c r="T18" s="247"/>
      <c r="U18" s="23"/>
      <c r="V18" s="1"/>
    </row>
    <row r="19" spans="1:22" ht="19.5" customHeight="1">
      <c r="A19" s="1"/>
      <c r="B19" s="1"/>
      <c r="C19" s="23"/>
      <c r="D19" s="216" t="s">
        <v>141</v>
      </c>
      <c r="E19" s="216"/>
      <c r="F19" s="216"/>
      <c r="G19" s="216"/>
      <c r="H19" s="27"/>
      <c r="I19" s="232">
        <v>0</v>
      </c>
      <c r="J19" s="232"/>
      <c r="K19" s="232"/>
      <c r="L19" s="232"/>
      <c r="M19" s="232"/>
      <c r="N19" s="245"/>
      <c r="O19" s="246"/>
      <c r="P19" s="246"/>
      <c r="Q19" s="246"/>
      <c r="R19" s="246"/>
      <c r="S19" s="246"/>
      <c r="T19" s="247"/>
      <c r="U19" s="23"/>
      <c r="V19" s="1"/>
    </row>
    <row r="20" spans="1:22" ht="19.5" customHeight="1">
      <c r="A20" s="1"/>
      <c r="B20" s="1"/>
      <c r="C20" s="23"/>
      <c r="D20" s="201" t="s">
        <v>145</v>
      </c>
      <c r="E20" s="201"/>
      <c r="F20" s="201"/>
      <c r="G20" s="201"/>
      <c r="H20" s="25" t="s">
        <v>146</v>
      </c>
      <c r="I20" s="222">
        <f>I21+I22+I23</f>
        <v>10162643042</v>
      </c>
      <c r="J20" s="222"/>
      <c r="K20" s="222"/>
      <c r="L20" s="222"/>
      <c r="M20" s="222"/>
      <c r="N20" s="219">
        <v>5149376942</v>
      </c>
      <c r="O20" s="220"/>
      <c r="P20" s="220"/>
      <c r="Q20" s="220"/>
      <c r="R20" s="220"/>
      <c r="S20" s="220"/>
      <c r="T20" s="221"/>
      <c r="U20" s="23"/>
      <c r="V20" s="1"/>
    </row>
    <row r="21" spans="1:22" ht="19.5" customHeight="1">
      <c r="A21" s="1"/>
      <c r="B21" s="1"/>
      <c r="C21" s="23"/>
      <c r="D21" s="216" t="s">
        <v>147</v>
      </c>
      <c r="E21" s="216"/>
      <c r="F21" s="216"/>
      <c r="G21" s="216"/>
      <c r="H21" s="27"/>
      <c r="I21" s="218">
        <v>327826000</v>
      </c>
      <c r="J21" s="218"/>
      <c r="K21" s="218"/>
      <c r="L21" s="218"/>
      <c r="M21" s="218"/>
      <c r="N21" s="242">
        <v>327826000</v>
      </c>
      <c r="O21" s="243"/>
      <c r="P21" s="243"/>
      <c r="Q21" s="243"/>
      <c r="R21" s="243"/>
      <c r="S21" s="243"/>
      <c r="T21" s="244"/>
      <c r="U21" s="23"/>
      <c r="V21" s="1"/>
    </row>
    <row r="22" spans="1:22" ht="19.5" customHeight="1">
      <c r="A22" s="1"/>
      <c r="B22" s="1"/>
      <c r="C22" s="23"/>
      <c r="D22" s="216" t="s">
        <v>148</v>
      </c>
      <c r="E22" s="216"/>
      <c r="F22" s="216"/>
      <c r="G22" s="216"/>
      <c r="H22" s="27"/>
      <c r="I22" s="218">
        <v>10000000000</v>
      </c>
      <c r="J22" s="218"/>
      <c r="K22" s="218"/>
      <c r="L22" s="218"/>
      <c r="M22" s="218"/>
      <c r="N22" s="242">
        <v>5000000000</v>
      </c>
      <c r="O22" s="243"/>
      <c r="P22" s="243"/>
      <c r="Q22" s="243"/>
      <c r="R22" s="243"/>
      <c r="S22" s="243"/>
      <c r="T22" s="244"/>
      <c r="U22" s="23"/>
      <c r="V22" s="1"/>
    </row>
    <row r="23" spans="1:22" ht="19.5" customHeight="1">
      <c r="A23" s="1"/>
      <c r="B23" s="1"/>
      <c r="C23" s="23"/>
      <c r="D23" s="216" t="s">
        <v>149</v>
      </c>
      <c r="E23" s="216"/>
      <c r="F23" s="216"/>
      <c r="G23" s="216"/>
      <c r="H23" s="27"/>
      <c r="I23" s="218">
        <v>-165182958</v>
      </c>
      <c r="J23" s="218"/>
      <c r="K23" s="218"/>
      <c r="L23" s="218"/>
      <c r="M23" s="218"/>
      <c r="N23" s="242">
        <v>-178449058</v>
      </c>
      <c r="O23" s="243"/>
      <c r="P23" s="243"/>
      <c r="Q23" s="243"/>
      <c r="R23" s="243"/>
      <c r="S23" s="243"/>
      <c r="T23" s="244"/>
      <c r="U23" s="23"/>
      <c r="V23" s="1"/>
    </row>
    <row r="24" spans="1:22" ht="19.5" customHeight="1">
      <c r="A24" s="1"/>
      <c r="B24" s="1"/>
      <c r="C24" s="23"/>
      <c r="D24" s="201" t="s">
        <v>150</v>
      </c>
      <c r="E24" s="201"/>
      <c r="F24" s="201"/>
      <c r="G24" s="201"/>
      <c r="H24" s="25" t="s">
        <v>21</v>
      </c>
      <c r="I24" s="248"/>
      <c r="J24" s="248"/>
      <c r="K24" s="248"/>
      <c r="L24" s="248"/>
      <c r="M24" s="248"/>
      <c r="N24" s="249"/>
      <c r="O24" s="250"/>
      <c r="P24" s="250"/>
      <c r="Q24" s="250"/>
      <c r="R24" s="250"/>
      <c r="S24" s="250"/>
      <c r="T24" s="251"/>
      <c r="U24" s="23"/>
      <c r="V24" s="1"/>
    </row>
    <row r="25" spans="1:22" ht="19.5" customHeight="1">
      <c r="A25" s="1"/>
      <c r="B25" s="1"/>
      <c r="C25" s="23"/>
      <c r="D25" s="216" t="s">
        <v>151</v>
      </c>
      <c r="E25" s="216"/>
      <c r="F25" s="216"/>
      <c r="G25" s="216"/>
      <c r="H25" s="27"/>
      <c r="I25" s="252"/>
      <c r="J25" s="252"/>
      <c r="K25" s="252"/>
      <c r="L25" s="252"/>
      <c r="M25" s="252"/>
      <c r="N25" s="245"/>
      <c r="O25" s="246"/>
      <c r="P25" s="246"/>
      <c r="Q25" s="246"/>
      <c r="R25" s="246"/>
      <c r="S25" s="246"/>
      <c r="T25" s="247"/>
      <c r="U25" s="23"/>
      <c r="V25" s="1"/>
    </row>
    <row r="26" spans="1:22" ht="19.5" customHeight="1">
      <c r="A26" s="1"/>
      <c r="B26" s="1"/>
      <c r="C26" s="23"/>
      <c r="D26" s="216" t="s">
        <v>152</v>
      </c>
      <c r="E26" s="216"/>
      <c r="F26" s="216"/>
      <c r="G26" s="216"/>
      <c r="H26" s="27"/>
      <c r="I26" s="253"/>
      <c r="J26" s="253"/>
      <c r="K26" s="253"/>
      <c r="L26" s="253"/>
      <c r="M26" s="253"/>
      <c r="N26" s="245"/>
      <c r="O26" s="246"/>
      <c r="P26" s="246"/>
      <c r="Q26" s="246"/>
      <c r="R26" s="246"/>
      <c r="S26" s="246"/>
      <c r="T26" s="247"/>
      <c r="U26" s="23"/>
      <c r="V26" s="1"/>
    </row>
    <row r="27" spans="1:22" ht="19.5" customHeight="1">
      <c r="A27" s="1"/>
      <c r="B27" s="1"/>
      <c r="C27" s="23"/>
      <c r="D27" s="201" t="s">
        <v>153</v>
      </c>
      <c r="E27" s="201"/>
      <c r="F27" s="201"/>
      <c r="G27" s="201"/>
      <c r="H27" s="25" t="s">
        <v>22</v>
      </c>
      <c r="I27" s="222">
        <v>1852234390</v>
      </c>
      <c r="J27" s="222"/>
      <c r="K27" s="222"/>
      <c r="L27" s="222"/>
      <c r="M27" s="222"/>
      <c r="N27" s="219">
        <v>1419405686</v>
      </c>
      <c r="O27" s="220"/>
      <c r="P27" s="220"/>
      <c r="Q27" s="220"/>
      <c r="R27" s="220"/>
      <c r="S27" s="220"/>
      <c r="T27" s="221"/>
      <c r="U27" s="23"/>
      <c r="V27" s="1"/>
    </row>
    <row r="28" spans="1:22" ht="19.5" customHeight="1">
      <c r="A28" s="1"/>
      <c r="B28" s="1"/>
      <c r="C28" s="23"/>
      <c r="D28" s="216" t="s">
        <v>154</v>
      </c>
      <c r="E28" s="216"/>
      <c r="F28" s="216"/>
      <c r="G28" s="216"/>
      <c r="H28" s="27"/>
      <c r="I28" s="232">
        <v>0</v>
      </c>
      <c r="J28" s="232"/>
      <c r="K28" s="232"/>
      <c r="L28" s="232"/>
      <c r="M28" s="232"/>
      <c r="N28" s="245"/>
      <c r="O28" s="246"/>
      <c r="P28" s="246"/>
      <c r="Q28" s="246"/>
      <c r="R28" s="246"/>
      <c r="S28" s="246"/>
      <c r="T28" s="247"/>
      <c r="U28" s="23"/>
      <c r="V28" s="1"/>
    </row>
    <row r="29" spans="1:22" ht="24.75" customHeight="1">
      <c r="A29" s="1"/>
      <c r="B29" s="1"/>
      <c r="C29" s="23"/>
      <c r="D29" s="216" t="s">
        <v>155</v>
      </c>
      <c r="E29" s="216"/>
      <c r="F29" s="216"/>
      <c r="G29" s="216"/>
      <c r="H29" s="27"/>
      <c r="I29" s="232">
        <v>0</v>
      </c>
      <c r="J29" s="232"/>
      <c r="K29" s="232"/>
      <c r="L29" s="232"/>
      <c r="M29" s="232"/>
      <c r="N29" s="245"/>
      <c r="O29" s="246"/>
      <c r="P29" s="246"/>
      <c r="Q29" s="246"/>
      <c r="R29" s="246"/>
      <c r="S29" s="246"/>
      <c r="T29" s="247"/>
      <c r="U29" s="23"/>
      <c r="V29" s="1"/>
    </row>
    <row r="30" spans="1:22" ht="19.5" customHeight="1">
      <c r="A30" s="1"/>
      <c r="B30" s="1"/>
      <c r="C30" s="23"/>
      <c r="D30" s="216" t="s">
        <v>156</v>
      </c>
      <c r="E30" s="216"/>
      <c r="F30" s="216"/>
      <c r="G30" s="216"/>
      <c r="H30" s="27"/>
      <c r="I30" s="232">
        <v>0</v>
      </c>
      <c r="J30" s="232"/>
      <c r="K30" s="232"/>
      <c r="L30" s="232"/>
      <c r="M30" s="232"/>
      <c r="N30" s="245"/>
      <c r="O30" s="246"/>
      <c r="P30" s="246"/>
      <c r="Q30" s="246"/>
      <c r="R30" s="246"/>
      <c r="S30" s="246"/>
      <c r="T30" s="247"/>
      <c r="U30" s="23"/>
      <c r="V30" s="1"/>
    </row>
    <row r="31" spans="1:22" ht="19.5" customHeight="1">
      <c r="A31" s="1"/>
      <c r="B31" s="1"/>
      <c r="C31" s="23"/>
      <c r="D31" s="216" t="s">
        <v>157</v>
      </c>
      <c r="E31" s="216"/>
      <c r="F31" s="216"/>
      <c r="G31" s="216"/>
      <c r="H31" s="27"/>
      <c r="I31" s="218">
        <f>I27</f>
        <v>1852234390</v>
      </c>
      <c r="J31" s="218"/>
      <c r="K31" s="218"/>
      <c r="L31" s="218"/>
      <c r="M31" s="218"/>
      <c r="N31" s="242">
        <v>1419405686</v>
      </c>
      <c r="O31" s="243"/>
      <c r="P31" s="243"/>
      <c r="Q31" s="243"/>
      <c r="R31" s="243"/>
      <c r="S31" s="243"/>
      <c r="T31" s="244"/>
      <c r="U31" s="23"/>
      <c r="V31" s="1"/>
    </row>
    <row r="32" spans="1:25" ht="19.5" customHeight="1">
      <c r="A32" s="1"/>
      <c r="B32" s="1"/>
      <c r="C32" s="23"/>
      <c r="D32" s="201" t="s">
        <v>158</v>
      </c>
      <c r="E32" s="201"/>
      <c r="F32" s="201"/>
      <c r="G32" s="201"/>
      <c r="H32" s="25" t="s">
        <v>23</v>
      </c>
      <c r="I32" s="222">
        <f>I36+I37+I42</f>
        <v>6895459957</v>
      </c>
      <c r="J32" s="222"/>
      <c r="K32" s="222"/>
      <c r="L32" s="222"/>
      <c r="M32" s="222"/>
      <c r="N32" s="219">
        <v>9322811073</v>
      </c>
      <c r="O32" s="220"/>
      <c r="P32" s="220"/>
      <c r="Q32" s="220"/>
      <c r="R32" s="220"/>
      <c r="S32" s="220"/>
      <c r="T32" s="221"/>
      <c r="U32" s="23"/>
      <c r="V32" s="1"/>
      <c r="Y32">
        <f>Y36+Y42</f>
        <v>4150695335</v>
      </c>
    </row>
    <row r="33" spans="1:22" ht="19.5" customHeight="1">
      <c r="A33" s="1"/>
      <c r="B33" s="1"/>
      <c r="C33" s="23"/>
      <c r="D33" s="216" t="s">
        <v>159</v>
      </c>
      <c r="E33" s="216"/>
      <c r="F33" s="216"/>
      <c r="G33" s="216"/>
      <c r="H33" s="27"/>
      <c r="I33" s="232">
        <v>0</v>
      </c>
      <c r="J33" s="232"/>
      <c r="K33" s="232"/>
      <c r="L33" s="232"/>
      <c r="M33" s="232"/>
      <c r="N33" s="245"/>
      <c r="O33" s="246"/>
      <c r="P33" s="246"/>
      <c r="Q33" s="246"/>
      <c r="R33" s="246"/>
      <c r="S33" s="246"/>
      <c r="T33" s="247"/>
      <c r="U33" s="23"/>
      <c r="V33" s="1"/>
    </row>
    <row r="34" spans="1:22" ht="19.5" customHeight="1">
      <c r="A34" s="1"/>
      <c r="B34" s="1"/>
      <c r="C34" s="23"/>
      <c r="D34" s="216" t="s">
        <v>160</v>
      </c>
      <c r="E34" s="216"/>
      <c r="F34" s="216"/>
      <c r="G34" s="216"/>
      <c r="H34" s="27"/>
      <c r="I34" s="232">
        <v>0</v>
      </c>
      <c r="J34" s="232"/>
      <c r="K34" s="232"/>
      <c r="L34" s="232"/>
      <c r="M34" s="232"/>
      <c r="N34" s="245"/>
      <c r="O34" s="246"/>
      <c r="P34" s="246"/>
      <c r="Q34" s="246"/>
      <c r="R34" s="246"/>
      <c r="S34" s="246"/>
      <c r="T34" s="247"/>
      <c r="U34" s="23"/>
      <c r="V34" s="1"/>
    </row>
    <row r="35" spans="1:22" ht="19.5" customHeight="1">
      <c r="A35" s="1"/>
      <c r="B35" s="1"/>
      <c r="C35" s="23"/>
      <c r="D35" s="216" t="s">
        <v>161</v>
      </c>
      <c r="E35" s="216"/>
      <c r="F35" s="216"/>
      <c r="G35" s="216"/>
      <c r="H35" s="27"/>
      <c r="I35" s="232">
        <v>0</v>
      </c>
      <c r="J35" s="232"/>
      <c r="K35" s="232"/>
      <c r="L35" s="232"/>
      <c r="M35" s="232"/>
      <c r="N35" s="245"/>
      <c r="O35" s="246"/>
      <c r="P35" s="246"/>
      <c r="Q35" s="246"/>
      <c r="R35" s="246"/>
      <c r="S35" s="246"/>
      <c r="T35" s="247"/>
      <c r="U35" s="23"/>
      <c r="V35" s="1"/>
    </row>
    <row r="36" spans="1:25" ht="19.5" customHeight="1">
      <c r="A36" s="1"/>
      <c r="B36" s="1"/>
      <c r="C36" s="23"/>
      <c r="D36" s="216" t="s">
        <v>162</v>
      </c>
      <c r="E36" s="216"/>
      <c r="F36" s="216"/>
      <c r="G36" s="216"/>
      <c r="H36" s="27"/>
      <c r="I36" s="218">
        <f>1064003087+244189156</f>
        <v>1308192243</v>
      </c>
      <c r="J36" s="218"/>
      <c r="K36" s="218"/>
      <c r="L36" s="218"/>
      <c r="M36" s="218"/>
      <c r="N36" s="242">
        <v>1051932583</v>
      </c>
      <c r="O36" s="243"/>
      <c r="P36" s="243"/>
      <c r="Q36" s="243"/>
      <c r="R36" s="243"/>
      <c r="S36" s="243"/>
      <c r="T36" s="244"/>
      <c r="U36" s="23"/>
      <c r="V36" s="1"/>
      <c r="Y36">
        <v>880610313</v>
      </c>
    </row>
    <row r="37" spans="1:25" ht="19.5" customHeight="1">
      <c r="A37" s="1"/>
      <c r="B37" s="1"/>
      <c r="C37" s="23"/>
      <c r="D37" s="216" t="s">
        <v>163</v>
      </c>
      <c r="E37" s="216"/>
      <c r="F37" s="216"/>
      <c r="G37" s="216"/>
      <c r="H37" s="27"/>
      <c r="I37" s="218">
        <f>I39</f>
        <v>50625000</v>
      </c>
      <c r="J37" s="218"/>
      <c r="K37" s="218"/>
      <c r="L37" s="218"/>
      <c r="M37" s="218"/>
      <c r="N37" s="242">
        <v>91880106</v>
      </c>
      <c r="O37" s="243"/>
      <c r="P37" s="243"/>
      <c r="Q37" s="243"/>
      <c r="R37" s="243"/>
      <c r="S37" s="243"/>
      <c r="T37" s="244"/>
      <c r="U37" s="23"/>
      <c r="V37" s="1"/>
      <c r="Y37">
        <v>85739091</v>
      </c>
    </row>
    <row r="38" spans="1:22" ht="19.5" customHeight="1">
      <c r="A38" s="1"/>
      <c r="B38" s="1"/>
      <c r="C38" s="23"/>
      <c r="D38" s="216" t="s">
        <v>164</v>
      </c>
      <c r="E38" s="216"/>
      <c r="F38" s="216"/>
      <c r="G38" s="216"/>
      <c r="H38" s="27"/>
      <c r="I38" s="232">
        <v>0</v>
      </c>
      <c r="J38" s="232"/>
      <c r="K38" s="232"/>
      <c r="L38" s="232"/>
      <c r="M38" s="232"/>
      <c r="N38" s="242"/>
      <c r="O38" s="243"/>
      <c r="P38" s="243"/>
      <c r="Q38" s="243"/>
      <c r="R38" s="243"/>
      <c r="S38" s="243"/>
      <c r="T38" s="244"/>
      <c r="U38" s="23"/>
      <c r="V38" s="1"/>
    </row>
    <row r="39" spans="1:25" ht="19.5" customHeight="1">
      <c r="A39" s="1"/>
      <c r="B39" s="1"/>
      <c r="C39" s="23"/>
      <c r="D39" s="216" t="s">
        <v>165</v>
      </c>
      <c r="E39" s="216"/>
      <c r="F39" s="216"/>
      <c r="G39" s="216"/>
      <c r="H39" s="27"/>
      <c r="I39" s="218">
        <f>36945000+13680000</f>
        <v>50625000</v>
      </c>
      <c r="J39" s="218"/>
      <c r="K39" s="218"/>
      <c r="L39" s="218"/>
      <c r="M39" s="218"/>
      <c r="N39" s="242">
        <v>91880106</v>
      </c>
      <c r="O39" s="243"/>
      <c r="P39" s="243"/>
      <c r="Q39" s="243"/>
      <c r="R39" s="243"/>
      <c r="S39" s="243"/>
      <c r="T39" s="244"/>
      <c r="U39" s="23"/>
      <c r="V39" s="1"/>
      <c r="Y39">
        <f>Y37</f>
        <v>85739091</v>
      </c>
    </row>
    <row r="40" spans="1:22" ht="19.5" customHeight="1">
      <c r="A40" s="1"/>
      <c r="B40" s="1"/>
      <c r="C40" s="23"/>
      <c r="D40" s="216" t="s">
        <v>166</v>
      </c>
      <c r="E40" s="216"/>
      <c r="F40" s="216"/>
      <c r="G40" s="216"/>
      <c r="H40" s="27"/>
      <c r="I40" s="232">
        <v>0</v>
      </c>
      <c r="J40" s="232"/>
      <c r="K40" s="232"/>
      <c r="L40" s="232"/>
      <c r="M40" s="232"/>
      <c r="N40" s="245"/>
      <c r="O40" s="246"/>
      <c r="P40" s="246"/>
      <c r="Q40" s="246"/>
      <c r="R40" s="246"/>
      <c r="S40" s="246"/>
      <c r="T40" s="247"/>
      <c r="U40" s="23"/>
      <c r="V40" s="1"/>
    </row>
    <row r="41" spans="1:22" ht="19.5" customHeight="1">
      <c r="A41" s="1"/>
      <c r="B41" s="1"/>
      <c r="C41" s="23"/>
      <c r="D41" s="216" t="s">
        <v>167</v>
      </c>
      <c r="E41" s="216"/>
      <c r="F41" s="216"/>
      <c r="G41" s="216"/>
      <c r="H41" s="27"/>
      <c r="I41" s="232">
        <v>0</v>
      </c>
      <c r="J41" s="232"/>
      <c r="K41" s="232"/>
      <c r="L41" s="232"/>
      <c r="M41" s="232"/>
      <c r="N41" s="245"/>
      <c r="O41" s="246"/>
      <c r="P41" s="246"/>
      <c r="Q41" s="246"/>
      <c r="R41" s="246"/>
      <c r="S41" s="246"/>
      <c r="T41" s="247"/>
      <c r="U41" s="23"/>
      <c r="V41" s="1"/>
    </row>
    <row r="42" spans="1:25" ht="19.5" customHeight="1">
      <c r="A42" s="1"/>
      <c r="B42" s="1"/>
      <c r="C42" s="23"/>
      <c r="D42" s="216" t="s">
        <v>168</v>
      </c>
      <c r="E42" s="216"/>
      <c r="F42" s="216"/>
      <c r="G42" s="216"/>
      <c r="H42" s="27"/>
      <c r="I42" s="218">
        <f>I43+I44+I46+I45</f>
        <v>5536642714</v>
      </c>
      <c r="J42" s="218"/>
      <c r="K42" s="218"/>
      <c r="L42" s="218"/>
      <c r="M42" s="218"/>
      <c r="N42" s="242">
        <v>8178998384</v>
      </c>
      <c r="O42" s="243"/>
      <c r="P42" s="243"/>
      <c r="Q42" s="243"/>
      <c r="R42" s="243"/>
      <c r="S42" s="243"/>
      <c r="T42" s="244"/>
      <c r="U42" s="23"/>
      <c r="V42" s="1"/>
      <c r="Y42">
        <f>Y43+Y44+Y46</f>
        <v>3270085022</v>
      </c>
    </row>
    <row r="43" spans="1:25" ht="19.5" customHeight="1">
      <c r="A43" s="1"/>
      <c r="B43" s="1"/>
      <c r="C43" s="23"/>
      <c r="D43" s="216" t="s">
        <v>160</v>
      </c>
      <c r="E43" s="216"/>
      <c r="F43" s="216"/>
      <c r="G43" s="216"/>
      <c r="H43" s="27"/>
      <c r="I43" s="218">
        <f>1113411324+2032255630+1315328569</f>
        <v>4460995523</v>
      </c>
      <c r="J43" s="218"/>
      <c r="K43" s="218"/>
      <c r="L43" s="218"/>
      <c r="M43" s="218"/>
      <c r="N43" s="242">
        <v>7180412137</v>
      </c>
      <c r="O43" s="243"/>
      <c r="P43" s="243"/>
      <c r="Q43" s="243"/>
      <c r="R43" s="243"/>
      <c r="S43" s="243"/>
      <c r="T43" s="244"/>
      <c r="U43" s="23"/>
      <c r="V43" s="1"/>
      <c r="Y43">
        <v>2756818397</v>
      </c>
    </row>
    <row r="44" spans="1:25" ht="19.5" customHeight="1">
      <c r="A44" s="1"/>
      <c r="B44" s="1"/>
      <c r="C44" s="23"/>
      <c r="D44" s="216" t="s">
        <v>169</v>
      </c>
      <c r="E44" s="216"/>
      <c r="F44" s="216"/>
      <c r="G44" s="216"/>
      <c r="H44" s="27"/>
      <c r="I44" s="218">
        <f>431887132+433755849+157140039</f>
        <v>1022783020</v>
      </c>
      <c r="J44" s="218"/>
      <c r="K44" s="218"/>
      <c r="L44" s="218"/>
      <c r="M44" s="218"/>
      <c r="N44" s="242">
        <v>954294751</v>
      </c>
      <c r="O44" s="243"/>
      <c r="P44" s="243"/>
      <c r="Q44" s="243"/>
      <c r="R44" s="243"/>
      <c r="S44" s="243"/>
      <c r="T44" s="244"/>
      <c r="U44" s="23"/>
      <c r="V44" s="1"/>
      <c r="Y44">
        <v>468975129</v>
      </c>
    </row>
    <row r="45" spans="1:22" ht="19.5" customHeight="1">
      <c r="A45" s="1"/>
      <c r="B45" s="1"/>
      <c r="C45" s="23"/>
      <c r="D45" s="216" t="s">
        <v>855</v>
      </c>
      <c r="E45" s="216"/>
      <c r="F45" s="216"/>
      <c r="G45" s="216"/>
      <c r="H45" s="27"/>
      <c r="I45" s="218">
        <v>8572675</v>
      </c>
      <c r="J45" s="218"/>
      <c r="K45" s="218"/>
      <c r="L45" s="218"/>
      <c r="M45" s="218"/>
      <c r="N45" s="242"/>
      <c r="O45" s="243"/>
      <c r="P45" s="243"/>
      <c r="Q45" s="243"/>
      <c r="R45" s="243"/>
      <c r="S45" s="243"/>
      <c r="T45" s="244"/>
      <c r="U45" s="23"/>
      <c r="V45" s="1"/>
    </row>
    <row r="46" spans="1:25" ht="19.5" customHeight="1">
      <c r="A46" s="1"/>
      <c r="B46" s="1"/>
      <c r="C46" s="23"/>
      <c r="D46" s="216" t="s">
        <v>170</v>
      </c>
      <c r="E46" s="216"/>
      <c r="F46" s="216"/>
      <c r="G46" s="216"/>
      <c r="H46" s="27"/>
      <c r="I46" s="218">
        <v>44291496</v>
      </c>
      <c r="J46" s="218"/>
      <c r="K46" s="218"/>
      <c r="L46" s="218"/>
      <c r="M46" s="218"/>
      <c r="N46" s="242">
        <v>44291496</v>
      </c>
      <c r="O46" s="243"/>
      <c r="P46" s="243"/>
      <c r="Q46" s="243"/>
      <c r="R46" s="243"/>
      <c r="S46" s="243"/>
      <c r="T46" s="244"/>
      <c r="U46" s="23"/>
      <c r="V46" s="1"/>
      <c r="Y46">
        <v>44291496</v>
      </c>
    </row>
    <row r="47" spans="1:22" ht="19.5" customHeight="1">
      <c r="A47" s="1"/>
      <c r="B47" s="1"/>
      <c r="C47" s="23"/>
      <c r="D47" s="216" t="s">
        <v>171</v>
      </c>
      <c r="E47" s="216"/>
      <c r="F47" s="216"/>
      <c r="G47" s="216"/>
      <c r="H47" s="27"/>
      <c r="I47" s="232">
        <v>0</v>
      </c>
      <c r="J47" s="232"/>
      <c r="K47" s="232"/>
      <c r="L47" s="232"/>
      <c r="M47" s="232"/>
      <c r="N47" s="245"/>
      <c r="O47" s="246"/>
      <c r="P47" s="246"/>
      <c r="Q47" s="246"/>
      <c r="R47" s="246"/>
      <c r="S47" s="246"/>
      <c r="T47" s="247"/>
      <c r="U47" s="23"/>
      <c r="V47" s="1"/>
    </row>
    <row r="48" spans="1:22" ht="19.5" customHeight="1">
      <c r="A48" s="1"/>
      <c r="B48" s="1"/>
      <c r="C48" s="23"/>
      <c r="D48" s="216" t="s">
        <v>160</v>
      </c>
      <c r="E48" s="216"/>
      <c r="F48" s="216"/>
      <c r="G48" s="216"/>
      <c r="H48" s="27"/>
      <c r="I48" s="232">
        <v>0</v>
      </c>
      <c r="J48" s="232"/>
      <c r="K48" s="232"/>
      <c r="L48" s="232"/>
      <c r="M48" s="232"/>
      <c r="N48" s="245"/>
      <c r="O48" s="246"/>
      <c r="P48" s="246"/>
      <c r="Q48" s="246"/>
      <c r="R48" s="246"/>
      <c r="S48" s="246"/>
      <c r="T48" s="247"/>
      <c r="U48" s="23"/>
      <c r="V48" s="1"/>
    </row>
    <row r="49" spans="1:22" ht="19.5" customHeight="1">
      <c r="A49" s="1"/>
      <c r="B49" s="1"/>
      <c r="C49" s="23"/>
      <c r="D49" s="216" t="s">
        <v>161</v>
      </c>
      <c r="E49" s="216"/>
      <c r="F49" s="216"/>
      <c r="G49" s="216"/>
      <c r="H49" s="27"/>
      <c r="I49" s="232">
        <v>0</v>
      </c>
      <c r="J49" s="232"/>
      <c r="K49" s="232"/>
      <c r="L49" s="232"/>
      <c r="M49" s="232"/>
      <c r="N49" s="245"/>
      <c r="O49" s="246"/>
      <c r="P49" s="246"/>
      <c r="Q49" s="246"/>
      <c r="R49" s="246"/>
      <c r="S49" s="246"/>
      <c r="T49" s="247"/>
      <c r="U49" s="23"/>
      <c r="V49" s="1"/>
    </row>
    <row r="50" spans="1:22" ht="19.5" customHeight="1">
      <c r="A50" s="1"/>
      <c r="B50" s="1"/>
      <c r="C50" s="23"/>
      <c r="D50" s="216" t="s">
        <v>172</v>
      </c>
      <c r="E50" s="216"/>
      <c r="F50" s="216"/>
      <c r="G50" s="216"/>
      <c r="H50" s="27"/>
      <c r="I50" s="232">
        <v>0</v>
      </c>
      <c r="J50" s="232"/>
      <c r="K50" s="232"/>
      <c r="L50" s="232"/>
      <c r="M50" s="232"/>
      <c r="N50" s="245"/>
      <c r="O50" s="246"/>
      <c r="P50" s="246"/>
      <c r="Q50" s="246"/>
      <c r="R50" s="246"/>
      <c r="S50" s="246"/>
      <c r="T50" s="247"/>
      <c r="U50" s="23"/>
      <c r="V50" s="1"/>
    </row>
    <row r="51" spans="1:22" ht="19.5" customHeight="1">
      <c r="A51" s="1"/>
      <c r="B51" s="1"/>
      <c r="C51" s="23"/>
      <c r="D51" s="216" t="s">
        <v>173</v>
      </c>
      <c r="E51" s="216"/>
      <c r="F51" s="216"/>
      <c r="G51" s="216"/>
      <c r="H51" s="27"/>
      <c r="I51" s="232">
        <v>0</v>
      </c>
      <c r="J51" s="232"/>
      <c r="K51" s="232"/>
      <c r="L51" s="232"/>
      <c r="M51" s="232"/>
      <c r="N51" s="245"/>
      <c r="O51" s="246"/>
      <c r="P51" s="246"/>
      <c r="Q51" s="246"/>
      <c r="R51" s="246"/>
      <c r="S51" s="246"/>
      <c r="T51" s="247"/>
      <c r="U51" s="23"/>
      <c r="V51" s="1"/>
    </row>
    <row r="52" spans="1:22" ht="19.5" customHeight="1">
      <c r="A52" s="1"/>
      <c r="B52" s="1"/>
      <c r="C52" s="23"/>
      <c r="D52" s="216" t="s">
        <v>174</v>
      </c>
      <c r="E52" s="216"/>
      <c r="F52" s="216"/>
      <c r="G52" s="216"/>
      <c r="H52" s="27"/>
      <c r="I52" s="232">
        <v>0</v>
      </c>
      <c r="J52" s="232"/>
      <c r="K52" s="232"/>
      <c r="L52" s="232"/>
      <c r="M52" s="232"/>
      <c r="N52" s="245"/>
      <c r="O52" s="246"/>
      <c r="P52" s="246"/>
      <c r="Q52" s="246"/>
      <c r="R52" s="246"/>
      <c r="S52" s="246"/>
      <c r="T52" s="247"/>
      <c r="U52" s="23"/>
      <c r="V52" s="1"/>
    </row>
    <row r="53" spans="1:22" ht="36" customHeight="1">
      <c r="A53" s="1"/>
      <c r="B53" s="1"/>
      <c r="C53" s="23"/>
      <c r="D53" s="201" t="s">
        <v>175</v>
      </c>
      <c r="E53" s="201"/>
      <c r="F53" s="201"/>
      <c r="G53" s="201"/>
      <c r="H53" s="25" t="s">
        <v>176</v>
      </c>
      <c r="I53" s="254">
        <v>15807623</v>
      </c>
      <c r="J53" s="254"/>
      <c r="K53" s="254"/>
      <c r="L53" s="254"/>
      <c r="M53" s="254"/>
      <c r="N53" s="219"/>
      <c r="O53" s="220"/>
      <c r="P53" s="220"/>
      <c r="Q53" s="220"/>
      <c r="R53" s="220"/>
      <c r="S53" s="220"/>
      <c r="T53" s="221"/>
      <c r="U53" s="23"/>
      <c r="V53" s="1"/>
    </row>
    <row r="54" spans="1:22" ht="19.5" customHeight="1">
      <c r="A54" s="1"/>
      <c r="B54" s="1"/>
      <c r="C54" s="23"/>
      <c r="D54" s="201" t="s">
        <v>177</v>
      </c>
      <c r="E54" s="201"/>
      <c r="F54" s="201"/>
      <c r="G54" s="201"/>
      <c r="H54" s="25" t="s">
        <v>25</v>
      </c>
      <c r="I54" s="222">
        <f>I55</f>
        <v>533492625</v>
      </c>
      <c r="J54" s="222"/>
      <c r="K54" s="222"/>
      <c r="L54" s="222"/>
      <c r="M54" s="222"/>
      <c r="N54" s="219">
        <v>468756400</v>
      </c>
      <c r="O54" s="220"/>
      <c r="P54" s="220"/>
      <c r="Q54" s="220"/>
      <c r="R54" s="220"/>
      <c r="S54" s="220"/>
      <c r="T54" s="221"/>
      <c r="U54" s="23"/>
      <c r="V54" s="1"/>
    </row>
    <row r="55" spans="1:22" ht="19.5" customHeight="1">
      <c r="A55" s="1"/>
      <c r="B55" s="1"/>
      <c r="C55" s="23"/>
      <c r="D55" s="216" t="s">
        <v>178</v>
      </c>
      <c r="E55" s="216"/>
      <c r="F55" s="216"/>
      <c r="G55" s="216"/>
      <c r="H55" s="27"/>
      <c r="I55" s="218">
        <v>533492625</v>
      </c>
      <c r="J55" s="218"/>
      <c r="K55" s="218"/>
      <c r="L55" s="218"/>
      <c r="M55" s="218"/>
      <c r="N55" s="242">
        <v>468756400</v>
      </c>
      <c r="O55" s="243"/>
      <c r="P55" s="243"/>
      <c r="Q55" s="243"/>
      <c r="R55" s="243"/>
      <c r="S55" s="243"/>
      <c r="T55" s="244"/>
      <c r="U55" s="23"/>
      <c r="V55" s="1"/>
    </row>
    <row r="56" spans="1:22" ht="19.5" customHeight="1">
      <c r="A56" s="1"/>
      <c r="B56" s="1"/>
      <c r="C56" s="23"/>
      <c r="D56" s="216" t="s">
        <v>179</v>
      </c>
      <c r="E56" s="216"/>
      <c r="F56" s="216"/>
      <c r="G56" s="216"/>
      <c r="H56" s="27"/>
      <c r="I56" s="232">
        <v>0</v>
      </c>
      <c r="J56" s="232"/>
      <c r="K56" s="232"/>
      <c r="L56" s="232"/>
      <c r="M56" s="232"/>
      <c r="N56" s="245"/>
      <c r="O56" s="246"/>
      <c r="P56" s="246"/>
      <c r="Q56" s="246"/>
      <c r="R56" s="246"/>
      <c r="S56" s="246"/>
      <c r="T56" s="247"/>
      <c r="U56" s="23"/>
      <c r="V56" s="1"/>
    </row>
    <row r="57" spans="1:22" ht="24.75" customHeight="1">
      <c r="A57" s="1"/>
      <c r="B57" s="1"/>
      <c r="C57" s="23"/>
      <c r="D57" s="216" t="s">
        <v>180</v>
      </c>
      <c r="E57" s="216"/>
      <c r="F57" s="216"/>
      <c r="G57" s="216"/>
      <c r="H57" s="27"/>
      <c r="I57" s="232">
        <v>0</v>
      </c>
      <c r="J57" s="232"/>
      <c r="K57" s="232"/>
      <c r="L57" s="232"/>
      <c r="M57" s="232"/>
      <c r="N57" s="245"/>
      <c r="O57" s="246"/>
      <c r="P57" s="246"/>
      <c r="Q57" s="246"/>
      <c r="R57" s="246"/>
      <c r="S57" s="246"/>
      <c r="T57" s="247"/>
      <c r="U57" s="23"/>
      <c r="V57" s="1"/>
    </row>
    <row r="58" spans="1:22" ht="19.5" customHeight="1">
      <c r="A58" s="1"/>
      <c r="B58" s="1"/>
      <c r="C58" s="23"/>
      <c r="D58" s="216" t="s">
        <v>181</v>
      </c>
      <c r="E58" s="216"/>
      <c r="F58" s="216"/>
      <c r="G58" s="216"/>
      <c r="H58" s="27"/>
      <c r="I58" s="232">
        <v>0</v>
      </c>
      <c r="J58" s="232"/>
      <c r="K58" s="232"/>
      <c r="L58" s="232"/>
      <c r="M58" s="232"/>
      <c r="N58" s="245"/>
      <c r="O58" s="246"/>
      <c r="P58" s="246"/>
      <c r="Q58" s="246"/>
      <c r="R58" s="246"/>
      <c r="S58" s="246"/>
      <c r="T58" s="247"/>
      <c r="U58" s="23"/>
      <c r="V58" s="1"/>
    </row>
    <row r="59" spans="1:22" ht="19.5" customHeight="1">
      <c r="A59" s="1"/>
      <c r="B59" s="1"/>
      <c r="C59" s="23"/>
      <c r="D59" s="201" t="s">
        <v>182</v>
      </c>
      <c r="E59" s="201"/>
      <c r="F59" s="201"/>
      <c r="G59" s="201"/>
      <c r="H59" s="25" t="s">
        <v>27</v>
      </c>
      <c r="I59" s="255">
        <v>0</v>
      </c>
      <c r="J59" s="255"/>
      <c r="K59" s="255"/>
      <c r="L59" s="255"/>
      <c r="M59" s="255"/>
      <c r="N59" s="245"/>
      <c r="O59" s="246"/>
      <c r="P59" s="246"/>
      <c r="Q59" s="246"/>
      <c r="R59" s="246"/>
      <c r="S59" s="246"/>
      <c r="T59" s="247"/>
      <c r="U59" s="23"/>
      <c r="V59" s="1"/>
    </row>
    <row r="60" spans="1:22" ht="19.5" customHeight="1">
      <c r="A60" s="1"/>
      <c r="B60" s="1"/>
      <c r="C60" s="23"/>
      <c r="D60" s="216" t="s">
        <v>183</v>
      </c>
      <c r="E60" s="216"/>
      <c r="F60" s="216"/>
      <c r="G60" s="216"/>
      <c r="H60" s="27"/>
      <c r="I60" s="232">
        <v>0</v>
      </c>
      <c r="J60" s="232"/>
      <c r="K60" s="232"/>
      <c r="L60" s="232"/>
      <c r="M60" s="232"/>
      <c r="N60" s="245"/>
      <c r="O60" s="246"/>
      <c r="P60" s="246"/>
      <c r="Q60" s="246"/>
      <c r="R60" s="246"/>
      <c r="S60" s="246"/>
      <c r="T60" s="247"/>
      <c r="U60" s="23"/>
      <c r="V60" s="1"/>
    </row>
    <row r="61" spans="1:22" ht="19.5" customHeight="1">
      <c r="A61" s="1"/>
      <c r="B61" s="1"/>
      <c r="C61" s="23"/>
      <c r="D61" s="216" t="s">
        <v>184</v>
      </c>
      <c r="E61" s="216"/>
      <c r="F61" s="216"/>
      <c r="G61" s="216"/>
      <c r="H61" s="27"/>
      <c r="I61" s="232">
        <v>0</v>
      </c>
      <c r="J61" s="232"/>
      <c r="K61" s="232"/>
      <c r="L61" s="232"/>
      <c r="M61" s="232"/>
      <c r="N61" s="245"/>
      <c r="O61" s="246"/>
      <c r="P61" s="246"/>
      <c r="Q61" s="246"/>
      <c r="R61" s="246"/>
      <c r="S61" s="246"/>
      <c r="T61" s="247"/>
      <c r="U61" s="23"/>
      <c r="V61" s="1"/>
    </row>
    <row r="62" spans="1:22" ht="19.5" customHeight="1">
      <c r="A62" s="1"/>
      <c r="B62" s="1"/>
      <c r="C62" s="23"/>
      <c r="D62" s="216" t="s">
        <v>185</v>
      </c>
      <c r="E62" s="216"/>
      <c r="F62" s="216"/>
      <c r="G62" s="216"/>
      <c r="H62" s="27"/>
      <c r="I62" s="232">
        <v>0</v>
      </c>
      <c r="J62" s="232"/>
      <c r="K62" s="232"/>
      <c r="L62" s="232"/>
      <c r="M62" s="232"/>
      <c r="N62" s="245"/>
      <c r="O62" s="246"/>
      <c r="P62" s="246"/>
      <c r="Q62" s="246"/>
      <c r="R62" s="246"/>
      <c r="S62" s="246"/>
      <c r="T62" s="247"/>
      <c r="U62" s="23"/>
      <c r="V62" s="1"/>
    </row>
    <row r="63" spans="1:22" ht="19.5" customHeight="1">
      <c r="A63" s="1"/>
      <c r="B63" s="1"/>
      <c r="C63" s="23"/>
      <c r="D63" s="216" t="s">
        <v>186</v>
      </c>
      <c r="E63" s="216"/>
      <c r="F63" s="216"/>
      <c r="G63" s="216"/>
      <c r="H63" s="27"/>
      <c r="I63" s="232">
        <v>0</v>
      </c>
      <c r="J63" s="232"/>
      <c r="K63" s="232"/>
      <c r="L63" s="232"/>
      <c r="M63" s="232"/>
      <c r="N63" s="245"/>
      <c r="O63" s="246"/>
      <c r="P63" s="246"/>
      <c r="Q63" s="246"/>
      <c r="R63" s="246"/>
      <c r="S63" s="246"/>
      <c r="T63" s="247"/>
      <c r="U63" s="23"/>
      <c r="V63" s="1"/>
    </row>
    <row r="64" spans="1:22" ht="19.5" customHeight="1">
      <c r="A64" s="1"/>
      <c r="B64" s="1"/>
      <c r="C64" s="23"/>
      <c r="D64" s="216" t="s">
        <v>187</v>
      </c>
      <c r="E64" s="216"/>
      <c r="F64" s="216"/>
      <c r="G64" s="216"/>
      <c r="H64" s="27"/>
      <c r="I64" s="232">
        <v>0</v>
      </c>
      <c r="J64" s="232"/>
      <c r="K64" s="232"/>
      <c r="L64" s="232"/>
      <c r="M64" s="232"/>
      <c r="N64" s="245"/>
      <c r="O64" s="246"/>
      <c r="P64" s="246"/>
      <c r="Q64" s="246"/>
      <c r="R64" s="246"/>
      <c r="S64" s="246"/>
      <c r="T64" s="247"/>
      <c r="U64" s="23"/>
      <c r="V64" s="1"/>
    </row>
    <row r="65" spans="1:22" ht="19.5" customHeight="1">
      <c r="A65" s="1"/>
      <c r="B65" s="1"/>
      <c r="C65" s="23"/>
      <c r="D65" s="216" t="s">
        <v>188</v>
      </c>
      <c r="E65" s="216"/>
      <c r="F65" s="216"/>
      <c r="G65" s="216"/>
      <c r="H65" s="27"/>
      <c r="I65" s="232">
        <v>0</v>
      </c>
      <c r="J65" s="232"/>
      <c r="K65" s="232"/>
      <c r="L65" s="232"/>
      <c r="M65" s="232"/>
      <c r="N65" s="245"/>
      <c r="O65" s="246"/>
      <c r="P65" s="246"/>
      <c r="Q65" s="246"/>
      <c r="R65" s="246"/>
      <c r="S65" s="246"/>
      <c r="T65" s="247"/>
      <c r="U65" s="23"/>
      <c r="V65" s="1"/>
    </row>
    <row r="66" spans="1:22" ht="19.5" customHeight="1">
      <c r="A66" s="1"/>
      <c r="B66" s="1"/>
      <c r="C66" s="23"/>
      <c r="D66" s="201" t="s">
        <v>189</v>
      </c>
      <c r="E66" s="201"/>
      <c r="F66" s="201"/>
      <c r="G66" s="201"/>
      <c r="H66" s="25" t="s">
        <v>28</v>
      </c>
      <c r="I66" s="255">
        <v>0</v>
      </c>
      <c r="J66" s="255"/>
      <c r="K66" s="255"/>
      <c r="L66" s="255"/>
      <c r="M66" s="255"/>
      <c r="N66" s="245"/>
      <c r="O66" s="246"/>
      <c r="P66" s="246"/>
      <c r="Q66" s="246"/>
      <c r="R66" s="246"/>
      <c r="S66" s="246"/>
      <c r="T66" s="247"/>
      <c r="U66" s="23"/>
      <c r="V66" s="1"/>
    </row>
    <row r="67" spans="1:22" ht="19.5" customHeight="1">
      <c r="A67" s="1"/>
      <c r="B67" s="1"/>
      <c r="C67" s="23"/>
      <c r="D67" s="216" t="s">
        <v>190</v>
      </c>
      <c r="E67" s="216"/>
      <c r="F67" s="216"/>
      <c r="G67" s="216"/>
      <c r="H67" s="27"/>
      <c r="I67" s="232">
        <v>0</v>
      </c>
      <c r="J67" s="232"/>
      <c r="K67" s="232"/>
      <c r="L67" s="232"/>
      <c r="M67" s="232"/>
      <c r="N67" s="245"/>
      <c r="O67" s="246"/>
      <c r="P67" s="246"/>
      <c r="Q67" s="246"/>
      <c r="R67" s="246"/>
      <c r="S67" s="246"/>
      <c r="T67" s="247"/>
      <c r="U67" s="23"/>
      <c r="V67" s="1"/>
    </row>
    <row r="68" spans="1:22" ht="19.5" customHeight="1">
      <c r="A68" s="1"/>
      <c r="B68" s="1"/>
      <c r="C68" s="23"/>
      <c r="D68" s="216" t="s">
        <v>191</v>
      </c>
      <c r="E68" s="216"/>
      <c r="F68" s="216"/>
      <c r="G68" s="216"/>
      <c r="H68" s="27"/>
      <c r="I68" s="232">
        <v>0</v>
      </c>
      <c r="J68" s="232"/>
      <c r="K68" s="232"/>
      <c r="L68" s="232"/>
      <c r="M68" s="232"/>
      <c r="N68" s="245"/>
      <c r="O68" s="246"/>
      <c r="P68" s="246"/>
      <c r="Q68" s="246"/>
      <c r="R68" s="246"/>
      <c r="S68" s="246"/>
      <c r="T68" s="247"/>
      <c r="U68" s="23"/>
      <c r="V68" s="1"/>
    </row>
    <row r="69" spans="1:22" ht="19.5" customHeight="1">
      <c r="A69" s="1"/>
      <c r="B69" s="1"/>
      <c r="C69" s="23"/>
      <c r="D69" s="216" t="s">
        <v>192</v>
      </c>
      <c r="E69" s="216"/>
      <c r="F69" s="216"/>
      <c r="G69" s="216"/>
      <c r="H69" s="27"/>
      <c r="I69" s="232">
        <v>0</v>
      </c>
      <c r="J69" s="232"/>
      <c r="K69" s="232"/>
      <c r="L69" s="232"/>
      <c r="M69" s="232"/>
      <c r="N69" s="245"/>
      <c r="O69" s="246"/>
      <c r="P69" s="246"/>
      <c r="Q69" s="246"/>
      <c r="R69" s="246"/>
      <c r="S69" s="246"/>
      <c r="T69" s="247"/>
      <c r="U69" s="23"/>
      <c r="V69" s="1"/>
    </row>
    <row r="70" spans="1:22" ht="30" customHeight="1">
      <c r="A70" s="1"/>
      <c r="B70" s="1"/>
      <c r="C70" s="23"/>
      <c r="D70" s="201" t="s">
        <v>193</v>
      </c>
      <c r="E70" s="201"/>
      <c r="F70" s="201"/>
      <c r="G70" s="201"/>
      <c r="H70" s="25" t="s">
        <v>194</v>
      </c>
      <c r="I70" s="254">
        <v>70148909534</v>
      </c>
      <c r="J70" s="254"/>
      <c r="K70" s="254"/>
      <c r="L70" s="254"/>
      <c r="M70" s="254"/>
      <c r="N70" s="219">
        <v>65907804121</v>
      </c>
      <c r="O70" s="220"/>
      <c r="P70" s="220"/>
      <c r="Q70" s="220"/>
      <c r="R70" s="220"/>
      <c r="S70" s="220"/>
      <c r="T70" s="221"/>
      <c r="U70" s="23"/>
      <c r="V70" s="1"/>
    </row>
    <row r="71" spans="1:22" ht="36" customHeight="1">
      <c r="A71" s="1"/>
      <c r="B71" s="1"/>
      <c r="C71" s="23"/>
      <c r="D71" s="201" t="s">
        <v>195</v>
      </c>
      <c r="E71" s="201"/>
      <c r="F71" s="201"/>
      <c r="G71" s="201"/>
      <c r="H71" s="25" t="s">
        <v>196</v>
      </c>
      <c r="I71" s="254">
        <v>0</v>
      </c>
      <c r="J71" s="254"/>
      <c r="K71" s="254"/>
      <c r="L71" s="254"/>
      <c r="M71" s="254"/>
      <c r="N71" s="219">
        <v>0</v>
      </c>
      <c r="O71" s="220"/>
      <c r="P71" s="220"/>
      <c r="Q71" s="220"/>
      <c r="R71" s="220"/>
      <c r="S71" s="220"/>
      <c r="T71" s="221"/>
      <c r="U71" s="23"/>
      <c r="V71" s="1"/>
    </row>
    <row r="72" spans="1:22" ht="26.25" customHeight="1">
      <c r="A72" s="1"/>
      <c r="B72" s="1"/>
      <c r="C72" s="23"/>
      <c r="D72" s="201" t="s">
        <v>197</v>
      </c>
      <c r="E72" s="201"/>
      <c r="F72" s="201"/>
      <c r="G72" s="201"/>
      <c r="H72" s="25" t="s">
        <v>198</v>
      </c>
      <c r="I72" s="254">
        <v>10058407084</v>
      </c>
      <c r="J72" s="254"/>
      <c r="K72" s="254"/>
      <c r="L72" s="254"/>
      <c r="M72" s="254"/>
      <c r="N72" s="219">
        <v>5628036932</v>
      </c>
      <c r="O72" s="220"/>
      <c r="P72" s="220"/>
      <c r="Q72" s="220"/>
      <c r="R72" s="220"/>
      <c r="S72" s="220"/>
      <c r="T72" s="221"/>
      <c r="U72" s="23"/>
      <c r="V72" s="1"/>
    </row>
    <row r="73" spans="1:22" ht="25.5" customHeight="1">
      <c r="A73" s="1"/>
      <c r="B73" s="1"/>
      <c r="C73" s="23"/>
      <c r="D73" s="201" t="s">
        <v>199</v>
      </c>
      <c r="E73" s="201"/>
      <c r="F73" s="201"/>
      <c r="G73" s="201"/>
      <c r="H73" s="25" t="s">
        <v>200</v>
      </c>
      <c r="I73" s="254">
        <v>139870455</v>
      </c>
      <c r="J73" s="254"/>
      <c r="K73" s="254"/>
      <c r="L73" s="254"/>
      <c r="M73" s="254"/>
      <c r="N73" s="219">
        <v>6185946624</v>
      </c>
      <c r="O73" s="220"/>
      <c r="P73" s="220"/>
      <c r="Q73" s="220"/>
      <c r="R73" s="220"/>
      <c r="S73" s="220"/>
      <c r="T73" s="221"/>
      <c r="U73" s="23"/>
      <c r="V73" s="1"/>
    </row>
    <row r="74" spans="1:22" ht="23.25" customHeight="1">
      <c r="A74" s="1"/>
      <c r="B74" s="1"/>
      <c r="C74" s="23"/>
      <c r="D74" s="201" t="s">
        <v>201</v>
      </c>
      <c r="E74" s="201"/>
      <c r="F74" s="201"/>
      <c r="G74" s="201"/>
      <c r="H74" s="25" t="s">
        <v>202</v>
      </c>
      <c r="I74" s="254">
        <v>0</v>
      </c>
      <c r="J74" s="254"/>
      <c r="K74" s="254"/>
      <c r="L74" s="254"/>
      <c r="M74" s="254"/>
      <c r="N74" s="219">
        <v>0</v>
      </c>
      <c r="O74" s="220"/>
      <c r="P74" s="220"/>
      <c r="Q74" s="220"/>
      <c r="R74" s="220"/>
      <c r="S74" s="220"/>
      <c r="T74" s="221"/>
      <c r="U74" s="23"/>
      <c r="V74" s="1"/>
    </row>
    <row r="75" spans="1:22" ht="19.5" customHeight="1">
      <c r="A75" s="1"/>
      <c r="B75" s="1"/>
      <c r="C75" s="23"/>
      <c r="D75" s="201" t="s">
        <v>203</v>
      </c>
      <c r="E75" s="201"/>
      <c r="F75" s="201"/>
      <c r="G75" s="201"/>
      <c r="H75" s="25" t="s">
        <v>34</v>
      </c>
      <c r="I75" s="222">
        <v>5734320526</v>
      </c>
      <c r="J75" s="222"/>
      <c r="K75" s="222"/>
      <c r="L75" s="222"/>
      <c r="M75" s="222"/>
      <c r="N75" s="219">
        <v>5734320526</v>
      </c>
      <c r="O75" s="220"/>
      <c r="P75" s="220"/>
      <c r="Q75" s="220"/>
      <c r="R75" s="220"/>
      <c r="S75" s="220"/>
      <c r="T75" s="221"/>
      <c r="U75" s="23"/>
      <c r="V75" s="1"/>
    </row>
    <row r="76" spans="1:22" ht="19.5" customHeight="1">
      <c r="A76" s="1"/>
      <c r="B76" s="1"/>
      <c r="C76" s="23"/>
      <c r="D76" s="216" t="s">
        <v>204</v>
      </c>
      <c r="E76" s="216"/>
      <c r="F76" s="216"/>
      <c r="G76" s="216"/>
      <c r="H76" s="27"/>
      <c r="I76" s="232">
        <v>0</v>
      </c>
      <c r="J76" s="232"/>
      <c r="K76" s="232"/>
      <c r="L76" s="232"/>
      <c r="M76" s="232"/>
      <c r="N76" s="245"/>
      <c r="O76" s="246"/>
      <c r="P76" s="246"/>
      <c r="Q76" s="246"/>
      <c r="R76" s="246"/>
      <c r="S76" s="246"/>
      <c r="T76" s="247"/>
      <c r="U76" s="23"/>
      <c r="V76" s="1"/>
    </row>
    <row r="77" spans="1:22" ht="19.5" customHeight="1">
      <c r="A77" s="1"/>
      <c r="B77" s="1"/>
      <c r="C77" s="23"/>
      <c r="D77" s="216" t="s">
        <v>205</v>
      </c>
      <c r="E77" s="216"/>
      <c r="F77" s="216"/>
      <c r="G77" s="216"/>
      <c r="H77" s="27"/>
      <c r="I77" s="232">
        <v>0</v>
      </c>
      <c r="J77" s="232"/>
      <c r="K77" s="232"/>
      <c r="L77" s="232"/>
      <c r="M77" s="232"/>
      <c r="N77" s="245"/>
      <c r="O77" s="246"/>
      <c r="P77" s="246"/>
      <c r="Q77" s="246"/>
      <c r="R77" s="246"/>
      <c r="S77" s="246"/>
      <c r="T77" s="247"/>
      <c r="U77" s="23"/>
      <c r="V77" s="1"/>
    </row>
    <row r="78" spans="1:22" ht="19.5" customHeight="1">
      <c r="A78" s="1"/>
      <c r="B78" s="1"/>
      <c r="C78" s="23"/>
      <c r="D78" s="216" t="s">
        <v>206</v>
      </c>
      <c r="E78" s="216"/>
      <c r="F78" s="216"/>
      <c r="G78" s="216"/>
      <c r="H78" s="27"/>
      <c r="I78" s="232">
        <v>0</v>
      </c>
      <c r="J78" s="232"/>
      <c r="K78" s="232"/>
      <c r="L78" s="232"/>
      <c r="M78" s="232"/>
      <c r="N78" s="245"/>
      <c r="O78" s="246"/>
      <c r="P78" s="246"/>
      <c r="Q78" s="246"/>
      <c r="R78" s="246"/>
      <c r="S78" s="246"/>
      <c r="T78" s="247"/>
      <c r="U78" s="23"/>
      <c r="V78" s="1"/>
    </row>
    <row r="79" spans="1:22" ht="19.5" customHeight="1">
      <c r="A79" s="1"/>
      <c r="B79" s="1"/>
      <c r="C79" s="23"/>
      <c r="D79" s="216" t="s">
        <v>207</v>
      </c>
      <c r="E79" s="216"/>
      <c r="F79" s="216"/>
      <c r="G79" s="216"/>
      <c r="H79" s="27"/>
      <c r="I79" s="232">
        <v>0</v>
      </c>
      <c r="J79" s="232"/>
      <c r="K79" s="232"/>
      <c r="L79" s="232"/>
      <c r="M79" s="232"/>
      <c r="N79" s="245"/>
      <c r="O79" s="246"/>
      <c r="P79" s="246"/>
      <c r="Q79" s="246"/>
      <c r="R79" s="246"/>
      <c r="S79" s="246"/>
      <c r="T79" s="247"/>
      <c r="U79" s="23"/>
      <c r="V79" s="1"/>
    </row>
    <row r="80" spans="1:22" ht="19.5" customHeight="1">
      <c r="A80" s="1"/>
      <c r="B80" s="1"/>
      <c r="C80" s="23"/>
      <c r="D80" s="216" t="s">
        <v>208</v>
      </c>
      <c r="E80" s="216"/>
      <c r="F80" s="216"/>
      <c r="G80" s="216"/>
      <c r="H80" s="27"/>
      <c r="I80" s="218">
        <v>5734320526</v>
      </c>
      <c r="J80" s="218"/>
      <c r="K80" s="218"/>
      <c r="L80" s="218"/>
      <c r="M80" s="218"/>
      <c r="N80" s="245">
        <v>5734320526</v>
      </c>
      <c r="O80" s="246"/>
      <c r="P80" s="246"/>
      <c r="Q80" s="246"/>
      <c r="R80" s="246"/>
      <c r="S80" s="246"/>
      <c r="T80" s="247"/>
      <c r="U80" s="23"/>
      <c r="V80" s="1"/>
    </row>
    <row r="81" spans="1:22" ht="19.5" customHeight="1">
      <c r="A81" s="1"/>
      <c r="B81" s="1"/>
      <c r="C81" s="23"/>
      <c r="D81" s="201" t="s">
        <v>209</v>
      </c>
      <c r="E81" s="201"/>
      <c r="F81" s="201"/>
      <c r="G81" s="201"/>
      <c r="H81" s="25" t="s">
        <v>210</v>
      </c>
      <c r="I81" s="222">
        <v>91500000</v>
      </c>
      <c r="J81" s="222"/>
      <c r="K81" s="222"/>
      <c r="L81" s="222"/>
      <c r="M81" s="222"/>
      <c r="N81" s="219">
        <v>274500000</v>
      </c>
      <c r="O81" s="220"/>
      <c r="P81" s="220"/>
      <c r="Q81" s="220"/>
      <c r="R81" s="220"/>
      <c r="S81" s="220"/>
      <c r="T81" s="221"/>
      <c r="U81" s="23"/>
      <c r="V81" s="1"/>
    </row>
    <row r="82" spans="1:22" ht="19.5" customHeight="1">
      <c r="A82" s="1"/>
      <c r="B82" s="1"/>
      <c r="C82" s="23"/>
      <c r="D82" s="216" t="s">
        <v>211</v>
      </c>
      <c r="E82" s="216"/>
      <c r="F82" s="216"/>
      <c r="G82" s="216"/>
      <c r="H82" s="27"/>
      <c r="I82" s="232"/>
      <c r="J82" s="232"/>
      <c r="K82" s="232"/>
      <c r="L82" s="232"/>
      <c r="M82" s="232"/>
      <c r="N82" s="245"/>
      <c r="O82" s="246"/>
      <c r="P82" s="246"/>
      <c r="Q82" s="246"/>
      <c r="R82" s="246"/>
      <c r="S82" s="246"/>
      <c r="T82" s="247"/>
      <c r="U82" s="23"/>
      <c r="V82" s="1"/>
    </row>
    <row r="83" spans="1:22" ht="19.5" customHeight="1">
      <c r="A83" s="1"/>
      <c r="B83" s="1"/>
      <c r="C83" s="23"/>
      <c r="D83" s="216" t="s">
        <v>212</v>
      </c>
      <c r="E83" s="216"/>
      <c r="F83" s="216"/>
      <c r="G83" s="216"/>
      <c r="H83" s="27"/>
      <c r="I83" s="232"/>
      <c r="J83" s="232"/>
      <c r="K83" s="232"/>
      <c r="L83" s="232"/>
      <c r="M83" s="232"/>
      <c r="N83" s="245"/>
      <c r="O83" s="246"/>
      <c r="P83" s="246"/>
      <c r="Q83" s="246"/>
      <c r="R83" s="246"/>
      <c r="S83" s="246"/>
      <c r="T83" s="247"/>
      <c r="U83" s="23"/>
      <c r="V83" s="1"/>
    </row>
    <row r="84" spans="1:22" ht="19.5" customHeight="1">
      <c r="A84" s="1"/>
      <c r="B84" s="1"/>
      <c r="C84" s="23"/>
      <c r="D84" s="216" t="s">
        <v>213</v>
      </c>
      <c r="E84" s="216"/>
      <c r="F84" s="216"/>
      <c r="G84" s="216"/>
      <c r="H84" s="27"/>
      <c r="I84" s="232"/>
      <c r="J84" s="232"/>
      <c r="K84" s="232"/>
      <c r="L84" s="232"/>
      <c r="M84" s="232"/>
      <c r="N84" s="245"/>
      <c r="O84" s="246"/>
      <c r="P84" s="246"/>
      <c r="Q84" s="246"/>
      <c r="R84" s="246"/>
      <c r="S84" s="246"/>
      <c r="T84" s="247"/>
      <c r="U84" s="23"/>
      <c r="V84" s="1"/>
    </row>
    <row r="85" spans="1:22" ht="35.25" customHeight="1">
      <c r="A85" s="1"/>
      <c r="B85" s="1"/>
      <c r="C85" s="23"/>
      <c r="D85" s="216" t="s">
        <v>214</v>
      </c>
      <c r="E85" s="216"/>
      <c r="F85" s="216"/>
      <c r="G85" s="216"/>
      <c r="H85" s="27"/>
      <c r="I85" s="232"/>
      <c r="J85" s="232"/>
      <c r="K85" s="232"/>
      <c r="L85" s="232"/>
      <c r="M85" s="232"/>
      <c r="N85" s="245"/>
      <c r="O85" s="246"/>
      <c r="P85" s="246"/>
      <c r="Q85" s="246"/>
      <c r="R85" s="246"/>
      <c r="S85" s="246"/>
      <c r="T85" s="247"/>
      <c r="U85" s="23"/>
      <c r="V85" s="1"/>
    </row>
    <row r="86" spans="1:22" ht="19.5" customHeight="1">
      <c r="A86" s="1"/>
      <c r="B86" s="1"/>
      <c r="C86" s="23"/>
      <c r="D86" s="216" t="s">
        <v>215</v>
      </c>
      <c r="E86" s="216"/>
      <c r="F86" s="216"/>
      <c r="G86" s="216"/>
      <c r="H86" s="27"/>
      <c r="I86" s="222">
        <v>91500000</v>
      </c>
      <c r="J86" s="222"/>
      <c r="K86" s="222"/>
      <c r="L86" s="222"/>
      <c r="M86" s="222"/>
      <c r="N86" s="245">
        <v>274500000</v>
      </c>
      <c r="O86" s="246"/>
      <c r="P86" s="246"/>
      <c r="Q86" s="246"/>
      <c r="R86" s="246"/>
      <c r="S86" s="246"/>
      <c r="T86" s="247"/>
      <c r="U86" s="23"/>
      <c r="V86" s="1"/>
    </row>
    <row r="87" spans="1:22" ht="19.5" customHeight="1">
      <c r="A87" s="1"/>
      <c r="B87" s="1"/>
      <c r="C87" s="23"/>
      <c r="D87" s="201" t="s">
        <v>216</v>
      </c>
      <c r="E87" s="201"/>
      <c r="F87" s="201"/>
      <c r="G87" s="201"/>
      <c r="H87" s="25" t="s">
        <v>37</v>
      </c>
      <c r="I87" s="256"/>
      <c r="J87" s="256"/>
      <c r="K87" s="256"/>
      <c r="L87" s="256"/>
      <c r="M87" s="256"/>
      <c r="N87" s="245"/>
      <c r="O87" s="246"/>
      <c r="P87" s="246"/>
      <c r="Q87" s="246"/>
      <c r="R87" s="246"/>
      <c r="S87" s="246"/>
      <c r="T87" s="247"/>
      <c r="U87" s="23"/>
      <c r="V87" s="1"/>
    </row>
    <row r="88" spans="1:22" ht="19.5" customHeight="1">
      <c r="A88" s="1"/>
      <c r="B88" s="1"/>
      <c r="C88" s="23"/>
      <c r="D88" s="216" t="s">
        <v>217</v>
      </c>
      <c r="E88" s="216"/>
      <c r="F88" s="216"/>
      <c r="G88" s="216"/>
      <c r="H88" s="27"/>
      <c r="I88" s="257"/>
      <c r="J88" s="257"/>
      <c r="K88" s="257"/>
      <c r="L88" s="257"/>
      <c r="M88" s="257"/>
      <c r="N88" s="245"/>
      <c r="O88" s="246"/>
      <c r="P88" s="246"/>
      <c r="Q88" s="246"/>
      <c r="R88" s="246"/>
      <c r="S88" s="246"/>
      <c r="T88" s="247"/>
      <c r="U88" s="23"/>
      <c r="V88" s="1"/>
    </row>
    <row r="89" spans="1:22" ht="19.5" customHeight="1">
      <c r="A89" s="1"/>
      <c r="B89" s="1"/>
      <c r="C89" s="23"/>
      <c r="D89" s="216" t="s">
        <v>218</v>
      </c>
      <c r="E89" s="216"/>
      <c r="F89" s="216"/>
      <c r="G89" s="216"/>
      <c r="H89" s="27"/>
      <c r="I89" s="258"/>
      <c r="J89" s="258"/>
      <c r="K89" s="258"/>
      <c r="L89" s="258"/>
      <c r="M89" s="258"/>
      <c r="N89" s="245"/>
      <c r="O89" s="246"/>
      <c r="P89" s="246"/>
      <c r="Q89" s="246"/>
      <c r="R89" s="246"/>
      <c r="S89" s="246"/>
      <c r="T89" s="247"/>
      <c r="U89" s="23"/>
      <c r="V89" s="1"/>
    </row>
    <row r="90" spans="1:22" ht="19.5" customHeight="1">
      <c r="A90" s="1"/>
      <c r="B90" s="1"/>
      <c r="C90" s="23"/>
      <c r="D90" s="201" t="s">
        <v>219</v>
      </c>
      <c r="E90" s="201"/>
      <c r="F90" s="201"/>
      <c r="G90" s="201"/>
      <c r="H90" s="25" t="s">
        <v>220</v>
      </c>
      <c r="I90" s="255"/>
      <c r="J90" s="255"/>
      <c r="K90" s="255"/>
      <c r="L90" s="255"/>
      <c r="M90" s="255"/>
      <c r="N90" s="245"/>
      <c r="O90" s="246"/>
      <c r="P90" s="246"/>
      <c r="Q90" s="246"/>
      <c r="R90" s="246"/>
      <c r="S90" s="246"/>
      <c r="T90" s="247"/>
      <c r="U90" s="23"/>
      <c r="V90" s="1"/>
    </row>
    <row r="91" spans="1:22" ht="19.5" customHeight="1">
      <c r="A91" s="1"/>
      <c r="B91" s="1"/>
      <c r="C91" s="23"/>
      <c r="D91" s="216" t="s">
        <v>221</v>
      </c>
      <c r="E91" s="216"/>
      <c r="F91" s="216"/>
      <c r="G91" s="216"/>
      <c r="H91" s="27"/>
      <c r="I91" s="257"/>
      <c r="J91" s="257"/>
      <c r="K91" s="257"/>
      <c r="L91" s="257"/>
      <c r="M91" s="257"/>
      <c r="N91" s="245"/>
      <c r="O91" s="246"/>
      <c r="P91" s="246"/>
      <c r="Q91" s="246"/>
      <c r="R91" s="246"/>
      <c r="S91" s="246"/>
      <c r="T91" s="247"/>
      <c r="U91" s="23"/>
      <c r="V91" s="1"/>
    </row>
    <row r="92" spans="1:22" ht="19.5" customHeight="1">
      <c r="A92" s="1"/>
      <c r="B92" s="1"/>
      <c r="C92" s="23"/>
      <c r="D92" s="216" t="s">
        <v>222</v>
      </c>
      <c r="E92" s="216"/>
      <c r="F92" s="216"/>
      <c r="G92" s="216"/>
      <c r="H92" s="27"/>
      <c r="I92" s="257"/>
      <c r="J92" s="257"/>
      <c r="K92" s="257"/>
      <c r="L92" s="257"/>
      <c r="M92" s="257"/>
      <c r="N92" s="245"/>
      <c r="O92" s="246"/>
      <c r="P92" s="246"/>
      <c r="Q92" s="246"/>
      <c r="R92" s="246"/>
      <c r="S92" s="246"/>
      <c r="T92" s="247"/>
      <c r="U92" s="23"/>
      <c r="V92" s="1"/>
    </row>
    <row r="93" spans="1:22" ht="19.5" customHeight="1">
      <c r="A93" s="1"/>
      <c r="B93" s="1"/>
      <c r="C93" s="23"/>
      <c r="D93" s="216" t="s">
        <v>140</v>
      </c>
      <c r="E93" s="216"/>
      <c r="F93" s="216"/>
      <c r="G93" s="216"/>
      <c r="H93" s="27"/>
      <c r="I93" s="257"/>
      <c r="J93" s="257"/>
      <c r="K93" s="257"/>
      <c r="L93" s="257"/>
      <c r="M93" s="257"/>
      <c r="N93" s="245"/>
      <c r="O93" s="246"/>
      <c r="P93" s="246"/>
      <c r="Q93" s="246"/>
      <c r="R93" s="246"/>
      <c r="S93" s="246"/>
      <c r="T93" s="247"/>
      <c r="U93" s="23"/>
      <c r="V93" s="1"/>
    </row>
    <row r="94" spans="1:22" ht="19.5" customHeight="1">
      <c r="A94" s="1"/>
      <c r="B94" s="1"/>
      <c r="C94" s="23"/>
      <c r="D94" s="216" t="s">
        <v>141</v>
      </c>
      <c r="E94" s="216"/>
      <c r="F94" s="216"/>
      <c r="G94" s="216"/>
      <c r="H94" s="27"/>
      <c r="I94" s="257"/>
      <c r="J94" s="257"/>
      <c r="K94" s="257"/>
      <c r="L94" s="257"/>
      <c r="M94" s="257"/>
      <c r="N94" s="245"/>
      <c r="O94" s="246"/>
      <c r="P94" s="246"/>
      <c r="Q94" s="246"/>
      <c r="R94" s="246"/>
      <c r="S94" s="246"/>
      <c r="T94" s="247"/>
      <c r="U94" s="23"/>
      <c r="V94" s="1"/>
    </row>
    <row r="95" spans="1:22" ht="19.5" customHeight="1">
      <c r="A95" s="1"/>
      <c r="B95" s="1"/>
      <c r="C95" s="23"/>
      <c r="D95" s="216" t="s">
        <v>223</v>
      </c>
      <c r="E95" s="216"/>
      <c r="F95" s="216"/>
      <c r="G95" s="216"/>
      <c r="H95" s="27"/>
      <c r="I95" s="257"/>
      <c r="J95" s="257"/>
      <c r="K95" s="257"/>
      <c r="L95" s="257"/>
      <c r="M95" s="257"/>
      <c r="N95" s="245"/>
      <c r="O95" s="246"/>
      <c r="P95" s="246"/>
      <c r="Q95" s="246"/>
      <c r="R95" s="246"/>
      <c r="S95" s="246"/>
      <c r="T95" s="247"/>
      <c r="U95" s="23"/>
      <c r="V95" s="1"/>
    </row>
    <row r="96" spans="1:22" ht="19.5" customHeight="1">
      <c r="A96" s="1"/>
      <c r="B96" s="1"/>
      <c r="C96" s="23"/>
      <c r="D96" s="216" t="s">
        <v>224</v>
      </c>
      <c r="E96" s="216"/>
      <c r="F96" s="216"/>
      <c r="G96" s="216"/>
      <c r="H96" s="27"/>
      <c r="I96" s="257"/>
      <c r="J96" s="257"/>
      <c r="K96" s="257"/>
      <c r="L96" s="257"/>
      <c r="M96" s="257"/>
      <c r="N96" s="245"/>
      <c r="O96" s="246"/>
      <c r="P96" s="246"/>
      <c r="Q96" s="246"/>
      <c r="R96" s="246"/>
      <c r="S96" s="246"/>
      <c r="T96" s="247"/>
      <c r="U96" s="23"/>
      <c r="V96" s="1"/>
    </row>
    <row r="97" spans="1:22" ht="19.5" customHeight="1">
      <c r="A97" s="1"/>
      <c r="B97" s="1"/>
      <c r="C97" s="23"/>
      <c r="D97" s="216" t="s">
        <v>225</v>
      </c>
      <c r="E97" s="216"/>
      <c r="F97" s="216"/>
      <c r="G97" s="216"/>
      <c r="H97" s="27"/>
      <c r="I97" s="257"/>
      <c r="J97" s="257"/>
      <c r="K97" s="257"/>
      <c r="L97" s="257"/>
      <c r="M97" s="257"/>
      <c r="N97" s="245"/>
      <c r="O97" s="246"/>
      <c r="P97" s="246"/>
      <c r="Q97" s="246"/>
      <c r="R97" s="246"/>
      <c r="S97" s="246"/>
      <c r="T97" s="247"/>
      <c r="U97" s="23"/>
      <c r="V97" s="1"/>
    </row>
    <row r="98" spans="1:22" ht="19.5" customHeight="1">
      <c r="A98" s="1"/>
      <c r="B98" s="1"/>
      <c r="C98" s="23"/>
      <c r="D98" s="216" t="s">
        <v>226</v>
      </c>
      <c r="E98" s="216"/>
      <c r="F98" s="216"/>
      <c r="G98" s="216"/>
      <c r="H98" s="27"/>
      <c r="I98" s="257"/>
      <c r="J98" s="257"/>
      <c r="K98" s="257"/>
      <c r="L98" s="257"/>
      <c r="M98" s="257"/>
      <c r="N98" s="245"/>
      <c r="O98" s="246"/>
      <c r="P98" s="246"/>
      <c r="Q98" s="246"/>
      <c r="R98" s="246"/>
      <c r="S98" s="246"/>
      <c r="T98" s="247"/>
      <c r="U98" s="23"/>
      <c r="V98" s="1"/>
    </row>
    <row r="99" spans="1:22" ht="19.5" customHeight="1">
      <c r="A99" s="1"/>
      <c r="B99" s="1"/>
      <c r="C99" s="23"/>
      <c r="D99" s="216" t="s">
        <v>227</v>
      </c>
      <c r="E99" s="216"/>
      <c r="F99" s="216"/>
      <c r="G99" s="216"/>
      <c r="H99" s="27"/>
      <c r="I99" s="257"/>
      <c r="J99" s="257"/>
      <c r="K99" s="257"/>
      <c r="L99" s="257"/>
      <c r="M99" s="257"/>
      <c r="N99" s="245"/>
      <c r="O99" s="246"/>
      <c r="P99" s="246"/>
      <c r="Q99" s="246"/>
      <c r="R99" s="246"/>
      <c r="S99" s="246"/>
      <c r="T99" s="247"/>
      <c r="U99" s="23"/>
      <c r="V99" s="1"/>
    </row>
    <row r="100" spans="1:22" ht="19.5" customHeight="1">
      <c r="A100" s="1"/>
      <c r="B100" s="1"/>
      <c r="C100" s="23"/>
      <c r="D100" s="216" t="s">
        <v>228</v>
      </c>
      <c r="E100" s="216"/>
      <c r="F100" s="216"/>
      <c r="G100" s="216"/>
      <c r="H100" s="27"/>
      <c r="I100" s="257"/>
      <c r="J100" s="257"/>
      <c r="K100" s="257"/>
      <c r="L100" s="257"/>
      <c r="M100" s="257"/>
      <c r="N100" s="245"/>
      <c r="O100" s="246"/>
      <c r="P100" s="246"/>
      <c r="Q100" s="246"/>
      <c r="R100" s="246"/>
      <c r="S100" s="246"/>
      <c r="T100" s="247"/>
      <c r="U100" s="23"/>
      <c r="V100" s="1"/>
    </row>
    <row r="101" spans="1:22" ht="19.5" customHeight="1">
      <c r="A101" s="1"/>
      <c r="B101" s="1"/>
      <c r="C101" s="23"/>
      <c r="D101" s="216" t="s">
        <v>229</v>
      </c>
      <c r="E101" s="216"/>
      <c r="F101" s="216"/>
      <c r="G101" s="216"/>
      <c r="H101" s="27"/>
      <c r="I101" s="257"/>
      <c r="J101" s="257"/>
      <c r="K101" s="257"/>
      <c r="L101" s="257"/>
      <c r="M101" s="257"/>
      <c r="N101" s="245"/>
      <c r="O101" s="246"/>
      <c r="P101" s="246"/>
      <c r="Q101" s="246"/>
      <c r="R101" s="246"/>
      <c r="S101" s="246"/>
      <c r="T101" s="247"/>
      <c r="U101" s="23"/>
      <c r="V101" s="1"/>
    </row>
    <row r="102" spans="1:22" ht="19.5" customHeight="1">
      <c r="A102" s="1"/>
      <c r="B102" s="1"/>
      <c r="C102" s="23"/>
      <c r="D102" s="216" t="s">
        <v>230</v>
      </c>
      <c r="E102" s="216"/>
      <c r="F102" s="216"/>
      <c r="G102" s="216"/>
      <c r="H102" s="27"/>
      <c r="I102" s="257"/>
      <c r="J102" s="257"/>
      <c r="K102" s="257"/>
      <c r="L102" s="257"/>
      <c r="M102" s="257"/>
      <c r="N102" s="245"/>
      <c r="O102" s="246"/>
      <c r="P102" s="246"/>
      <c r="Q102" s="246"/>
      <c r="R102" s="246"/>
      <c r="S102" s="246"/>
      <c r="T102" s="247"/>
      <c r="U102" s="23"/>
      <c r="V102" s="1"/>
    </row>
    <row r="103" spans="1:22" ht="23.25" customHeight="1">
      <c r="A103" s="1"/>
      <c r="B103" s="1"/>
      <c r="C103" s="23"/>
      <c r="D103" s="201" t="s">
        <v>231</v>
      </c>
      <c r="E103" s="201"/>
      <c r="F103" s="201"/>
      <c r="G103" s="201"/>
      <c r="H103" s="25" t="s">
        <v>232</v>
      </c>
      <c r="I103" s="222">
        <v>1762431950</v>
      </c>
      <c r="J103" s="222"/>
      <c r="K103" s="222"/>
      <c r="L103" s="222"/>
      <c r="M103" s="222"/>
      <c r="N103" s="219">
        <v>2414458737</v>
      </c>
      <c r="O103" s="220"/>
      <c r="P103" s="220"/>
      <c r="Q103" s="220"/>
      <c r="R103" s="220"/>
      <c r="S103" s="220"/>
      <c r="T103" s="221"/>
      <c r="U103" s="23"/>
      <c r="V103" s="1"/>
    </row>
    <row r="104" spans="1:22" ht="19.5" customHeight="1">
      <c r="A104" s="1"/>
      <c r="B104" s="1"/>
      <c r="C104" s="23"/>
      <c r="D104" s="201" t="s">
        <v>233</v>
      </c>
      <c r="E104" s="201"/>
      <c r="F104" s="201"/>
      <c r="G104" s="201"/>
      <c r="H104" s="25" t="s">
        <v>234</v>
      </c>
      <c r="I104" s="222">
        <v>19416061749</v>
      </c>
      <c r="J104" s="222"/>
      <c r="K104" s="222"/>
      <c r="L104" s="222"/>
      <c r="M104" s="222"/>
      <c r="N104" s="219">
        <v>16346585752</v>
      </c>
      <c r="O104" s="220"/>
      <c r="P104" s="220"/>
      <c r="Q104" s="220"/>
      <c r="R104" s="220"/>
      <c r="S104" s="220"/>
      <c r="T104" s="221"/>
      <c r="U104" s="23"/>
      <c r="V104" s="1"/>
    </row>
    <row r="105" spans="1:22" ht="19.5" customHeight="1">
      <c r="A105" s="1"/>
      <c r="B105" s="1"/>
      <c r="C105" s="23"/>
      <c r="D105" s="216" t="s">
        <v>235</v>
      </c>
      <c r="E105" s="216"/>
      <c r="F105" s="216"/>
      <c r="G105" s="216"/>
      <c r="H105" s="27"/>
      <c r="I105" s="232">
        <v>0</v>
      </c>
      <c r="J105" s="232"/>
      <c r="K105" s="232"/>
      <c r="L105" s="232"/>
      <c r="M105" s="232"/>
      <c r="N105" s="245"/>
      <c r="O105" s="246"/>
      <c r="P105" s="246"/>
      <c r="Q105" s="246"/>
      <c r="R105" s="246"/>
      <c r="S105" s="246"/>
      <c r="T105" s="247"/>
      <c r="U105" s="23"/>
      <c r="V105" s="1"/>
    </row>
    <row r="106" spans="1:22" ht="19.5" customHeight="1">
      <c r="A106" s="1"/>
      <c r="B106" s="1"/>
      <c r="C106" s="23"/>
      <c r="D106" s="216" t="s">
        <v>236</v>
      </c>
      <c r="E106" s="216"/>
      <c r="F106" s="216"/>
      <c r="G106" s="216"/>
      <c r="H106" s="27"/>
      <c r="I106" s="218">
        <v>466000000</v>
      </c>
      <c r="J106" s="218"/>
      <c r="K106" s="218"/>
      <c r="L106" s="218"/>
      <c r="M106" s="218"/>
      <c r="N106" s="245">
        <v>690965000</v>
      </c>
      <c r="O106" s="246"/>
      <c r="P106" s="246"/>
      <c r="Q106" s="246"/>
      <c r="R106" s="246"/>
      <c r="S106" s="246"/>
      <c r="T106" s="247"/>
      <c r="U106" s="23"/>
      <c r="V106" s="1"/>
    </row>
    <row r="107" spans="1:22" ht="19.5" customHeight="1">
      <c r="A107" s="1"/>
      <c r="B107" s="1"/>
      <c r="C107" s="23"/>
      <c r="D107" s="216" t="s">
        <v>237</v>
      </c>
      <c r="E107" s="216"/>
      <c r="F107" s="216"/>
      <c r="G107" s="216"/>
      <c r="H107" s="27"/>
      <c r="I107" s="232">
        <v>0</v>
      </c>
      <c r="J107" s="232"/>
      <c r="K107" s="232"/>
      <c r="L107" s="232"/>
      <c r="M107" s="232"/>
      <c r="N107" s="245"/>
      <c r="O107" s="246"/>
      <c r="P107" s="246"/>
      <c r="Q107" s="246"/>
      <c r="R107" s="246"/>
      <c r="S107" s="246"/>
      <c r="T107" s="247"/>
      <c r="U107" s="23"/>
      <c r="V107" s="1"/>
    </row>
    <row r="108" spans="1:22" ht="19.5" customHeight="1">
      <c r="A108" s="1"/>
      <c r="B108" s="1"/>
      <c r="C108" s="23"/>
      <c r="D108" s="216" t="s">
        <v>238</v>
      </c>
      <c r="E108" s="216"/>
      <c r="F108" s="216"/>
      <c r="G108" s="216"/>
      <c r="H108" s="27"/>
      <c r="I108" s="218">
        <f>I104-I106</f>
        <v>18950061749</v>
      </c>
      <c r="J108" s="218"/>
      <c r="K108" s="218"/>
      <c r="L108" s="218"/>
      <c r="M108" s="218"/>
      <c r="N108" s="245">
        <v>15655620752</v>
      </c>
      <c r="O108" s="246"/>
      <c r="P108" s="246"/>
      <c r="Q108" s="246"/>
      <c r="R108" s="246"/>
      <c r="S108" s="246"/>
      <c r="T108" s="247"/>
      <c r="U108" s="23"/>
      <c r="V108" s="1"/>
    </row>
    <row r="109" spans="1:22" ht="19.5" customHeight="1">
      <c r="A109" s="1"/>
      <c r="B109" s="1"/>
      <c r="C109" s="23"/>
      <c r="D109" s="201" t="s">
        <v>239</v>
      </c>
      <c r="E109" s="201"/>
      <c r="F109" s="201"/>
      <c r="G109" s="201"/>
      <c r="H109" s="25" t="s">
        <v>240</v>
      </c>
      <c r="I109" s="203">
        <v>0</v>
      </c>
      <c r="J109" s="203"/>
      <c r="K109" s="203"/>
      <c r="L109" s="203"/>
      <c r="M109" s="203"/>
      <c r="N109" s="219">
        <v>0</v>
      </c>
      <c r="O109" s="220"/>
      <c r="P109" s="220"/>
      <c r="Q109" s="220"/>
      <c r="R109" s="220"/>
      <c r="S109" s="220"/>
      <c r="T109" s="221"/>
      <c r="U109" s="23"/>
      <c r="V109" s="1"/>
    </row>
    <row r="110" spans="1:22" ht="19.5" customHeight="1">
      <c r="A110" s="1"/>
      <c r="B110" s="1"/>
      <c r="C110" s="23"/>
      <c r="D110" s="216" t="s">
        <v>241</v>
      </c>
      <c r="E110" s="216"/>
      <c r="F110" s="216"/>
      <c r="G110" s="216"/>
      <c r="H110" s="27"/>
      <c r="I110" s="257">
        <v>0</v>
      </c>
      <c r="J110" s="257"/>
      <c r="K110" s="257"/>
      <c r="L110" s="257"/>
      <c r="M110" s="257"/>
      <c r="N110" s="245"/>
      <c r="O110" s="246"/>
      <c r="P110" s="246"/>
      <c r="Q110" s="246"/>
      <c r="R110" s="246"/>
      <c r="S110" s="246"/>
      <c r="T110" s="247"/>
      <c r="U110" s="23"/>
      <c r="V110" s="1"/>
    </row>
    <row r="111" spans="1:22" ht="19.5" customHeight="1">
      <c r="A111" s="1"/>
      <c r="B111" s="1"/>
      <c r="C111" s="23"/>
      <c r="D111" s="216" t="s">
        <v>242</v>
      </c>
      <c r="E111" s="216"/>
      <c r="F111" s="216"/>
      <c r="G111" s="216"/>
      <c r="H111" s="27"/>
      <c r="I111" s="257">
        <v>0</v>
      </c>
      <c r="J111" s="257"/>
      <c r="K111" s="257"/>
      <c r="L111" s="257"/>
      <c r="M111" s="257"/>
      <c r="N111" s="245"/>
      <c r="O111" s="246"/>
      <c r="P111" s="246"/>
      <c r="Q111" s="246"/>
      <c r="R111" s="246"/>
      <c r="S111" s="246"/>
      <c r="T111" s="247"/>
      <c r="U111" s="23"/>
      <c r="V111" s="1"/>
    </row>
    <row r="112" spans="1:22" ht="21.75" customHeight="1">
      <c r="A112" s="1"/>
      <c r="B112" s="1"/>
      <c r="C112" s="23"/>
      <c r="D112" s="201" t="s">
        <v>243</v>
      </c>
      <c r="E112" s="201"/>
      <c r="F112" s="201"/>
      <c r="G112" s="201"/>
      <c r="H112" s="25" t="s">
        <v>244</v>
      </c>
      <c r="I112" s="222">
        <v>10399827424</v>
      </c>
      <c r="J112" s="222"/>
      <c r="K112" s="222"/>
      <c r="L112" s="222"/>
      <c r="M112" s="222"/>
      <c r="N112" s="219">
        <v>5703681338</v>
      </c>
      <c r="O112" s="220"/>
      <c r="P112" s="220"/>
      <c r="Q112" s="220"/>
      <c r="R112" s="220"/>
      <c r="S112" s="220"/>
      <c r="T112" s="221"/>
      <c r="U112" s="23"/>
      <c r="V112" s="1"/>
    </row>
    <row r="113" spans="1:22" ht="19.5" customHeight="1">
      <c r="A113" s="1"/>
      <c r="B113" s="1"/>
      <c r="C113" s="23"/>
      <c r="D113" s="216" t="s">
        <v>245</v>
      </c>
      <c r="E113" s="216"/>
      <c r="F113" s="216"/>
      <c r="G113" s="216"/>
      <c r="H113" s="27"/>
      <c r="I113" s="232">
        <v>0</v>
      </c>
      <c r="J113" s="232"/>
      <c r="K113" s="232"/>
      <c r="L113" s="232"/>
      <c r="M113" s="232"/>
      <c r="N113" s="245"/>
      <c r="O113" s="246"/>
      <c r="P113" s="246"/>
      <c r="Q113" s="246"/>
      <c r="R113" s="246"/>
      <c r="S113" s="246"/>
      <c r="T113" s="247"/>
      <c r="U113" s="23"/>
      <c r="V113" s="1"/>
    </row>
    <row r="114" spans="1:22" ht="19.5" customHeight="1">
      <c r="A114" s="1"/>
      <c r="B114" s="1"/>
      <c r="C114" s="23"/>
      <c r="D114" s="216" t="s">
        <v>246</v>
      </c>
      <c r="E114" s="216"/>
      <c r="F114" s="216"/>
      <c r="G114" s="216"/>
      <c r="H114" s="27"/>
      <c r="I114" s="218">
        <f>107210953-9572025-3723684</f>
        <v>93915244</v>
      </c>
      <c r="J114" s="218"/>
      <c r="K114" s="218"/>
      <c r="L114" s="218"/>
      <c r="M114" s="218"/>
      <c r="N114" s="245">
        <v>140600993</v>
      </c>
      <c r="O114" s="246"/>
      <c r="P114" s="246"/>
      <c r="Q114" s="246"/>
      <c r="R114" s="246"/>
      <c r="S114" s="246"/>
      <c r="T114" s="247"/>
      <c r="U114" s="23"/>
      <c r="V114" s="1"/>
    </row>
    <row r="115" spans="1:22" ht="19.5" customHeight="1">
      <c r="A115" s="1"/>
      <c r="B115" s="1"/>
      <c r="C115" s="23"/>
      <c r="D115" s="216" t="s">
        <v>247</v>
      </c>
      <c r="E115" s="216"/>
      <c r="F115" s="216"/>
      <c r="G115" s="216"/>
      <c r="H115" s="27"/>
      <c r="I115" s="218"/>
      <c r="J115" s="218"/>
      <c r="K115" s="218"/>
      <c r="L115" s="218"/>
      <c r="M115" s="218"/>
      <c r="N115" s="245">
        <v>-3905042</v>
      </c>
      <c r="O115" s="246"/>
      <c r="P115" s="246"/>
      <c r="Q115" s="246"/>
      <c r="R115" s="246"/>
      <c r="S115" s="246"/>
      <c r="T115" s="247"/>
      <c r="U115" s="23"/>
      <c r="V115" s="1"/>
    </row>
    <row r="116" spans="1:22" ht="19.5" customHeight="1">
      <c r="A116" s="1"/>
      <c r="B116" s="1"/>
      <c r="C116" s="23"/>
      <c r="D116" s="216" t="s">
        <v>248</v>
      </c>
      <c r="E116" s="216"/>
      <c r="F116" s="216"/>
      <c r="G116" s="216"/>
      <c r="H116" s="27"/>
      <c r="I116" s="218"/>
      <c r="J116" s="218"/>
      <c r="K116" s="218"/>
      <c r="L116" s="218"/>
      <c r="M116" s="218"/>
      <c r="N116" s="245"/>
      <c r="O116" s="246"/>
      <c r="P116" s="246"/>
      <c r="Q116" s="246"/>
      <c r="R116" s="246"/>
      <c r="S116" s="246"/>
      <c r="T116" s="247"/>
      <c r="U116" s="23"/>
      <c r="V116" s="1"/>
    </row>
    <row r="117" spans="1:22" ht="19.5" customHeight="1">
      <c r="A117" s="1"/>
      <c r="B117" s="1"/>
      <c r="C117" s="23"/>
      <c r="D117" s="216" t="s">
        <v>249</v>
      </c>
      <c r="E117" s="216"/>
      <c r="F117" s="216"/>
      <c r="G117" s="216"/>
      <c r="H117" s="27"/>
      <c r="I117" s="232">
        <v>0</v>
      </c>
      <c r="J117" s="232"/>
      <c r="K117" s="232"/>
      <c r="L117" s="232"/>
      <c r="M117" s="232"/>
      <c r="N117" s="245"/>
      <c r="O117" s="246"/>
      <c r="P117" s="246"/>
      <c r="Q117" s="246"/>
      <c r="R117" s="246"/>
      <c r="S117" s="246"/>
      <c r="T117" s="247"/>
      <c r="U117" s="23"/>
      <c r="V117" s="1"/>
    </row>
    <row r="118" spans="1:22" ht="19.5" customHeight="1">
      <c r="A118" s="1"/>
      <c r="B118" s="1"/>
      <c r="C118" s="23"/>
      <c r="D118" s="216" t="s">
        <v>250</v>
      </c>
      <c r="E118" s="216"/>
      <c r="F118" s="216"/>
      <c r="G118" s="216"/>
      <c r="H118" s="27"/>
      <c r="I118" s="232">
        <v>0</v>
      </c>
      <c r="J118" s="232"/>
      <c r="K118" s="232"/>
      <c r="L118" s="232"/>
      <c r="M118" s="232"/>
      <c r="N118" s="245"/>
      <c r="O118" s="246"/>
      <c r="P118" s="246"/>
      <c r="Q118" s="246"/>
      <c r="R118" s="246"/>
      <c r="S118" s="246"/>
      <c r="T118" s="247"/>
      <c r="U118" s="23"/>
      <c r="V118" s="1"/>
    </row>
    <row r="119" spans="1:22" ht="19.5" customHeight="1">
      <c r="A119" s="1"/>
      <c r="B119" s="1"/>
      <c r="C119" s="23"/>
      <c r="D119" s="216" t="s">
        <v>251</v>
      </c>
      <c r="E119" s="216"/>
      <c r="F119" s="216"/>
      <c r="G119" s="216"/>
      <c r="H119" s="27"/>
      <c r="I119" s="232">
        <v>0</v>
      </c>
      <c r="J119" s="232"/>
      <c r="K119" s="232"/>
      <c r="L119" s="232"/>
      <c r="M119" s="232"/>
      <c r="N119" s="245"/>
      <c r="O119" s="246"/>
      <c r="P119" s="246"/>
      <c r="Q119" s="246"/>
      <c r="R119" s="246"/>
      <c r="S119" s="246"/>
      <c r="T119" s="247"/>
      <c r="U119" s="23"/>
      <c r="V119" s="1"/>
    </row>
    <row r="120" spans="1:22" ht="19.5" customHeight="1">
      <c r="A120" s="1"/>
      <c r="B120" s="1"/>
      <c r="C120" s="23"/>
      <c r="D120" s="216" t="s">
        <v>252</v>
      </c>
      <c r="E120" s="216"/>
      <c r="F120" s="216"/>
      <c r="G120" s="216"/>
      <c r="H120" s="27"/>
      <c r="I120" s="218">
        <f>I112-I114-I115</f>
        <v>10305912180</v>
      </c>
      <c r="J120" s="218"/>
      <c r="K120" s="218"/>
      <c r="L120" s="218"/>
      <c r="M120" s="218"/>
      <c r="N120" s="245">
        <v>5566985387</v>
      </c>
      <c r="O120" s="246"/>
      <c r="P120" s="246"/>
      <c r="Q120" s="246"/>
      <c r="R120" s="246"/>
      <c r="S120" s="246"/>
      <c r="T120" s="247"/>
      <c r="U120" s="23"/>
      <c r="V120" s="1"/>
    </row>
    <row r="121" spans="1:22" ht="19.5" customHeight="1">
      <c r="A121" s="1"/>
      <c r="B121" s="1"/>
      <c r="C121" s="23"/>
      <c r="D121" s="201" t="s">
        <v>253</v>
      </c>
      <c r="E121" s="201"/>
      <c r="F121" s="201"/>
      <c r="G121" s="201"/>
      <c r="H121" s="25" t="s">
        <v>254</v>
      </c>
      <c r="I121" s="203">
        <v>0</v>
      </c>
      <c r="J121" s="203"/>
      <c r="K121" s="203"/>
      <c r="L121" s="203"/>
      <c r="M121" s="203"/>
      <c r="N121" s="219"/>
      <c r="O121" s="220"/>
      <c r="P121" s="220"/>
      <c r="Q121" s="220"/>
      <c r="R121" s="220"/>
      <c r="S121" s="220"/>
      <c r="T121" s="221"/>
      <c r="U121" s="23"/>
      <c r="V121" s="1"/>
    </row>
    <row r="122" spans="1:22" ht="19.5" customHeight="1">
      <c r="A122" s="1"/>
      <c r="B122" s="1"/>
      <c r="C122" s="23"/>
      <c r="D122" s="216" t="s">
        <v>255</v>
      </c>
      <c r="E122" s="216"/>
      <c r="F122" s="216"/>
      <c r="G122" s="216"/>
      <c r="H122" s="27"/>
      <c r="I122" s="232">
        <v>0</v>
      </c>
      <c r="J122" s="232"/>
      <c r="K122" s="232"/>
      <c r="L122" s="232"/>
      <c r="M122" s="232"/>
      <c r="N122" s="245"/>
      <c r="O122" s="246"/>
      <c r="P122" s="246"/>
      <c r="Q122" s="246"/>
      <c r="R122" s="246"/>
      <c r="S122" s="246"/>
      <c r="T122" s="247"/>
      <c r="U122" s="23"/>
      <c r="V122" s="1"/>
    </row>
    <row r="123" spans="1:22" ht="19.5" customHeight="1">
      <c r="A123" s="1"/>
      <c r="B123" s="1"/>
      <c r="C123" s="23"/>
      <c r="D123" s="216" t="s">
        <v>256</v>
      </c>
      <c r="E123" s="216"/>
      <c r="F123" s="216"/>
      <c r="G123" s="216"/>
      <c r="H123" s="27"/>
      <c r="I123" s="232">
        <v>0</v>
      </c>
      <c r="J123" s="232"/>
      <c r="K123" s="232"/>
      <c r="L123" s="232"/>
      <c r="M123" s="232"/>
      <c r="N123" s="245"/>
      <c r="O123" s="246"/>
      <c r="P123" s="246"/>
      <c r="Q123" s="246"/>
      <c r="R123" s="246"/>
      <c r="S123" s="246"/>
      <c r="T123" s="247"/>
      <c r="U123" s="23"/>
      <c r="V123" s="1"/>
    </row>
    <row r="124" spans="1:22" ht="19.5" customHeight="1">
      <c r="A124" s="1"/>
      <c r="B124" s="1"/>
      <c r="C124" s="23"/>
      <c r="D124" s="216" t="s">
        <v>257</v>
      </c>
      <c r="E124" s="216"/>
      <c r="F124" s="216"/>
      <c r="G124" s="216"/>
      <c r="H124" s="27"/>
      <c r="I124" s="232">
        <v>0</v>
      </c>
      <c r="J124" s="232"/>
      <c r="K124" s="232"/>
      <c r="L124" s="232"/>
      <c r="M124" s="232"/>
      <c r="N124" s="245"/>
      <c r="O124" s="246"/>
      <c r="P124" s="246"/>
      <c r="Q124" s="246"/>
      <c r="R124" s="246"/>
      <c r="S124" s="246"/>
      <c r="T124" s="247"/>
      <c r="U124" s="23"/>
      <c r="V124" s="1"/>
    </row>
    <row r="125" spans="1:22" ht="19.5" customHeight="1">
      <c r="A125" s="1"/>
      <c r="B125" s="1"/>
      <c r="C125" s="23"/>
      <c r="D125" s="216" t="s">
        <v>258</v>
      </c>
      <c r="E125" s="216"/>
      <c r="F125" s="216"/>
      <c r="G125" s="216"/>
      <c r="H125" s="27"/>
      <c r="I125" s="232">
        <v>0</v>
      </c>
      <c r="J125" s="232"/>
      <c r="K125" s="232"/>
      <c r="L125" s="232"/>
      <c r="M125" s="232"/>
      <c r="N125" s="245"/>
      <c r="O125" s="246"/>
      <c r="P125" s="246"/>
      <c r="Q125" s="246"/>
      <c r="R125" s="246"/>
      <c r="S125" s="246"/>
      <c r="T125" s="247"/>
      <c r="U125" s="23"/>
      <c r="V125" s="1"/>
    </row>
    <row r="126" spans="1:22" ht="19.5" customHeight="1">
      <c r="A126" s="1"/>
      <c r="B126" s="1"/>
      <c r="C126" s="23"/>
      <c r="D126" s="201" t="s">
        <v>259</v>
      </c>
      <c r="E126" s="201"/>
      <c r="F126" s="201"/>
      <c r="G126" s="201"/>
      <c r="H126" s="25" t="s">
        <v>43</v>
      </c>
      <c r="I126" s="222"/>
      <c r="J126" s="222"/>
      <c r="K126" s="222"/>
      <c r="L126" s="222"/>
      <c r="M126" s="222"/>
      <c r="N126" s="219"/>
      <c r="O126" s="220"/>
      <c r="P126" s="220"/>
      <c r="Q126" s="220"/>
      <c r="R126" s="220"/>
      <c r="S126" s="220"/>
      <c r="T126" s="221"/>
      <c r="U126" s="23"/>
      <c r="V126" s="1"/>
    </row>
    <row r="127" spans="1:22" ht="19.5" customHeight="1">
      <c r="A127" s="1"/>
      <c r="B127" s="1"/>
      <c r="C127" s="23"/>
      <c r="D127" s="216" t="s">
        <v>251</v>
      </c>
      <c r="E127" s="216"/>
      <c r="F127" s="216"/>
      <c r="G127" s="216"/>
      <c r="H127" s="27"/>
      <c r="I127" s="232"/>
      <c r="J127" s="232"/>
      <c r="K127" s="232"/>
      <c r="L127" s="232"/>
      <c r="M127" s="232"/>
      <c r="N127" s="245"/>
      <c r="O127" s="246"/>
      <c r="P127" s="246"/>
      <c r="Q127" s="246"/>
      <c r="R127" s="246"/>
      <c r="S127" s="246"/>
      <c r="T127" s="247"/>
      <c r="U127" s="23"/>
      <c r="V127" s="1"/>
    </row>
    <row r="128" spans="1:22" ht="19.5" customHeight="1">
      <c r="A128" s="1"/>
      <c r="B128" s="1"/>
      <c r="C128" s="23"/>
      <c r="D128" s="216" t="s">
        <v>260</v>
      </c>
      <c r="E128" s="216"/>
      <c r="F128" s="216"/>
      <c r="G128" s="216"/>
      <c r="H128" s="27"/>
      <c r="I128" s="232"/>
      <c r="J128" s="232"/>
      <c r="K128" s="232"/>
      <c r="L128" s="232"/>
      <c r="M128" s="232"/>
      <c r="N128" s="245"/>
      <c r="O128" s="246"/>
      <c r="P128" s="246"/>
      <c r="Q128" s="246"/>
      <c r="R128" s="246"/>
      <c r="S128" s="246"/>
      <c r="T128" s="247"/>
      <c r="U128" s="23"/>
      <c r="V128" s="1"/>
    </row>
    <row r="129" spans="1:22" ht="19.5" customHeight="1">
      <c r="A129" s="1"/>
      <c r="B129" s="1"/>
      <c r="C129" s="23"/>
      <c r="D129" s="216" t="s">
        <v>261</v>
      </c>
      <c r="E129" s="216"/>
      <c r="F129" s="216"/>
      <c r="G129" s="216"/>
      <c r="H129" s="27"/>
      <c r="I129" s="218"/>
      <c r="J129" s="218"/>
      <c r="K129" s="218"/>
      <c r="L129" s="218"/>
      <c r="M129" s="218"/>
      <c r="N129" s="245"/>
      <c r="O129" s="246"/>
      <c r="P129" s="246"/>
      <c r="Q129" s="246"/>
      <c r="R129" s="246"/>
      <c r="S129" s="246"/>
      <c r="T129" s="247"/>
      <c r="U129" s="23"/>
      <c r="V129" s="1"/>
    </row>
    <row r="130" spans="1:22" ht="19.5" customHeight="1">
      <c r="A130" s="1"/>
      <c r="B130" s="1"/>
      <c r="C130" s="23"/>
      <c r="D130" s="201" t="s">
        <v>262</v>
      </c>
      <c r="E130" s="201"/>
      <c r="F130" s="201"/>
      <c r="G130" s="201"/>
      <c r="H130" s="25" t="s">
        <v>263</v>
      </c>
      <c r="I130" s="222">
        <f>I131</f>
        <v>8954830500</v>
      </c>
      <c r="J130" s="222"/>
      <c r="K130" s="222"/>
      <c r="L130" s="222"/>
      <c r="M130" s="222"/>
      <c r="N130" s="219">
        <f>N131</f>
        <v>7899830500</v>
      </c>
      <c r="O130" s="220"/>
      <c r="P130" s="220"/>
      <c r="Q130" s="220"/>
      <c r="R130" s="220"/>
      <c r="S130" s="220"/>
      <c r="T130" s="221"/>
      <c r="U130" s="23"/>
      <c r="V130" s="1"/>
    </row>
    <row r="131" spans="1:22" ht="19.5" customHeight="1">
      <c r="A131" s="1"/>
      <c r="B131" s="1"/>
      <c r="C131" s="23"/>
      <c r="D131" s="216" t="s">
        <v>264</v>
      </c>
      <c r="E131" s="216"/>
      <c r="F131" s="216"/>
      <c r="G131" s="216"/>
      <c r="H131" s="27"/>
      <c r="I131" s="218">
        <f>I135</f>
        <v>8954830500</v>
      </c>
      <c r="J131" s="218"/>
      <c r="K131" s="218"/>
      <c r="L131" s="218"/>
      <c r="M131" s="218"/>
      <c r="N131" s="245">
        <v>7899830500</v>
      </c>
      <c r="O131" s="246"/>
      <c r="P131" s="246"/>
      <c r="Q131" s="246"/>
      <c r="R131" s="246"/>
      <c r="S131" s="246"/>
      <c r="T131" s="247"/>
      <c r="U131" s="23"/>
      <c r="V131" s="1"/>
    </row>
    <row r="132" spans="1:22" ht="19.5" customHeight="1">
      <c r="A132" s="1"/>
      <c r="B132" s="1"/>
      <c r="C132" s="23"/>
      <c r="D132" s="216" t="s">
        <v>222</v>
      </c>
      <c r="E132" s="216"/>
      <c r="F132" s="216"/>
      <c r="G132" s="216"/>
      <c r="H132" s="27"/>
      <c r="I132" s="232">
        <v>0</v>
      </c>
      <c r="J132" s="232"/>
      <c r="K132" s="232"/>
      <c r="L132" s="232"/>
      <c r="M132" s="232"/>
      <c r="N132" s="245"/>
      <c r="O132" s="246"/>
      <c r="P132" s="246"/>
      <c r="Q132" s="246"/>
      <c r="R132" s="246"/>
      <c r="S132" s="246"/>
      <c r="T132" s="247"/>
      <c r="U132" s="23"/>
      <c r="V132" s="1"/>
    </row>
    <row r="133" spans="1:22" ht="19.5" customHeight="1">
      <c r="A133" s="1"/>
      <c r="B133" s="1"/>
      <c r="C133" s="23"/>
      <c r="D133" s="216" t="s">
        <v>140</v>
      </c>
      <c r="E133" s="216"/>
      <c r="F133" s="216"/>
      <c r="G133" s="216"/>
      <c r="H133" s="27"/>
      <c r="I133" s="232">
        <v>0</v>
      </c>
      <c r="J133" s="232"/>
      <c r="K133" s="232"/>
      <c r="L133" s="232"/>
      <c r="M133" s="232"/>
      <c r="N133" s="245"/>
      <c r="O133" s="246"/>
      <c r="P133" s="246"/>
      <c r="Q133" s="246"/>
      <c r="R133" s="246"/>
      <c r="S133" s="246"/>
      <c r="T133" s="247"/>
      <c r="U133" s="23"/>
      <c r="V133" s="1"/>
    </row>
    <row r="134" spans="1:22" ht="19.5" customHeight="1">
      <c r="A134" s="1"/>
      <c r="B134" s="1"/>
      <c r="C134" s="23"/>
      <c r="D134" s="216" t="s">
        <v>265</v>
      </c>
      <c r="E134" s="216"/>
      <c r="F134" s="216"/>
      <c r="G134" s="216"/>
      <c r="H134" s="27"/>
      <c r="I134" s="232">
        <v>0</v>
      </c>
      <c r="J134" s="232"/>
      <c r="K134" s="232"/>
      <c r="L134" s="232"/>
      <c r="M134" s="232"/>
      <c r="N134" s="245"/>
      <c r="O134" s="246"/>
      <c r="P134" s="246"/>
      <c r="Q134" s="246"/>
      <c r="R134" s="246"/>
      <c r="S134" s="246"/>
      <c r="T134" s="247"/>
      <c r="U134" s="23"/>
      <c r="V134" s="1"/>
    </row>
    <row r="135" spans="1:22" ht="19.5" customHeight="1">
      <c r="A135" s="1"/>
      <c r="B135" s="1"/>
      <c r="C135" s="23"/>
      <c r="D135" s="216" t="s">
        <v>266</v>
      </c>
      <c r="E135" s="216"/>
      <c r="F135" s="216"/>
      <c r="G135" s="216"/>
      <c r="H135" s="27"/>
      <c r="I135" s="218">
        <f>I136</f>
        <v>8954830500</v>
      </c>
      <c r="J135" s="218"/>
      <c r="K135" s="218"/>
      <c r="L135" s="218"/>
      <c r="M135" s="218"/>
      <c r="N135" s="245">
        <v>7899830500</v>
      </c>
      <c r="O135" s="246"/>
      <c r="P135" s="246"/>
      <c r="Q135" s="246"/>
      <c r="R135" s="246"/>
      <c r="S135" s="246"/>
      <c r="T135" s="247"/>
      <c r="U135" s="23"/>
      <c r="V135" s="1"/>
    </row>
    <row r="136" spans="1:22" ht="19.5" customHeight="1">
      <c r="A136" s="1"/>
      <c r="B136" s="1"/>
      <c r="C136" s="23"/>
      <c r="D136" s="216" t="s">
        <v>140</v>
      </c>
      <c r="E136" s="216"/>
      <c r="F136" s="216"/>
      <c r="G136" s="216"/>
      <c r="H136" s="27"/>
      <c r="I136" s="218">
        <v>8954830500</v>
      </c>
      <c r="J136" s="218"/>
      <c r="K136" s="218"/>
      <c r="L136" s="218"/>
      <c r="M136" s="218"/>
      <c r="N136" s="245">
        <v>7899830500</v>
      </c>
      <c r="O136" s="246"/>
      <c r="P136" s="246"/>
      <c r="Q136" s="246"/>
      <c r="R136" s="246"/>
      <c r="S136" s="246"/>
      <c r="T136" s="247"/>
      <c r="U136" s="23"/>
      <c r="V136" s="1"/>
    </row>
    <row r="137" spans="1:22" ht="19.5" customHeight="1">
      <c r="A137" s="1"/>
      <c r="B137" s="1"/>
      <c r="C137" s="23"/>
      <c r="D137" s="216" t="s">
        <v>265</v>
      </c>
      <c r="E137" s="216"/>
      <c r="F137" s="216"/>
      <c r="G137" s="216"/>
      <c r="H137" s="27"/>
      <c r="I137" s="232">
        <v>0</v>
      </c>
      <c r="J137" s="232"/>
      <c r="K137" s="232"/>
      <c r="L137" s="232"/>
      <c r="M137" s="232"/>
      <c r="N137" s="259">
        <v>0</v>
      </c>
      <c r="O137" s="260"/>
      <c r="P137" s="260"/>
      <c r="Q137" s="260"/>
      <c r="R137" s="260"/>
      <c r="S137" s="260"/>
      <c r="T137" s="261"/>
      <c r="U137" s="23"/>
      <c r="V137" s="1"/>
    </row>
    <row r="138" spans="1:22" ht="19.5" customHeight="1">
      <c r="A138" s="1"/>
      <c r="B138" s="1"/>
      <c r="C138" s="23"/>
      <c r="D138" s="216" t="s">
        <v>267</v>
      </c>
      <c r="E138" s="216"/>
      <c r="F138" s="216"/>
      <c r="G138" s="216"/>
      <c r="H138" s="27"/>
      <c r="I138" s="232">
        <v>0</v>
      </c>
      <c r="J138" s="232"/>
      <c r="K138" s="232"/>
      <c r="L138" s="232"/>
      <c r="M138" s="232"/>
      <c r="N138" s="213">
        <v>0</v>
      </c>
      <c r="O138" s="214"/>
      <c r="P138" s="214"/>
      <c r="Q138" s="214"/>
      <c r="R138" s="214"/>
      <c r="S138" s="214"/>
      <c r="T138" s="215"/>
      <c r="U138" s="23"/>
      <c r="V138" s="1"/>
    </row>
    <row r="139" spans="1:22" ht="19.5" customHeight="1">
      <c r="A139" s="1"/>
      <c r="B139" s="1"/>
      <c r="C139" s="23"/>
      <c r="D139" s="216" t="s">
        <v>268</v>
      </c>
      <c r="E139" s="216"/>
      <c r="F139" s="216"/>
      <c r="G139" s="216"/>
      <c r="H139" s="27"/>
      <c r="I139" s="232">
        <v>0</v>
      </c>
      <c r="J139" s="232"/>
      <c r="K139" s="232"/>
      <c r="L139" s="232"/>
      <c r="M139" s="232"/>
      <c r="N139" s="213">
        <v>0</v>
      </c>
      <c r="O139" s="214"/>
      <c r="P139" s="214"/>
      <c r="Q139" s="214"/>
      <c r="R139" s="214"/>
      <c r="S139" s="214"/>
      <c r="T139" s="215"/>
      <c r="U139" s="23"/>
      <c r="V139" s="1"/>
    </row>
    <row r="140" spans="1:22" ht="19.5" customHeight="1">
      <c r="A140" s="1"/>
      <c r="B140" s="1"/>
      <c r="C140" s="23"/>
      <c r="D140" s="216" t="s">
        <v>269</v>
      </c>
      <c r="E140" s="216"/>
      <c r="F140" s="216"/>
      <c r="G140" s="216"/>
      <c r="H140" s="27"/>
      <c r="I140" s="232">
        <v>0</v>
      </c>
      <c r="J140" s="232"/>
      <c r="K140" s="232"/>
      <c r="L140" s="232"/>
      <c r="M140" s="232"/>
      <c r="N140" s="213">
        <v>0</v>
      </c>
      <c r="O140" s="214"/>
      <c r="P140" s="214"/>
      <c r="Q140" s="214"/>
      <c r="R140" s="214"/>
      <c r="S140" s="214"/>
      <c r="T140" s="215"/>
      <c r="U140" s="23"/>
      <c r="V140" s="1"/>
    </row>
    <row r="141" spans="1:22" ht="19.5" customHeight="1">
      <c r="A141" s="1"/>
      <c r="B141" s="1"/>
      <c r="C141" s="23"/>
      <c r="D141" s="216" t="s">
        <v>270</v>
      </c>
      <c r="E141" s="216"/>
      <c r="F141" s="216"/>
      <c r="G141" s="216"/>
      <c r="H141" s="27"/>
      <c r="I141" s="232">
        <v>0</v>
      </c>
      <c r="J141" s="232"/>
      <c r="K141" s="232"/>
      <c r="L141" s="232"/>
      <c r="M141" s="232"/>
      <c r="N141" s="213">
        <v>0</v>
      </c>
      <c r="O141" s="214"/>
      <c r="P141" s="214"/>
      <c r="Q141" s="214"/>
      <c r="R141" s="214"/>
      <c r="S141" s="214"/>
      <c r="T141" s="215"/>
      <c r="U141" s="23"/>
      <c r="V141" s="1"/>
    </row>
    <row r="142" spans="1:22" ht="18.75" customHeight="1">
      <c r="A142" s="1"/>
      <c r="B142" s="1"/>
      <c r="C142" s="23"/>
      <c r="D142" s="216" t="s">
        <v>271</v>
      </c>
      <c r="E142" s="216"/>
      <c r="F142" s="216"/>
      <c r="G142" s="216"/>
      <c r="H142" s="27"/>
      <c r="I142" s="232">
        <v>0</v>
      </c>
      <c r="J142" s="232"/>
      <c r="K142" s="232"/>
      <c r="L142" s="232"/>
      <c r="M142" s="232"/>
      <c r="N142" s="213">
        <v>0</v>
      </c>
      <c r="O142" s="214"/>
      <c r="P142" s="214"/>
      <c r="Q142" s="214"/>
      <c r="R142" s="214"/>
      <c r="S142" s="214"/>
      <c r="T142" s="215"/>
      <c r="U142" s="23"/>
      <c r="V142" s="1"/>
    </row>
    <row r="143" spans="1:22" ht="33" customHeight="1">
      <c r="A143" s="1"/>
      <c r="B143" s="1"/>
      <c r="C143" s="23"/>
      <c r="D143" s="201" t="s">
        <v>272</v>
      </c>
      <c r="E143" s="201"/>
      <c r="F143" s="201"/>
      <c r="G143" s="201"/>
      <c r="H143" s="25" t="s">
        <v>273</v>
      </c>
      <c r="I143" s="203">
        <v>0</v>
      </c>
      <c r="J143" s="203"/>
      <c r="K143" s="203"/>
      <c r="L143" s="203"/>
      <c r="M143" s="203"/>
      <c r="N143" s="223">
        <v>0</v>
      </c>
      <c r="O143" s="224"/>
      <c r="P143" s="224"/>
      <c r="Q143" s="224"/>
      <c r="R143" s="224"/>
      <c r="S143" s="224"/>
      <c r="T143" s="225"/>
      <c r="U143" s="23"/>
      <c r="V143" s="1"/>
    </row>
    <row r="144" spans="1:22" ht="23.25" customHeight="1">
      <c r="A144" s="1"/>
      <c r="B144" s="1"/>
      <c r="C144" s="23"/>
      <c r="D144" s="216" t="s">
        <v>274</v>
      </c>
      <c r="E144" s="216"/>
      <c r="F144" s="216"/>
      <c r="G144" s="216"/>
      <c r="H144" s="27"/>
      <c r="I144" s="232">
        <v>0</v>
      </c>
      <c r="J144" s="232"/>
      <c r="K144" s="232"/>
      <c r="L144" s="232"/>
      <c r="M144" s="232"/>
      <c r="N144" s="213">
        <v>0</v>
      </c>
      <c r="O144" s="214"/>
      <c r="P144" s="214"/>
      <c r="Q144" s="214"/>
      <c r="R144" s="214"/>
      <c r="S144" s="214"/>
      <c r="T144" s="215"/>
      <c r="U144" s="23"/>
      <c r="V144" s="1"/>
    </row>
    <row r="145" spans="1:22" ht="42.75" customHeight="1">
      <c r="A145" s="1"/>
      <c r="B145" s="1"/>
      <c r="C145" s="23"/>
      <c r="D145" s="216" t="s">
        <v>275</v>
      </c>
      <c r="E145" s="216"/>
      <c r="F145" s="216"/>
      <c r="G145" s="216"/>
      <c r="H145" s="27"/>
      <c r="I145" s="232">
        <v>0</v>
      </c>
      <c r="J145" s="232"/>
      <c r="K145" s="232"/>
      <c r="L145" s="232"/>
      <c r="M145" s="232"/>
      <c r="N145" s="213">
        <v>0</v>
      </c>
      <c r="O145" s="214"/>
      <c r="P145" s="214"/>
      <c r="Q145" s="214"/>
      <c r="R145" s="214"/>
      <c r="S145" s="214"/>
      <c r="T145" s="215"/>
      <c r="U145" s="23"/>
      <c r="V145" s="1"/>
    </row>
    <row r="146" spans="1:22" ht="25.5" customHeight="1">
      <c r="A146" s="1"/>
      <c r="B146" s="1"/>
      <c r="C146" s="23"/>
      <c r="D146" s="216" t="s">
        <v>276</v>
      </c>
      <c r="E146" s="216"/>
      <c r="F146" s="216"/>
      <c r="G146" s="216"/>
      <c r="H146" s="27"/>
      <c r="I146" s="232">
        <v>0</v>
      </c>
      <c r="J146" s="232"/>
      <c r="K146" s="232"/>
      <c r="L146" s="232"/>
      <c r="M146" s="232"/>
      <c r="N146" s="213">
        <v>0</v>
      </c>
      <c r="O146" s="214"/>
      <c r="P146" s="214"/>
      <c r="Q146" s="214"/>
      <c r="R146" s="214"/>
      <c r="S146" s="214"/>
      <c r="T146" s="215"/>
      <c r="U146" s="23"/>
      <c r="V146" s="1"/>
    </row>
    <row r="147" spans="1:23" ht="24.75" customHeight="1">
      <c r="A147" s="1"/>
      <c r="B147" s="1"/>
      <c r="C147" s="23"/>
      <c r="D147" s="216" t="s">
        <v>277</v>
      </c>
      <c r="E147" s="216"/>
      <c r="F147" s="216"/>
      <c r="G147" s="216"/>
      <c r="H147" s="27"/>
      <c r="I147" s="232">
        <v>0</v>
      </c>
      <c r="J147" s="232"/>
      <c r="K147" s="232"/>
      <c r="L147" s="232"/>
      <c r="M147" s="232"/>
      <c r="N147" s="213">
        <v>0</v>
      </c>
      <c r="O147" s="214"/>
      <c r="P147" s="214"/>
      <c r="Q147" s="214"/>
      <c r="R147" s="214"/>
      <c r="S147" s="214"/>
      <c r="T147" s="215"/>
      <c r="U147" s="23"/>
      <c r="V147" s="1"/>
      <c r="W147" s="34"/>
    </row>
    <row r="148" spans="1:23" ht="26.25" customHeight="1">
      <c r="A148" s="1"/>
      <c r="B148" s="1"/>
      <c r="C148" s="23"/>
      <c r="D148" s="216" t="s">
        <v>278</v>
      </c>
      <c r="E148" s="216"/>
      <c r="F148" s="216"/>
      <c r="G148" s="216"/>
      <c r="H148" s="27"/>
      <c r="I148" s="232">
        <v>0</v>
      </c>
      <c r="J148" s="232"/>
      <c r="K148" s="232"/>
      <c r="L148" s="232"/>
      <c r="M148" s="232"/>
      <c r="N148" s="213">
        <v>0</v>
      </c>
      <c r="O148" s="214"/>
      <c r="P148" s="214"/>
      <c r="Q148" s="214"/>
      <c r="R148" s="214"/>
      <c r="S148" s="214"/>
      <c r="T148" s="215"/>
      <c r="U148" s="23"/>
      <c r="V148" s="1"/>
      <c r="W148" s="34"/>
    </row>
    <row r="149" spans="1:22" ht="19.5" customHeight="1">
      <c r="A149" s="1"/>
      <c r="B149" s="1"/>
      <c r="C149" s="23"/>
      <c r="D149" s="216" t="s">
        <v>279</v>
      </c>
      <c r="E149" s="216"/>
      <c r="F149" s="216"/>
      <c r="G149" s="216"/>
      <c r="H149" s="27"/>
      <c r="I149" s="232">
        <v>0</v>
      </c>
      <c r="J149" s="232"/>
      <c r="K149" s="232"/>
      <c r="L149" s="232"/>
      <c r="M149" s="232"/>
      <c r="N149" s="213">
        <v>0</v>
      </c>
      <c r="O149" s="214"/>
      <c r="P149" s="214"/>
      <c r="Q149" s="214"/>
      <c r="R149" s="214"/>
      <c r="S149" s="214"/>
      <c r="T149" s="215"/>
      <c r="U149" s="23"/>
      <c r="V149" s="1"/>
    </row>
    <row r="150" spans="1:22" ht="36" customHeight="1">
      <c r="A150" s="1"/>
      <c r="B150" s="1"/>
      <c r="C150" s="23"/>
      <c r="D150" s="216" t="s">
        <v>280</v>
      </c>
      <c r="E150" s="216"/>
      <c r="F150" s="216"/>
      <c r="G150" s="216"/>
      <c r="H150" s="27"/>
      <c r="I150" s="232">
        <v>0</v>
      </c>
      <c r="J150" s="232"/>
      <c r="K150" s="232"/>
      <c r="L150" s="232"/>
      <c r="M150" s="232"/>
      <c r="N150" s="213">
        <v>0</v>
      </c>
      <c r="O150" s="214"/>
      <c r="P150" s="214"/>
      <c r="Q150" s="214"/>
      <c r="R150" s="214"/>
      <c r="S150" s="214"/>
      <c r="T150" s="215"/>
      <c r="U150" s="23"/>
      <c r="V150" s="1"/>
    </row>
    <row r="151" spans="1:22" ht="36" customHeight="1">
      <c r="A151" s="1"/>
      <c r="B151" s="1"/>
      <c r="C151" s="23"/>
      <c r="D151" s="216" t="s">
        <v>281</v>
      </c>
      <c r="E151" s="216"/>
      <c r="F151" s="216"/>
      <c r="G151" s="216"/>
      <c r="H151" s="27"/>
      <c r="I151" s="232">
        <v>0</v>
      </c>
      <c r="J151" s="232"/>
      <c r="K151" s="232"/>
      <c r="L151" s="232"/>
      <c r="M151" s="232"/>
      <c r="N151" s="213">
        <v>0</v>
      </c>
      <c r="O151" s="214"/>
      <c r="P151" s="214"/>
      <c r="Q151" s="214"/>
      <c r="R151" s="214"/>
      <c r="S151" s="214"/>
      <c r="T151" s="215"/>
      <c r="U151" s="23"/>
      <c r="V151" s="1"/>
    </row>
    <row r="152" spans="1:22" ht="19.5" customHeight="1">
      <c r="A152" s="1"/>
      <c r="B152" s="1"/>
      <c r="C152" s="23"/>
      <c r="D152" s="201" t="s">
        <v>282</v>
      </c>
      <c r="E152" s="201"/>
      <c r="F152" s="201"/>
      <c r="G152" s="201"/>
      <c r="H152" s="25" t="s">
        <v>46</v>
      </c>
      <c r="I152" s="262">
        <v>39078750000</v>
      </c>
      <c r="J152" s="262"/>
      <c r="K152" s="262"/>
      <c r="L152" s="262"/>
      <c r="M152" s="262"/>
      <c r="N152" s="263">
        <v>31263000000</v>
      </c>
      <c r="O152" s="264"/>
      <c r="P152" s="264"/>
      <c r="Q152" s="264"/>
      <c r="R152" s="264"/>
      <c r="S152" s="264"/>
      <c r="T152" s="265"/>
      <c r="U152" s="23"/>
      <c r="V152" s="1"/>
    </row>
    <row r="153" spans="1:22" ht="36.75" customHeight="1">
      <c r="A153" s="1"/>
      <c r="B153" s="1"/>
      <c r="C153" s="23"/>
      <c r="D153" s="216" t="s">
        <v>283</v>
      </c>
      <c r="E153" s="216"/>
      <c r="F153" s="216"/>
      <c r="G153" s="216"/>
      <c r="H153" s="27"/>
      <c r="I153" s="232">
        <v>0</v>
      </c>
      <c r="J153" s="232"/>
      <c r="K153" s="232"/>
      <c r="L153" s="232"/>
      <c r="M153" s="232"/>
      <c r="N153" s="232">
        <v>0</v>
      </c>
      <c r="O153" s="232"/>
      <c r="P153" s="232"/>
      <c r="Q153" s="232"/>
      <c r="R153" s="232"/>
      <c r="S153" s="232"/>
      <c r="T153" s="232"/>
      <c r="U153" s="23"/>
      <c r="V153" s="1"/>
    </row>
    <row r="154" spans="1:22" ht="32.25" customHeight="1">
      <c r="A154" s="1"/>
      <c r="B154" s="1"/>
      <c r="C154" s="23"/>
      <c r="D154" s="216" t="s">
        <v>284</v>
      </c>
      <c r="E154" s="216"/>
      <c r="F154" s="216"/>
      <c r="G154" s="216"/>
      <c r="H154" s="27"/>
      <c r="I154" s="232">
        <v>0</v>
      </c>
      <c r="J154" s="232"/>
      <c r="K154" s="232"/>
      <c r="L154" s="232"/>
      <c r="M154" s="232"/>
      <c r="N154" s="232">
        <v>0</v>
      </c>
      <c r="O154" s="232"/>
      <c r="P154" s="232"/>
      <c r="Q154" s="232"/>
      <c r="R154" s="232"/>
      <c r="S154" s="232"/>
      <c r="T154" s="232"/>
      <c r="U154" s="23"/>
      <c r="V154" s="1"/>
    </row>
    <row r="155" spans="1:22" ht="40.5" customHeight="1">
      <c r="A155" s="1"/>
      <c r="B155" s="1"/>
      <c r="C155" s="23"/>
      <c r="D155" s="216" t="s">
        <v>285</v>
      </c>
      <c r="E155" s="216"/>
      <c r="F155" s="216"/>
      <c r="G155" s="216"/>
      <c r="H155" s="27"/>
      <c r="I155" s="232">
        <v>0</v>
      </c>
      <c r="J155" s="232"/>
      <c r="K155" s="232"/>
      <c r="L155" s="232"/>
      <c r="M155" s="232"/>
      <c r="N155" s="232">
        <v>0</v>
      </c>
      <c r="O155" s="232"/>
      <c r="P155" s="232"/>
      <c r="Q155" s="232"/>
      <c r="R155" s="232"/>
      <c r="S155" s="232"/>
      <c r="T155" s="232"/>
      <c r="U155" s="23"/>
      <c r="V155" s="1"/>
    </row>
    <row r="156" spans="1:22" ht="19.5" customHeight="1">
      <c r="A156" s="1"/>
      <c r="B156" s="1"/>
      <c r="C156" s="23"/>
      <c r="D156" s="216" t="s">
        <v>286</v>
      </c>
      <c r="E156" s="216"/>
      <c r="F156" s="216"/>
      <c r="G156" s="216"/>
      <c r="H156" s="27"/>
      <c r="I156" s="232">
        <v>0</v>
      </c>
      <c r="J156" s="232"/>
      <c r="K156" s="232"/>
      <c r="L156" s="232"/>
      <c r="M156" s="232"/>
      <c r="N156" s="232">
        <v>0</v>
      </c>
      <c r="O156" s="232"/>
      <c r="P156" s="232"/>
      <c r="Q156" s="232"/>
      <c r="R156" s="232"/>
      <c r="S156" s="232"/>
      <c r="T156" s="232"/>
      <c r="U156" s="23"/>
      <c r="V156" s="1"/>
    </row>
    <row r="157" spans="1:22" ht="19.5" customHeight="1">
      <c r="A157" s="1"/>
      <c r="B157" s="1"/>
      <c r="C157" s="23"/>
      <c r="D157" s="216" t="s">
        <v>287</v>
      </c>
      <c r="E157" s="216"/>
      <c r="F157" s="216"/>
      <c r="G157" s="216"/>
      <c r="H157" s="27"/>
      <c r="I157" s="232">
        <v>0</v>
      </c>
      <c r="J157" s="232"/>
      <c r="K157" s="232"/>
      <c r="L157" s="232"/>
      <c r="M157" s="232"/>
      <c r="N157" s="232">
        <v>0</v>
      </c>
      <c r="O157" s="232"/>
      <c r="P157" s="232"/>
      <c r="Q157" s="232"/>
      <c r="R157" s="232"/>
      <c r="S157" s="232"/>
      <c r="T157" s="232"/>
      <c r="U157" s="23"/>
      <c r="V157" s="1"/>
    </row>
    <row r="158" spans="1:22" ht="30" customHeight="1">
      <c r="A158" s="1"/>
      <c r="B158" s="1"/>
      <c r="C158" s="23"/>
      <c r="D158" s="216" t="s">
        <v>288</v>
      </c>
      <c r="E158" s="216"/>
      <c r="F158" s="216"/>
      <c r="G158" s="216"/>
      <c r="H158" s="27"/>
      <c r="I158" s="232">
        <v>0</v>
      </c>
      <c r="J158" s="232"/>
      <c r="K158" s="232"/>
      <c r="L158" s="232"/>
      <c r="M158" s="232"/>
      <c r="N158" s="232">
        <v>0</v>
      </c>
      <c r="O158" s="232"/>
      <c r="P158" s="232"/>
      <c r="Q158" s="232"/>
      <c r="R158" s="232"/>
      <c r="S158" s="232"/>
      <c r="T158" s="232"/>
      <c r="U158" s="23"/>
      <c r="V158" s="1"/>
    </row>
    <row r="159" spans="1:22" ht="30" customHeight="1">
      <c r="A159" s="1"/>
      <c r="B159" s="1"/>
      <c r="C159" s="23"/>
      <c r="D159" s="216" t="s">
        <v>289</v>
      </c>
      <c r="E159" s="216"/>
      <c r="F159" s="216"/>
      <c r="G159" s="216"/>
      <c r="H159" s="27"/>
      <c r="I159" s="232">
        <v>0</v>
      </c>
      <c r="J159" s="232"/>
      <c r="K159" s="232"/>
      <c r="L159" s="232"/>
      <c r="M159" s="232"/>
      <c r="N159" s="232">
        <v>0</v>
      </c>
      <c r="O159" s="232"/>
      <c r="P159" s="232"/>
      <c r="Q159" s="232"/>
      <c r="R159" s="232"/>
      <c r="S159" s="232"/>
      <c r="T159" s="232"/>
      <c r="U159" s="23"/>
      <c r="V159" s="1"/>
    </row>
    <row r="160" spans="1:22" ht="19.5" customHeight="1">
      <c r="A160" s="1"/>
      <c r="B160" s="1"/>
      <c r="C160" s="23"/>
      <c r="D160" s="216" t="s">
        <v>290</v>
      </c>
      <c r="E160" s="216"/>
      <c r="F160" s="216"/>
      <c r="G160" s="216"/>
      <c r="H160" s="27"/>
      <c r="I160" s="232">
        <v>0</v>
      </c>
      <c r="J160" s="232"/>
      <c r="K160" s="232"/>
      <c r="L160" s="232"/>
      <c r="M160" s="232"/>
      <c r="N160" s="232">
        <v>0</v>
      </c>
      <c r="O160" s="232"/>
      <c r="P160" s="232"/>
      <c r="Q160" s="232"/>
      <c r="R160" s="232"/>
      <c r="S160" s="232"/>
      <c r="T160" s="232"/>
      <c r="U160" s="23"/>
      <c r="V160" s="1"/>
    </row>
    <row r="161" spans="1:22" ht="31.5" customHeight="1">
      <c r="A161" s="1"/>
      <c r="B161" s="1"/>
      <c r="C161" s="23"/>
      <c r="D161" s="216" t="s">
        <v>291</v>
      </c>
      <c r="E161" s="216"/>
      <c r="F161" s="216"/>
      <c r="G161" s="216"/>
      <c r="H161" s="27"/>
      <c r="I161" s="232">
        <v>0</v>
      </c>
      <c r="J161" s="232"/>
      <c r="K161" s="232"/>
      <c r="L161" s="232"/>
      <c r="M161" s="232"/>
      <c r="N161" s="232">
        <v>0</v>
      </c>
      <c r="O161" s="232"/>
      <c r="P161" s="232"/>
      <c r="Q161" s="232"/>
      <c r="R161" s="232"/>
      <c r="S161" s="232"/>
      <c r="T161" s="232"/>
      <c r="U161" s="23"/>
      <c r="V161" s="1"/>
    </row>
    <row r="162" spans="1:22" ht="19.5" customHeight="1">
      <c r="A162" s="1"/>
      <c r="B162" s="1"/>
      <c r="C162" s="23"/>
      <c r="D162" s="216" t="s">
        <v>292</v>
      </c>
      <c r="E162" s="216"/>
      <c r="F162" s="216"/>
      <c r="G162" s="216"/>
      <c r="H162" s="27"/>
      <c r="I162" s="232">
        <v>0</v>
      </c>
      <c r="J162" s="232"/>
      <c r="K162" s="232"/>
      <c r="L162" s="232"/>
      <c r="M162" s="232"/>
      <c r="N162" s="232">
        <v>0</v>
      </c>
      <c r="O162" s="232"/>
      <c r="P162" s="232"/>
      <c r="Q162" s="232"/>
      <c r="R162" s="232"/>
      <c r="S162" s="232"/>
      <c r="T162" s="232"/>
      <c r="U162" s="23"/>
      <c r="V162" s="1"/>
    </row>
    <row r="163" spans="1:22" ht="19.5" customHeight="1">
      <c r="A163" s="1"/>
      <c r="B163" s="1"/>
      <c r="C163" s="23"/>
      <c r="D163" s="216" t="s">
        <v>293</v>
      </c>
      <c r="E163" s="216"/>
      <c r="F163" s="216"/>
      <c r="G163" s="216"/>
      <c r="H163" s="27"/>
      <c r="I163" s="232">
        <v>0</v>
      </c>
      <c r="J163" s="232"/>
      <c r="K163" s="232"/>
      <c r="L163" s="232"/>
      <c r="M163" s="232"/>
      <c r="N163" s="232">
        <v>0</v>
      </c>
      <c r="O163" s="232"/>
      <c r="P163" s="232"/>
      <c r="Q163" s="232"/>
      <c r="R163" s="232"/>
      <c r="S163" s="232"/>
      <c r="T163" s="232"/>
      <c r="U163" s="23"/>
      <c r="V163" s="1"/>
    </row>
    <row r="164" spans="1:22" ht="19.5" customHeight="1">
      <c r="A164" s="1"/>
      <c r="B164" s="1"/>
      <c r="C164" s="23"/>
      <c r="D164" s="216" t="s">
        <v>294</v>
      </c>
      <c r="E164" s="216"/>
      <c r="F164" s="216"/>
      <c r="G164" s="216"/>
      <c r="H164" s="27"/>
      <c r="I164" s="232">
        <v>0</v>
      </c>
      <c r="J164" s="232"/>
      <c r="K164" s="232"/>
      <c r="L164" s="232"/>
      <c r="M164" s="232"/>
      <c r="N164" s="232">
        <v>0</v>
      </c>
      <c r="O164" s="232"/>
      <c r="P164" s="232"/>
      <c r="Q164" s="232"/>
      <c r="R164" s="232"/>
      <c r="S164" s="232"/>
      <c r="T164" s="232"/>
      <c r="U164" s="23"/>
      <c r="V164" s="1"/>
    </row>
    <row r="165" spans="1:22" ht="19.5" customHeight="1">
      <c r="A165" s="1"/>
      <c r="B165" s="1"/>
      <c r="C165" s="23"/>
      <c r="D165" s="216" t="s">
        <v>295</v>
      </c>
      <c r="E165" s="216"/>
      <c r="F165" s="216"/>
      <c r="G165" s="216"/>
      <c r="H165" s="27"/>
      <c r="I165" s="232">
        <v>0</v>
      </c>
      <c r="J165" s="232"/>
      <c r="K165" s="232"/>
      <c r="L165" s="232"/>
      <c r="M165" s="232"/>
      <c r="N165" s="232">
        <v>0</v>
      </c>
      <c r="O165" s="232"/>
      <c r="P165" s="232"/>
      <c r="Q165" s="232"/>
      <c r="R165" s="232"/>
      <c r="S165" s="232"/>
      <c r="T165" s="232"/>
      <c r="U165" s="23"/>
      <c r="V165" s="1"/>
    </row>
    <row r="166" spans="1:22" ht="19.5" customHeight="1">
      <c r="A166" s="1"/>
      <c r="B166" s="1"/>
      <c r="C166" s="23"/>
      <c r="D166" s="216" t="s">
        <v>296</v>
      </c>
      <c r="E166" s="216"/>
      <c r="F166" s="216"/>
      <c r="G166" s="216"/>
      <c r="H166" s="27"/>
      <c r="I166" s="232">
        <v>0</v>
      </c>
      <c r="J166" s="232"/>
      <c r="K166" s="232"/>
      <c r="L166" s="232"/>
      <c r="M166" s="232"/>
      <c r="N166" s="232">
        <v>0</v>
      </c>
      <c r="O166" s="232"/>
      <c r="P166" s="232"/>
      <c r="Q166" s="232"/>
      <c r="R166" s="232"/>
      <c r="S166" s="232"/>
      <c r="T166" s="232"/>
      <c r="U166" s="23"/>
      <c r="V166" s="1"/>
    </row>
    <row r="167" spans="1:22" ht="19.5" customHeight="1">
      <c r="A167" s="1"/>
      <c r="B167" s="1"/>
      <c r="C167" s="23"/>
      <c r="D167" s="216" t="s">
        <v>297</v>
      </c>
      <c r="E167" s="216"/>
      <c r="F167" s="216"/>
      <c r="G167" s="216"/>
      <c r="H167" s="27"/>
      <c r="I167" s="232">
        <v>0</v>
      </c>
      <c r="J167" s="232"/>
      <c r="K167" s="232"/>
      <c r="L167" s="232"/>
      <c r="M167" s="232"/>
      <c r="N167" s="232">
        <v>0</v>
      </c>
      <c r="O167" s="232"/>
      <c r="P167" s="232"/>
      <c r="Q167" s="232"/>
      <c r="R167" s="232"/>
      <c r="S167" s="232"/>
      <c r="T167" s="232"/>
      <c r="U167" s="23"/>
      <c r="V167" s="1"/>
    </row>
    <row r="168" spans="1:22" ht="19.5" customHeight="1">
      <c r="A168" s="1"/>
      <c r="B168" s="1"/>
      <c r="C168" s="23"/>
      <c r="D168" s="216" t="s">
        <v>298</v>
      </c>
      <c r="E168" s="216"/>
      <c r="F168" s="216"/>
      <c r="G168" s="216"/>
      <c r="H168" s="27"/>
      <c r="I168" s="232">
        <v>0</v>
      </c>
      <c r="J168" s="232"/>
      <c r="K168" s="232"/>
      <c r="L168" s="232"/>
      <c r="M168" s="232"/>
      <c r="N168" s="232">
        <v>0</v>
      </c>
      <c r="O168" s="232"/>
      <c r="P168" s="232"/>
      <c r="Q168" s="232"/>
      <c r="R168" s="232"/>
      <c r="S168" s="232"/>
      <c r="T168" s="232"/>
      <c r="U168" s="23"/>
      <c r="V168" s="1"/>
    </row>
    <row r="169" spans="1:22" ht="19.5" customHeight="1">
      <c r="A169" s="1"/>
      <c r="B169" s="1"/>
      <c r="C169" s="23"/>
      <c r="D169" s="216" t="s">
        <v>299</v>
      </c>
      <c r="E169" s="216"/>
      <c r="F169" s="216"/>
      <c r="G169" s="216"/>
      <c r="H169" s="27"/>
      <c r="I169" s="232">
        <v>0</v>
      </c>
      <c r="J169" s="232"/>
      <c r="K169" s="232"/>
      <c r="L169" s="232"/>
      <c r="M169" s="232"/>
      <c r="N169" s="232">
        <v>0</v>
      </c>
      <c r="O169" s="232"/>
      <c r="P169" s="232"/>
      <c r="Q169" s="232"/>
      <c r="R169" s="232"/>
      <c r="S169" s="232"/>
      <c r="T169" s="232"/>
      <c r="U169" s="23"/>
      <c r="V169" s="1"/>
    </row>
    <row r="170" spans="1:22" ht="19.5" customHeight="1">
      <c r="A170" s="1"/>
      <c r="B170" s="1"/>
      <c r="C170" s="23"/>
      <c r="D170" s="216" t="s">
        <v>300</v>
      </c>
      <c r="E170" s="216"/>
      <c r="F170" s="216"/>
      <c r="G170" s="216"/>
      <c r="H170" s="27"/>
      <c r="I170" s="232">
        <v>0</v>
      </c>
      <c r="J170" s="232"/>
      <c r="K170" s="232"/>
      <c r="L170" s="232"/>
      <c r="M170" s="232"/>
      <c r="N170" s="232">
        <v>0</v>
      </c>
      <c r="O170" s="232"/>
      <c r="P170" s="232"/>
      <c r="Q170" s="232"/>
      <c r="R170" s="232"/>
      <c r="S170" s="232"/>
      <c r="T170" s="232"/>
      <c r="U170" s="23"/>
      <c r="V170" s="1"/>
    </row>
    <row r="171" spans="1:22" ht="19.5" customHeight="1">
      <c r="A171" s="1"/>
      <c r="B171" s="1"/>
      <c r="C171" s="23"/>
      <c r="D171" s="216" t="s">
        <v>301</v>
      </c>
      <c r="E171" s="216"/>
      <c r="F171" s="216"/>
      <c r="G171" s="216"/>
      <c r="H171" s="27"/>
      <c r="I171" s="232">
        <v>0</v>
      </c>
      <c r="J171" s="232"/>
      <c r="K171" s="232"/>
      <c r="L171" s="232"/>
      <c r="M171" s="232"/>
      <c r="N171" s="232">
        <v>0</v>
      </c>
      <c r="O171" s="232"/>
      <c r="P171" s="232"/>
      <c r="Q171" s="232"/>
      <c r="R171" s="232"/>
      <c r="S171" s="232"/>
      <c r="T171" s="232"/>
      <c r="U171" s="23"/>
      <c r="V171" s="1"/>
    </row>
    <row r="172" spans="1:22" ht="19.5" customHeight="1">
      <c r="A172" s="1"/>
      <c r="B172" s="1"/>
      <c r="C172" s="23"/>
      <c r="D172" s="216" t="s">
        <v>302</v>
      </c>
      <c r="E172" s="216"/>
      <c r="F172" s="216"/>
      <c r="G172" s="216"/>
      <c r="H172" s="27"/>
      <c r="I172" s="232">
        <v>0</v>
      </c>
      <c r="J172" s="232"/>
      <c r="K172" s="232"/>
      <c r="L172" s="232"/>
      <c r="M172" s="232"/>
      <c r="N172" s="232">
        <v>0</v>
      </c>
      <c r="O172" s="232"/>
      <c r="P172" s="232"/>
      <c r="Q172" s="232"/>
      <c r="R172" s="232"/>
      <c r="S172" s="232"/>
      <c r="T172" s="232"/>
      <c r="U172" s="23"/>
      <c r="V172" s="1"/>
    </row>
    <row r="173" spans="1:22" ht="19.5" customHeight="1">
      <c r="A173" s="1"/>
      <c r="B173" s="1"/>
      <c r="C173" s="23"/>
      <c r="D173" s="216" t="s">
        <v>303</v>
      </c>
      <c r="E173" s="216"/>
      <c r="F173" s="216"/>
      <c r="G173" s="216"/>
      <c r="H173" s="27"/>
      <c r="I173" s="232">
        <v>0</v>
      </c>
      <c r="J173" s="232"/>
      <c r="K173" s="232"/>
      <c r="L173" s="232"/>
      <c r="M173" s="232"/>
      <c r="N173" s="232">
        <v>0</v>
      </c>
      <c r="O173" s="232"/>
      <c r="P173" s="232"/>
      <c r="Q173" s="232"/>
      <c r="R173" s="232"/>
      <c r="S173" s="232"/>
      <c r="T173" s="232"/>
      <c r="U173" s="23"/>
      <c r="V173" s="1"/>
    </row>
    <row r="174" spans="1:22" ht="32.25" customHeight="1">
      <c r="A174" s="1"/>
      <c r="B174" s="1"/>
      <c r="C174" s="23"/>
      <c r="D174" s="216" t="s">
        <v>304</v>
      </c>
      <c r="E174" s="216"/>
      <c r="F174" s="216"/>
      <c r="G174" s="216"/>
      <c r="H174" s="27"/>
      <c r="I174" s="232">
        <v>0</v>
      </c>
      <c r="J174" s="232"/>
      <c r="K174" s="232"/>
      <c r="L174" s="232"/>
      <c r="M174" s="232"/>
      <c r="N174" s="232">
        <v>0</v>
      </c>
      <c r="O174" s="232"/>
      <c r="P174" s="232"/>
      <c r="Q174" s="232"/>
      <c r="R174" s="232"/>
      <c r="S174" s="232"/>
      <c r="T174" s="232"/>
      <c r="U174" s="23"/>
      <c r="V174" s="1"/>
    </row>
    <row r="175" spans="1:22" ht="49.5" customHeight="1">
      <c r="A175" s="1"/>
      <c r="B175" s="1"/>
      <c r="C175" s="23"/>
      <c r="D175" s="216" t="s">
        <v>305</v>
      </c>
      <c r="E175" s="216"/>
      <c r="F175" s="216"/>
      <c r="G175" s="216"/>
      <c r="H175" s="27"/>
      <c r="I175" s="232">
        <v>0</v>
      </c>
      <c r="J175" s="232"/>
      <c r="K175" s="232"/>
      <c r="L175" s="232"/>
      <c r="M175" s="232"/>
      <c r="N175" s="232">
        <v>0</v>
      </c>
      <c r="O175" s="232"/>
      <c r="P175" s="232"/>
      <c r="Q175" s="232"/>
      <c r="R175" s="232"/>
      <c r="S175" s="232"/>
      <c r="T175" s="232"/>
      <c r="U175" s="23"/>
      <c r="V175" s="1"/>
    </row>
    <row r="176" spans="1:22" ht="33" customHeight="1">
      <c r="A176" s="1"/>
      <c r="B176" s="1"/>
      <c r="C176" s="23"/>
      <c r="D176" s="201" t="s">
        <v>306</v>
      </c>
      <c r="E176" s="201"/>
      <c r="F176" s="201"/>
      <c r="G176" s="201"/>
      <c r="H176" s="25" t="s">
        <v>307</v>
      </c>
      <c r="I176" s="203">
        <v>0</v>
      </c>
      <c r="J176" s="203"/>
      <c r="K176" s="203"/>
      <c r="L176" s="203"/>
      <c r="M176" s="203"/>
      <c r="N176" s="203">
        <v>0</v>
      </c>
      <c r="O176" s="203"/>
      <c r="P176" s="203"/>
      <c r="Q176" s="203"/>
      <c r="R176" s="203"/>
      <c r="S176" s="203"/>
      <c r="T176" s="203"/>
      <c r="U176" s="23"/>
      <c r="V176" s="1"/>
    </row>
    <row r="177" spans="1:22" ht="19.5" customHeight="1">
      <c r="A177" s="1"/>
      <c r="B177" s="1"/>
      <c r="C177" s="23"/>
      <c r="D177" s="201" t="s">
        <v>308</v>
      </c>
      <c r="E177" s="201"/>
      <c r="F177" s="201"/>
      <c r="G177" s="201"/>
      <c r="H177" s="25" t="s">
        <v>309</v>
      </c>
      <c r="I177" s="203">
        <v>0</v>
      </c>
      <c r="J177" s="203"/>
      <c r="K177" s="203"/>
      <c r="L177" s="203"/>
      <c r="M177" s="203"/>
      <c r="N177" s="203">
        <v>0</v>
      </c>
      <c r="O177" s="203"/>
      <c r="P177" s="203"/>
      <c r="Q177" s="203"/>
      <c r="R177" s="203"/>
      <c r="S177" s="203"/>
      <c r="T177" s="203"/>
      <c r="U177" s="23"/>
      <c r="V177" s="1"/>
    </row>
    <row r="178" spans="1:22" ht="19.5" customHeight="1">
      <c r="A178" s="1"/>
      <c r="B178" s="1"/>
      <c r="C178" s="23"/>
      <c r="D178" s="216" t="s">
        <v>310</v>
      </c>
      <c r="E178" s="216"/>
      <c r="F178" s="216"/>
      <c r="G178" s="216"/>
      <c r="H178" s="27"/>
      <c r="I178" s="232">
        <v>0</v>
      </c>
      <c r="J178" s="232"/>
      <c r="K178" s="232"/>
      <c r="L178" s="232"/>
      <c r="M178" s="232"/>
      <c r="N178" s="232">
        <v>0</v>
      </c>
      <c r="O178" s="232"/>
      <c r="P178" s="232"/>
      <c r="Q178" s="232"/>
      <c r="R178" s="232"/>
      <c r="S178" s="232"/>
      <c r="T178" s="232"/>
      <c r="U178" s="23"/>
      <c r="V178" s="1"/>
    </row>
    <row r="179" spans="1:22" ht="19.5" customHeight="1">
      <c r="A179" s="1"/>
      <c r="B179" s="1"/>
      <c r="C179" s="23"/>
      <c r="D179" s="216" t="s">
        <v>311</v>
      </c>
      <c r="E179" s="216"/>
      <c r="F179" s="216"/>
      <c r="G179" s="216"/>
      <c r="H179" s="27"/>
      <c r="I179" s="232">
        <v>0</v>
      </c>
      <c r="J179" s="232"/>
      <c r="K179" s="232"/>
      <c r="L179" s="232"/>
      <c r="M179" s="232"/>
      <c r="N179" s="232">
        <v>0</v>
      </c>
      <c r="O179" s="232"/>
      <c r="P179" s="232"/>
      <c r="Q179" s="232"/>
      <c r="R179" s="232"/>
      <c r="S179" s="232"/>
      <c r="T179" s="232"/>
      <c r="U179" s="23"/>
      <c r="V179" s="1"/>
    </row>
    <row r="180" spans="1:22" ht="19.5" customHeight="1">
      <c r="A180" s="1"/>
      <c r="B180" s="1"/>
      <c r="C180" s="23"/>
      <c r="D180" s="216" t="s">
        <v>312</v>
      </c>
      <c r="E180" s="216"/>
      <c r="F180" s="216"/>
      <c r="G180" s="216"/>
      <c r="H180" s="27"/>
      <c r="I180" s="232">
        <v>0</v>
      </c>
      <c r="J180" s="232"/>
      <c r="K180" s="232"/>
      <c r="L180" s="232"/>
      <c r="M180" s="232"/>
      <c r="N180" s="232">
        <v>0</v>
      </c>
      <c r="O180" s="232"/>
      <c r="P180" s="232"/>
      <c r="Q180" s="232"/>
      <c r="R180" s="232"/>
      <c r="S180" s="232"/>
      <c r="T180" s="232"/>
      <c r="U180" s="23"/>
      <c r="V180" s="1"/>
    </row>
    <row r="181" spans="1:22" ht="41.25" customHeight="1">
      <c r="A181" s="1"/>
      <c r="B181" s="1"/>
      <c r="C181" s="23"/>
      <c r="D181" s="216" t="s">
        <v>313</v>
      </c>
      <c r="E181" s="216"/>
      <c r="F181" s="216"/>
      <c r="G181" s="216"/>
      <c r="H181" s="27"/>
      <c r="I181" s="232">
        <v>0</v>
      </c>
      <c r="J181" s="232"/>
      <c r="K181" s="232"/>
      <c r="L181" s="232"/>
      <c r="M181" s="232"/>
      <c r="N181" s="232">
        <v>0</v>
      </c>
      <c r="O181" s="232"/>
      <c r="P181" s="232"/>
      <c r="Q181" s="232"/>
      <c r="R181" s="232"/>
      <c r="S181" s="232"/>
      <c r="T181" s="232"/>
      <c r="U181" s="23"/>
      <c r="V181" s="1"/>
    </row>
    <row r="182" spans="1:22" ht="19.5" customHeight="1">
      <c r="A182" s="1"/>
      <c r="B182" s="1"/>
      <c r="C182" s="23"/>
      <c r="D182" s="216" t="s">
        <v>314</v>
      </c>
      <c r="E182" s="216"/>
      <c r="F182" s="216"/>
      <c r="G182" s="216"/>
      <c r="H182" s="27"/>
      <c r="I182" s="232">
        <v>0</v>
      </c>
      <c r="J182" s="232"/>
      <c r="K182" s="232"/>
      <c r="L182" s="232"/>
      <c r="M182" s="232"/>
      <c r="N182" s="232">
        <v>0</v>
      </c>
      <c r="O182" s="232"/>
      <c r="P182" s="232"/>
      <c r="Q182" s="232"/>
      <c r="R182" s="232"/>
      <c r="S182" s="232"/>
      <c r="T182" s="232"/>
      <c r="U182" s="23"/>
      <c r="V182" s="1"/>
    </row>
    <row r="183" spans="1:22" ht="19.5" customHeight="1">
      <c r="A183" s="1"/>
      <c r="B183" s="1"/>
      <c r="C183" s="23"/>
      <c r="D183" s="216" t="s">
        <v>315</v>
      </c>
      <c r="E183" s="216"/>
      <c r="F183" s="216"/>
      <c r="G183" s="216"/>
      <c r="H183" s="27"/>
      <c r="I183" s="232">
        <v>0</v>
      </c>
      <c r="J183" s="232"/>
      <c r="K183" s="232"/>
      <c r="L183" s="232"/>
      <c r="M183" s="232"/>
      <c r="N183" s="232">
        <v>0</v>
      </c>
      <c r="O183" s="232"/>
      <c r="P183" s="232"/>
      <c r="Q183" s="232"/>
      <c r="R183" s="232"/>
      <c r="S183" s="232"/>
      <c r="T183" s="232"/>
      <c r="U183" s="23"/>
      <c r="V183" s="1"/>
    </row>
    <row r="184" spans="1:22" ht="19.5" customHeight="1">
      <c r="A184" s="1"/>
      <c r="B184" s="1"/>
      <c r="C184" s="23"/>
      <c r="D184" s="216" t="s">
        <v>316</v>
      </c>
      <c r="E184" s="216"/>
      <c r="F184" s="216"/>
      <c r="G184" s="216"/>
      <c r="H184" s="27"/>
      <c r="I184" s="232">
        <v>0</v>
      </c>
      <c r="J184" s="232"/>
      <c r="K184" s="232"/>
      <c r="L184" s="232"/>
      <c r="M184" s="232"/>
      <c r="N184" s="232">
        <v>0</v>
      </c>
      <c r="O184" s="232"/>
      <c r="P184" s="232"/>
      <c r="Q184" s="232"/>
      <c r="R184" s="232"/>
      <c r="S184" s="232"/>
      <c r="T184" s="232"/>
      <c r="U184" s="23"/>
      <c r="V184" s="1"/>
    </row>
    <row r="185" spans="1:22" ht="24.75" customHeight="1">
      <c r="A185" s="1"/>
      <c r="B185" s="1"/>
      <c r="C185" s="23"/>
      <c r="D185" s="201" t="s">
        <v>317</v>
      </c>
      <c r="E185" s="201"/>
      <c r="F185" s="201"/>
      <c r="G185" s="201"/>
      <c r="H185" s="25" t="s">
        <v>48</v>
      </c>
      <c r="I185" s="203">
        <v>0</v>
      </c>
      <c r="J185" s="203"/>
      <c r="K185" s="203"/>
      <c r="L185" s="203"/>
      <c r="M185" s="203"/>
      <c r="N185" s="203">
        <v>0</v>
      </c>
      <c r="O185" s="203"/>
      <c r="P185" s="203"/>
      <c r="Q185" s="203"/>
      <c r="R185" s="203"/>
      <c r="S185" s="203"/>
      <c r="T185" s="203"/>
      <c r="U185" s="23"/>
      <c r="V185" s="1"/>
    </row>
    <row r="186" spans="1:22" ht="19.5" customHeight="1">
      <c r="A186" s="1"/>
      <c r="B186" s="1"/>
      <c r="C186" s="23"/>
      <c r="D186" s="216" t="s">
        <v>318</v>
      </c>
      <c r="E186" s="216"/>
      <c r="F186" s="216"/>
      <c r="G186" s="216"/>
      <c r="H186" s="27"/>
      <c r="I186" s="232">
        <v>0</v>
      </c>
      <c r="J186" s="232"/>
      <c r="K186" s="232"/>
      <c r="L186" s="232"/>
      <c r="M186" s="232"/>
      <c r="N186" s="232">
        <v>0</v>
      </c>
      <c r="O186" s="232"/>
      <c r="P186" s="232"/>
      <c r="Q186" s="232"/>
      <c r="R186" s="232"/>
      <c r="S186" s="232"/>
      <c r="T186" s="232"/>
      <c r="U186" s="23"/>
      <c r="V186" s="1"/>
    </row>
    <row r="187" spans="1:22" ht="19.5" customHeight="1">
      <c r="A187" s="1"/>
      <c r="B187" s="1"/>
      <c r="C187" s="23"/>
      <c r="D187" s="216" t="s">
        <v>319</v>
      </c>
      <c r="E187" s="216"/>
      <c r="F187" s="216"/>
      <c r="G187" s="216"/>
      <c r="H187" s="27"/>
      <c r="I187" s="232">
        <v>0</v>
      </c>
      <c r="J187" s="232"/>
      <c r="K187" s="232"/>
      <c r="L187" s="232"/>
      <c r="M187" s="232"/>
      <c r="N187" s="232">
        <v>0</v>
      </c>
      <c r="O187" s="232"/>
      <c r="P187" s="232"/>
      <c r="Q187" s="232"/>
      <c r="R187" s="232"/>
      <c r="S187" s="232"/>
      <c r="T187" s="232"/>
      <c r="U187" s="23"/>
      <c r="V187" s="1"/>
    </row>
    <row r="188" spans="1:22" ht="2.25" customHeight="1">
      <c r="A188" s="1"/>
      <c r="B188" s="1"/>
      <c r="C188" s="23"/>
      <c r="D188" s="23"/>
      <c r="E188" s="23"/>
      <c r="F188" s="23"/>
      <c r="G188" s="23"/>
      <c r="H188" s="23"/>
      <c r="I188" s="23"/>
      <c r="J188" s="23"/>
      <c r="K188" s="23"/>
      <c r="L188" s="23"/>
      <c r="M188" s="23"/>
      <c r="N188" s="23"/>
      <c r="O188" s="23"/>
      <c r="P188" s="23"/>
      <c r="Q188" s="23"/>
      <c r="R188" s="23"/>
      <c r="S188" s="23"/>
      <c r="T188" s="23"/>
      <c r="U188" s="23"/>
      <c r="V188" s="1"/>
    </row>
    <row r="189" spans="1:22" ht="16.5" customHeight="1">
      <c r="A189" s="1"/>
      <c r="B189" s="1"/>
      <c r="C189" s="23"/>
      <c r="D189" s="23"/>
      <c r="E189" s="23"/>
      <c r="F189" s="23"/>
      <c r="G189" s="23"/>
      <c r="H189" s="23"/>
      <c r="I189" s="23"/>
      <c r="J189" s="157" t="s">
        <v>656</v>
      </c>
      <c r="K189" s="157"/>
      <c r="L189" s="157"/>
      <c r="M189" s="157"/>
      <c r="N189" s="157"/>
      <c r="O189" s="157"/>
      <c r="P189" s="157"/>
      <c r="Q189" s="157"/>
      <c r="R189" s="157"/>
      <c r="S189" s="157"/>
      <c r="T189" s="157"/>
      <c r="U189" s="157"/>
      <c r="V189" s="1"/>
    </row>
    <row r="190" spans="1:22" ht="16.5" customHeight="1">
      <c r="A190" s="1"/>
      <c r="B190" s="1"/>
      <c r="C190" s="267" t="s">
        <v>76</v>
      </c>
      <c r="D190" s="267"/>
      <c r="E190" s="23"/>
      <c r="F190" s="267" t="s">
        <v>54</v>
      </c>
      <c r="G190" s="267"/>
      <c r="H190" s="267"/>
      <c r="I190" s="267"/>
      <c r="J190" s="23"/>
      <c r="K190" s="23"/>
      <c r="L190" s="23"/>
      <c r="M190" s="267" t="s">
        <v>51</v>
      </c>
      <c r="N190" s="267"/>
      <c r="O190" s="267"/>
      <c r="P190" s="267"/>
      <c r="Q190" s="267"/>
      <c r="R190" s="267"/>
      <c r="S190" s="267"/>
      <c r="T190" s="23"/>
      <c r="U190" s="23"/>
      <c r="V190" s="1"/>
    </row>
    <row r="191" spans="1:22" ht="16.5" customHeight="1">
      <c r="A191" s="1"/>
      <c r="B191" s="1"/>
      <c r="C191" s="266" t="s">
        <v>4</v>
      </c>
      <c r="D191" s="266"/>
      <c r="E191" s="23"/>
      <c r="F191" s="266" t="s">
        <v>4</v>
      </c>
      <c r="G191" s="266"/>
      <c r="H191" s="266"/>
      <c r="I191" s="266"/>
      <c r="J191" s="23"/>
      <c r="K191" s="23"/>
      <c r="L191" s="23"/>
      <c r="M191" s="266" t="s">
        <v>50</v>
      </c>
      <c r="N191" s="266"/>
      <c r="O191" s="266"/>
      <c r="P191" s="266"/>
      <c r="Q191" s="266"/>
      <c r="R191" s="266"/>
      <c r="S191" s="266"/>
      <c r="T191" s="23"/>
      <c r="U191" s="23"/>
      <c r="V191" s="1"/>
    </row>
    <row r="192" spans="3:21" ht="12.75">
      <c r="C192" s="34"/>
      <c r="D192" s="34"/>
      <c r="E192" s="34"/>
      <c r="F192" s="34"/>
      <c r="G192" s="34"/>
      <c r="H192" s="34"/>
      <c r="I192" s="34"/>
      <c r="J192" s="34"/>
      <c r="K192" s="34"/>
      <c r="L192" s="34"/>
      <c r="M192" s="34"/>
      <c r="N192" s="34"/>
      <c r="O192" s="34"/>
      <c r="P192" s="34"/>
      <c r="Q192" s="34"/>
      <c r="R192" s="34"/>
      <c r="S192" s="34"/>
      <c r="T192" s="34"/>
      <c r="U192" s="34"/>
    </row>
  </sheetData>
  <sheetProtection/>
  <mergeCells count="557">
    <mergeCell ref="D187:G187"/>
    <mergeCell ref="I187:M187"/>
    <mergeCell ref="N187:T187"/>
    <mergeCell ref="C191:D191"/>
    <mergeCell ref="F191:I191"/>
    <mergeCell ref="M191:S191"/>
    <mergeCell ref="J189:U189"/>
    <mergeCell ref="C190:D190"/>
    <mergeCell ref="F190:I190"/>
    <mergeCell ref="M190:S190"/>
    <mergeCell ref="D185:G185"/>
    <mergeCell ref="I185:M185"/>
    <mergeCell ref="N185:T185"/>
    <mergeCell ref="D186:G186"/>
    <mergeCell ref="I186:M186"/>
    <mergeCell ref="N186:T186"/>
    <mergeCell ref="D183:G183"/>
    <mergeCell ref="I183:M183"/>
    <mergeCell ref="N183:T183"/>
    <mergeCell ref="D184:G184"/>
    <mergeCell ref="I184:M184"/>
    <mergeCell ref="N184:T184"/>
    <mergeCell ref="D181:G181"/>
    <mergeCell ref="I181:M181"/>
    <mergeCell ref="N181:T181"/>
    <mergeCell ref="D182:G182"/>
    <mergeCell ref="I182:M182"/>
    <mergeCell ref="N182:T182"/>
    <mergeCell ref="D179:G179"/>
    <mergeCell ref="I179:M179"/>
    <mergeCell ref="N179:T179"/>
    <mergeCell ref="D180:G180"/>
    <mergeCell ref="I180:M180"/>
    <mergeCell ref="N180:T180"/>
    <mergeCell ref="D177:G177"/>
    <mergeCell ref="I177:M177"/>
    <mergeCell ref="N177:T177"/>
    <mergeCell ref="D178:G178"/>
    <mergeCell ref="I178:M178"/>
    <mergeCell ref="N178:T178"/>
    <mergeCell ref="D175:G175"/>
    <mergeCell ref="I175:M175"/>
    <mergeCell ref="N175:T175"/>
    <mergeCell ref="D176:G176"/>
    <mergeCell ref="I176:M176"/>
    <mergeCell ref="N176:T176"/>
    <mergeCell ref="D173:G173"/>
    <mergeCell ref="I173:M173"/>
    <mergeCell ref="N173:T173"/>
    <mergeCell ref="D174:G174"/>
    <mergeCell ref="I174:M174"/>
    <mergeCell ref="N174:T174"/>
    <mergeCell ref="D171:G171"/>
    <mergeCell ref="I171:M171"/>
    <mergeCell ref="N171:T171"/>
    <mergeCell ref="D172:G172"/>
    <mergeCell ref="I172:M172"/>
    <mergeCell ref="N172:T172"/>
    <mergeCell ref="D169:G169"/>
    <mergeCell ref="I169:M169"/>
    <mergeCell ref="N169:T169"/>
    <mergeCell ref="D170:G170"/>
    <mergeCell ref="I170:M170"/>
    <mergeCell ref="N170:T170"/>
    <mergeCell ref="D167:G167"/>
    <mergeCell ref="I167:M167"/>
    <mergeCell ref="N167:T167"/>
    <mergeCell ref="D168:G168"/>
    <mergeCell ref="I168:M168"/>
    <mergeCell ref="N168:T168"/>
    <mergeCell ref="D165:G165"/>
    <mergeCell ref="I165:M165"/>
    <mergeCell ref="N165:T165"/>
    <mergeCell ref="D166:G166"/>
    <mergeCell ref="I166:M166"/>
    <mergeCell ref="N166:T166"/>
    <mergeCell ref="D163:G163"/>
    <mergeCell ref="I163:M163"/>
    <mergeCell ref="N163:T163"/>
    <mergeCell ref="D164:G164"/>
    <mergeCell ref="I164:M164"/>
    <mergeCell ref="N164:T164"/>
    <mergeCell ref="D161:G161"/>
    <mergeCell ref="I161:M161"/>
    <mergeCell ref="N161:T161"/>
    <mergeCell ref="D162:G162"/>
    <mergeCell ref="I162:M162"/>
    <mergeCell ref="N162:T162"/>
    <mergeCell ref="D159:G159"/>
    <mergeCell ref="I159:M159"/>
    <mergeCell ref="N159:T159"/>
    <mergeCell ref="D160:G160"/>
    <mergeCell ref="I160:M160"/>
    <mergeCell ref="N160:T160"/>
    <mergeCell ref="D157:G157"/>
    <mergeCell ref="I157:M157"/>
    <mergeCell ref="N157:T157"/>
    <mergeCell ref="D158:G158"/>
    <mergeCell ref="I158:M158"/>
    <mergeCell ref="N158:T158"/>
    <mergeCell ref="D155:G155"/>
    <mergeCell ref="I155:M155"/>
    <mergeCell ref="N155:T155"/>
    <mergeCell ref="D156:G156"/>
    <mergeCell ref="I156:M156"/>
    <mergeCell ref="N156:T156"/>
    <mergeCell ref="D153:G153"/>
    <mergeCell ref="I153:M153"/>
    <mergeCell ref="N153:T153"/>
    <mergeCell ref="D154:G154"/>
    <mergeCell ref="I154:M154"/>
    <mergeCell ref="N154:T154"/>
    <mergeCell ref="D151:G151"/>
    <mergeCell ref="I151:M151"/>
    <mergeCell ref="N151:T151"/>
    <mergeCell ref="D152:G152"/>
    <mergeCell ref="I152:M152"/>
    <mergeCell ref="N152:T152"/>
    <mergeCell ref="D149:G149"/>
    <mergeCell ref="I149:M149"/>
    <mergeCell ref="N149:T149"/>
    <mergeCell ref="D150:G150"/>
    <mergeCell ref="I150:M150"/>
    <mergeCell ref="N150:T150"/>
    <mergeCell ref="D147:G147"/>
    <mergeCell ref="I147:M147"/>
    <mergeCell ref="N147:T147"/>
    <mergeCell ref="D148:G148"/>
    <mergeCell ref="I148:M148"/>
    <mergeCell ref="N148:T148"/>
    <mergeCell ref="D145:G145"/>
    <mergeCell ref="I145:M145"/>
    <mergeCell ref="N145:T145"/>
    <mergeCell ref="D146:G146"/>
    <mergeCell ref="I146:M146"/>
    <mergeCell ref="N146:T146"/>
    <mergeCell ref="D143:G143"/>
    <mergeCell ref="I143:M143"/>
    <mergeCell ref="N143:T143"/>
    <mergeCell ref="D144:G144"/>
    <mergeCell ref="I144:M144"/>
    <mergeCell ref="N144:T144"/>
    <mergeCell ref="D141:G141"/>
    <mergeCell ref="I141:M141"/>
    <mergeCell ref="N141:T141"/>
    <mergeCell ref="D142:G142"/>
    <mergeCell ref="I142:M142"/>
    <mergeCell ref="N142:T142"/>
    <mergeCell ref="D139:G139"/>
    <mergeCell ref="I139:M139"/>
    <mergeCell ref="N139:T139"/>
    <mergeCell ref="D140:G140"/>
    <mergeCell ref="I140:M140"/>
    <mergeCell ref="N140:T140"/>
    <mergeCell ref="D137:G137"/>
    <mergeCell ref="I137:M137"/>
    <mergeCell ref="N137:T137"/>
    <mergeCell ref="D138:G138"/>
    <mergeCell ref="I138:M138"/>
    <mergeCell ref="N138:T138"/>
    <mergeCell ref="D135:G135"/>
    <mergeCell ref="I135:M135"/>
    <mergeCell ref="N135:T135"/>
    <mergeCell ref="D136:G136"/>
    <mergeCell ref="I136:M136"/>
    <mergeCell ref="N136:T136"/>
    <mergeCell ref="D133:G133"/>
    <mergeCell ref="I133:M133"/>
    <mergeCell ref="N133:T133"/>
    <mergeCell ref="D134:G134"/>
    <mergeCell ref="I134:M134"/>
    <mergeCell ref="N134:T134"/>
    <mergeCell ref="D131:G131"/>
    <mergeCell ref="I131:M131"/>
    <mergeCell ref="N131:T131"/>
    <mergeCell ref="D132:G132"/>
    <mergeCell ref="I132:M132"/>
    <mergeCell ref="N132:T132"/>
    <mergeCell ref="D129:G129"/>
    <mergeCell ref="I129:M129"/>
    <mergeCell ref="N129:T129"/>
    <mergeCell ref="D130:G130"/>
    <mergeCell ref="I130:M130"/>
    <mergeCell ref="N130:T130"/>
    <mergeCell ref="D127:G127"/>
    <mergeCell ref="I127:M127"/>
    <mergeCell ref="N127:T127"/>
    <mergeCell ref="D128:G128"/>
    <mergeCell ref="I128:M128"/>
    <mergeCell ref="N128:T128"/>
    <mergeCell ref="D125:G125"/>
    <mergeCell ref="I125:M125"/>
    <mergeCell ref="N125:T125"/>
    <mergeCell ref="D126:G126"/>
    <mergeCell ref="I126:M126"/>
    <mergeCell ref="N126:T126"/>
    <mergeCell ref="D123:G123"/>
    <mergeCell ref="I123:M123"/>
    <mergeCell ref="N123:T123"/>
    <mergeCell ref="D124:G124"/>
    <mergeCell ref="I124:M124"/>
    <mergeCell ref="N124:T124"/>
    <mergeCell ref="D121:G121"/>
    <mergeCell ref="I121:M121"/>
    <mergeCell ref="N121:T121"/>
    <mergeCell ref="D122:G122"/>
    <mergeCell ref="I122:M122"/>
    <mergeCell ref="N122:T122"/>
    <mergeCell ref="D119:G119"/>
    <mergeCell ref="I119:M119"/>
    <mergeCell ref="N119:T119"/>
    <mergeCell ref="D120:G120"/>
    <mergeCell ref="I120:M120"/>
    <mergeCell ref="N120:T120"/>
    <mergeCell ref="D117:G117"/>
    <mergeCell ref="I117:M117"/>
    <mergeCell ref="N117:T117"/>
    <mergeCell ref="D118:G118"/>
    <mergeCell ref="I118:M118"/>
    <mergeCell ref="N118:T118"/>
    <mergeCell ref="D115:G115"/>
    <mergeCell ref="I115:M115"/>
    <mergeCell ref="N115:T115"/>
    <mergeCell ref="D116:G116"/>
    <mergeCell ref="I116:M116"/>
    <mergeCell ref="N116:T116"/>
    <mergeCell ref="D113:G113"/>
    <mergeCell ref="I113:M113"/>
    <mergeCell ref="N113:T113"/>
    <mergeCell ref="D114:G114"/>
    <mergeCell ref="I114:M114"/>
    <mergeCell ref="N114:T114"/>
    <mergeCell ref="D111:G111"/>
    <mergeCell ref="I111:M111"/>
    <mergeCell ref="N111:T111"/>
    <mergeCell ref="D112:G112"/>
    <mergeCell ref="I112:M112"/>
    <mergeCell ref="N112:T112"/>
    <mergeCell ref="D109:G109"/>
    <mergeCell ref="I109:M109"/>
    <mergeCell ref="N109:T109"/>
    <mergeCell ref="D110:G110"/>
    <mergeCell ref="I110:M110"/>
    <mergeCell ref="N110:T110"/>
    <mergeCell ref="D107:G107"/>
    <mergeCell ref="I107:M107"/>
    <mergeCell ref="N107:T107"/>
    <mergeCell ref="D108:G108"/>
    <mergeCell ref="I108:M108"/>
    <mergeCell ref="N108:T108"/>
    <mergeCell ref="D105:G105"/>
    <mergeCell ref="I105:M105"/>
    <mergeCell ref="N105:T105"/>
    <mergeCell ref="D106:G106"/>
    <mergeCell ref="I106:M106"/>
    <mergeCell ref="N106:T106"/>
    <mergeCell ref="D103:G103"/>
    <mergeCell ref="I103:M103"/>
    <mergeCell ref="N103:T103"/>
    <mergeCell ref="D104:G104"/>
    <mergeCell ref="I104:M104"/>
    <mergeCell ref="N104:T104"/>
    <mergeCell ref="D101:G101"/>
    <mergeCell ref="I101:M101"/>
    <mergeCell ref="N101:T101"/>
    <mergeCell ref="D102:G102"/>
    <mergeCell ref="I102:M102"/>
    <mergeCell ref="N102:T102"/>
    <mergeCell ref="D99:G99"/>
    <mergeCell ref="I99:M99"/>
    <mergeCell ref="N99:T99"/>
    <mergeCell ref="D100:G100"/>
    <mergeCell ref="I100:M100"/>
    <mergeCell ref="N100:T100"/>
    <mergeCell ref="D97:G97"/>
    <mergeCell ref="I97:M97"/>
    <mergeCell ref="N97:T97"/>
    <mergeCell ref="D98:G98"/>
    <mergeCell ref="I98:M98"/>
    <mergeCell ref="N98:T98"/>
    <mergeCell ref="D95:G95"/>
    <mergeCell ref="I95:M95"/>
    <mergeCell ref="N95:T95"/>
    <mergeCell ref="D96:G96"/>
    <mergeCell ref="I96:M96"/>
    <mergeCell ref="N96:T96"/>
    <mergeCell ref="D93:G93"/>
    <mergeCell ref="I93:M93"/>
    <mergeCell ref="N93:T93"/>
    <mergeCell ref="D94:G94"/>
    <mergeCell ref="I94:M94"/>
    <mergeCell ref="N94:T94"/>
    <mergeCell ref="D91:G91"/>
    <mergeCell ref="I91:M91"/>
    <mergeCell ref="N91:T91"/>
    <mergeCell ref="D92:G92"/>
    <mergeCell ref="I92:M92"/>
    <mergeCell ref="N92:T92"/>
    <mergeCell ref="D89:G89"/>
    <mergeCell ref="I89:M89"/>
    <mergeCell ref="N89:T89"/>
    <mergeCell ref="D90:G90"/>
    <mergeCell ref="I90:M90"/>
    <mergeCell ref="N90:T90"/>
    <mergeCell ref="D87:G87"/>
    <mergeCell ref="I87:M87"/>
    <mergeCell ref="N87:T87"/>
    <mergeCell ref="D88:G88"/>
    <mergeCell ref="I88:M88"/>
    <mergeCell ref="N88:T88"/>
    <mergeCell ref="D85:G85"/>
    <mergeCell ref="I85:M85"/>
    <mergeCell ref="N85:T85"/>
    <mergeCell ref="D86:G86"/>
    <mergeCell ref="I86:M86"/>
    <mergeCell ref="N86:T86"/>
    <mergeCell ref="D83:G83"/>
    <mergeCell ref="I83:M83"/>
    <mergeCell ref="N83:T83"/>
    <mergeCell ref="D84:G84"/>
    <mergeCell ref="I84:M84"/>
    <mergeCell ref="N84:T84"/>
    <mergeCell ref="D81:G81"/>
    <mergeCell ref="I81:M81"/>
    <mergeCell ref="N81:T81"/>
    <mergeCell ref="D82:G82"/>
    <mergeCell ref="I82:M82"/>
    <mergeCell ref="N82:T82"/>
    <mergeCell ref="D79:G79"/>
    <mergeCell ref="I79:M79"/>
    <mergeCell ref="N79:T79"/>
    <mergeCell ref="D80:G80"/>
    <mergeCell ref="I80:M80"/>
    <mergeCell ref="N80:T80"/>
    <mergeCell ref="D77:G77"/>
    <mergeCell ref="I77:M77"/>
    <mergeCell ref="N77:T77"/>
    <mergeCell ref="D78:G78"/>
    <mergeCell ref="I78:M78"/>
    <mergeCell ref="N78:T78"/>
    <mergeCell ref="D75:G75"/>
    <mergeCell ref="I75:M75"/>
    <mergeCell ref="N75:T75"/>
    <mergeCell ref="D76:G76"/>
    <mergeCell ref="I76:M76"/>
    <mergeCell ref="N76:T76"/>
    <mergeCell ref="D73:G73"/>
    <mergeCell ref="I73:M73"/>
    <mergeCell ref="N73:T73"/>
    <mergeCell ref="D74:G74"/>
    <mergeCell ref="I74:M74"/>
    <mergeCell ref="N74:T74"/>
    <mergeCell ref="D71:G71"/>
    <mergeCell ref="I71:M71"/>
    <mergeCell ref="N71:T71"/>
    <mergeCell ref="D72:G72"/>
    <mergeCell ref="I72:M72"/>
    <mergeCell ref="N72:T72"/>
    <mergeCell ref="D69:G69"/>
    <mergeCell ref="I69:M69"/>
    <mergeCell ref="N69:T69"/>
    <mergeCell ref="D70:G70"/>
    <mergeCell ref="I70:M70"/>
    <mergeCell ref="N70:T70"/>
    <mergeCell ref="D67:G67"/>
    <mergeCell ref="I67:M67"/>
    <mergeCell ref="N67:T67"/>
    <mergeCell ref="D68:G68"/>
    <mergeCell ref="I68:M68"/>
    <mergeCell ref="N68:T68"/>
    <mergeCell ref="D65:G65"/>
    <mergeCell ref="I65:M65"/>
    <mergeCell ref="N65:T65"/>
    <mergeCell ref="D66:G66"/>
    <mergeCell ref="I66:M66"/>
    <mergeCell ref="N66:T66"/>
    <mergeCell ref="D63:G63"/>
    <mergeCell ref="I63:M63"/>
    <mergeCell ref="N63:T63"/>
    <mergeCell ref="D64:G64"/>
    <mergeCell ref="I64:M64"/>
    <mergeCell ref="N64:T64"/>
    <mergeCell ref="D61:G61"/>
    <mergeCell ref="I61:M61"/>
    <mergeCell ref="N61:T61"/>
    <mergeCell ref="D62:G62"/>
    <mergeCell ref="I62:M62"/>
    <mergeCell ref="N62:T62"/>
    <mergeCell ref="D59:G59"/>
    <mergeCell ref="I59:M59"/>
    <mergeCell ref="N59:T59"/>
    <mergeCell ref="D60:G60"/>
    <mergeCell ref="I60:M60"/>
    <mergeCell ref="N60:T60"/>
    <mergeCell ref="D57:G57"/>
    <mergeCell ref="I57:M57"/>
    <mergeCell ref="N57:T57"/>
    <mergeCell ref="D58:G58"/>
    <mergeCell ref="I58:M58"/>
    <mergeCell ref="N58:T58"/>
    <mergeCell ref="D55:G55"/>
    <mergeCell ref="I55:M55"/>
    <mergeCell ref="N55:T55"/>
    <mergeCell ref="D56:G56"/>
    <mergeCell ref="I56:M56"/>
    <mergeCell ref="N56:T56"/>
    <mergeCell ref="D53:G53"/>
    <mergeCell ref="I53:M53"/>
    <mergeCell ref="N53:T53"/>
    <mergeCell ref="D54:G54"/>
    <mergeCell ref="I54:M54"/>
    <mergeCell ref="N54:T54"/>
    <mergeCell ref="D51:G51"/>
    <mergeCell ref="I51:M51"/>
    <mergeCell ref="N51:T51"/>
    <mergeCell ref="D52:G52"/>
    <mergeCell ref="I52:M52"/>
    <mergeCell ref="N52:T52"/>
    <mergeCell ref="D49:G49"/>
    <mergeCell ref="I49:M49"/>
    <mergeCell ref="N49:T49"/>
    <mergeCell ref="D50:G50"/>
    <mergeCell ref="I50:M50"/>
    <mergeCell ref="N50:T50"/>
    <mergeCell ref="D47:G47"/>
    <mergeCell ref="I47:M47"/>
    <mergeCell ref="N47:T47"/>
    <mergeCell ref="D48:G48"/>
    <mergeCell ref="I48:M48"/>
    <mergeCell ref="N48:T48"/>
    <mergeCell ref="D45:G45"/>
    <mergeCell ref="I45:M45"/>
    <mergeCell ref="N45:T45"/>
    <mergeCell ref="D46:G46"/>
    <mergeCell ref="I46:M46"/>
    <mergeCell ref="N46:T46"/>
    <mergeCell ref="D43:G43"/>
    <mergeCell ref="I43:M43"/>
    <mergeCell ref="N43:T43"/>
    <mergeCell ref="D44:G44"/>
    <mergeCell ref="I44:M44"/>
    <mergeCell ref="N44:T44"/>
    <mergeCell ref="D41:G41"/>
    <mergeCell ref="I41:M41"/>
    <mergeCell ref="N41:T41"/>
    <mergeCell ref="D42:G42"/>
    <mergeCell ref="I42:M42"/>
    <mergeCell ref="N42:T42"/>
    <mergeCell ref="D39:G39"/>
    <mergeCell ref="I39:M39"/>
    <mergeCell ref="N39:T39"/>
    <mergeCell ref="D40:G40"/>
    <mergeCell ref="I40:M40"/>
    <mergeCell ref="N40:T40"/>
    <mergeCell ref="D37:G37"/>
    <mergeCell ref="I37:M37"/>
    <mergeCell ref="N37:T37"/>
    <mergeCell ref="D38:G38"/>
    <mergeCell ref="I38:M38"/>
    <mergeCell ref="N38:T38"/>
    <mergeCell ref="D35:G35"/>
    <mergeCell ref="I35:M35"/>
    <mergeCell ref="N35:T35"/>
    <mergeCell ref="D36:G36"/>
    <mergeCell ref="I36:M36"/>
    <mergeCell ref="N36:T36"/>
    <mergeCell ref="D33:G33"/>
    <mergeCell ref="I33:M33"/>
    <mergeCell ref="N33:T33"/>
    <mergeCell ref="D34:G34"/>
    <mergeCell ref="I34:M34"/>
    <mergeCell ref="N34:T34"/>
    <mergeCell ref="D31:G31"/>
    <mergeCell ref="I31:M31"/>
    <mergeCell ref="N31:T31"/>
    <mergeCell ref="D32:G32"/>
    <mergeCell ref="I32:M32"/>
    <mergeCell ref="N32:T32"/>
    <mergeCell ref="D29:G29"/>
    <mergeCell ref="I29:M29"/>
    <mergeCell ref="N29:T29"/>
    <mergeCell ref="D30:G30"/>
    <mergeCell ref="I30:M30"/>
    <mergeCell ref="N30:T30"/>
    <mergeCell ref="D27:G27"/>
    <mergeCell ref="I27:M27"/>
    <mergeCell ref="N27:T27"/>
    <mergeCell ref="D28:G28"/>
    <mergeCell ref="I28:M28"/>
    <mergeCell ref="N28:T28"/>
    <mergeCell ref="D25:G25"/>
    <mergeCell ref="I25:M25"/>
    <mergeCell ref="N25:T25"/>
    <mergeCell ref="D26:G26"/>
    <mergeCell ref="I26:M26"/>
    <mergeCell ref="N26:T26"/>
    <mergeCell ref="D23:G23"/>
    <mergeCell ref="I23:M23"/>
    <mergeCell ref="N23:T23"/>
    <mergeCell ref="D24:G24"/>
    <mergeCell ref="I24:M24"/>
    <mergeCell ref="N24:T24"/>
    <mergeCell ref="D21:G21"/>
    <mergeCell ref="I21:M21"/>
    <mergeCell ref="N21:T21"/>
    <mergeCell ref="D22:G22"/>
    <mergeCell ref="I22:M22"/>
    <mergeCell ref="N22:T22"/>
    <mergeCell ref="D19:G19"/>
    <mergeCell ref="I19:M19"/>
    <mergeCell ref="N19:T19"/>
    <mergeCell ref="D20:G20"/>
    <mergeCell ref="I20:M20"/>
    <mergeCell ref="N20:T20"/>
    <mergeCell ref="D17:G17"/>
    <mergeCell ref="I17:M17"/>
    <mergeCell ref="N17:T17"/>
    <mergeCell ref="D18:G18"/>
    <mergeCell ref="I18:M18"/>
    <mergeCell ref="N18:T18"/>
    <mergeCell ref="D15:G15"/>
    <mergeCell ref="I15:M15"/>
    <mergeCell ref="N15:T15"/>
    <mergeCell ref="D16:G16"/>
    <mergeCell ref="I16:M16"/>
    <mergeCell ref="N16:T16"/>
    <mergeCell ref="D13:G13"/>
    <mergeCell ref="I13:M13"/>
    <mergeCell ref="N13:T13"/>
    <mergeCell ref="D14:G14"/>
    <mergeCell ref="I14:M14"/>
    <mergeCell ref="N14:T14"/>
    <mergeCell ref="D11:G11"/>
    <mergeCell ref="I11:M11"/>
    <mergeCell ref="N11:T11"/>
    <mergeCell ref="D12:G12"/>
    <mergeCell ref="I12:M12"/>
    <mergeCell ref="N12:T12"/>
    <mergeCell ref="D9:G9"/>
    <mergeCell ref="I9:M9"/>
    <mergeCell ref="N9:T9"/>
    <mergeCell ref="D10:G10"/>
    <mergeCell ref="I10:M10"/>
    <mergeCell ref="N10:T10"/>
    <mergeCell ref="D7:G7"/>
    <mergeCell ref="I7:M7"/>
    <mergeCell ref="N7:T7"/>
    <mergeCell ref="D8:G8"/>
    <mergeCell ref="I8:M8"/>
    <mergeCell ref="N8:T8"/>
    <mergeCell ref="B1:F1"/>
    <mergeCell ref="P1:V1"/>
    <mergeCell ref="B2:F2"/>
    <mergeCell ref="D4:V4"/>
    <mergeCell ref="D6:G6"/>
    <mergeCell ref="I6:M6"/>
    <mergeCell ref="N6:T6"/>
  </mergeCells>
  <printOptions/>
  <pageMargins left="0.75" right="0.61" top="0.78" bottom="0.4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80"/>
  <sheetViews>
    <sheetView zoomScalePageLayoutView="0" workbookViewId="0" topLeftCell="A1">
      <selection activeCell="G23" sqref="G23"/>
    </sheetView>
  </sheetViews>
  <sheetFormatPr defaultColWidth="9.140625" defaultRowHeight="12.75"/>
  <cols>
    <col min="1" max="2" width="0.5625" style="0" customWidth="1"/>
    <col min="3" max="3" width="0.2890625" style="0" customWidth="1"/>
    <col min="4" max="4" width="31.421875" style="0" customWidth="1"/>
    <col min="5" max="5" width="7.8515625" style="0" customWidth="1"/>
    <col min="6" max="6" width="8.8515625" style="0" customWidth="1"/>
    <col min="7" max="7" width="19.00390625" style="0" customWidth="1"/>
    <col min="8" max="8" width="0.9921875" style="0" hidden="1" customWidth="1"/>
    <col min="9" max="9" width="18.7109375" style="0" customWidth="1"/>
    <col min="10" max="10" width="0.71875" style="0" customWidth="1"/>
    <col min="11" max="11" width="0.13671875" style="0" customWidth="1"/>
    <col min="12" max="13" width="16.7109375" style="0" customWidth="1"/>
    <col min="14" max="14" width="14.8515625" style="0" bestFit="1" customWidth="1"/>
  </cols>
  <sheetData>
    <row r="1" spans="1:11" ht="3" customHeight="1">
      <c r="A1" s="1"/>
      <c r="B1" s="1"/>
      <c r="C1" s="1"/>
      <c r="D1" s="1"/>
      <c r="E1" s="1"/>
      <c r="F1" s="1"/>
      <c r="G1" s="1"/>
      <c r="H1" s="1"/>
      <c r="I1" s="1"/>
      <c r="J1" s="1"/>
      <c r="K1" s="1"/>
    </row>
    <row r="2" spans="1:11" ht="4.5" customHeight="1">
      <c r="A2" s="1"/>
      <c r="B2" s="1"/>
      <c r="C2" s="268" t="s">
        <v>0</v>
      </c>
      <c r="D2" s="268"/>
      <c r="E2" s="1"/>
      <c r="F2" s="1"/>
      <c r="G2" s="1"/>
      <c r="H2" s="1"/>
      <c r="I2" s="1"/>
      <c r="J2" s="1"/>
      <c r="K2" s="1"/>
    </row>
    <row r="3" spans="1:11" ht="12" customHeight="1">
      <c r="A3" s="1"/>
      <c r="B3" s="1"/>
      <c r="C3" s="268"/>
      <c r="D3" s="268"/>
      <c r="E3" s="1"/>
      <c r="F3" s="1"/>
      <c r="G3" s="1"/>
      <c r="H3" s="1"/>
      <c r="I3" s="269" t="s">
        <v>320</v>
      </c>
      <c r="J3" s="269"/>
      <c r="K3" s="1"/>
    </row>
    <row r="4" spans="1:11" ht="4.5" customHeight="1">
      <c r="A4" s="1"/>
      <c r="B4" s="1"/>
      <c r="C4" s="158" t="s">
        <v>2</v>
      </c>
      <c r="D4" s="158"/>
      <c r="E4" s="1"/>
      <c r="F4" s="1"/>
      <c r="G4" s="1"/>
      <c r="H4" s="1"/>
      <c r="I4" s="269"/>
      <c r="J4" s="269"/>
      <c r="K4" s="1"/>
    </row>
    <row r="5" spans="1:11" ht="12" customHeight="1">
      <c r="A5" s="1"/>
      <c r="B5" s="1"/>
      <c r="C5" s="158"/>
      <c r="D5" s="158"/>
      <c r="E5" s="1"/>
      <c r="F5" s="1"/>
      <c r="G5" s="1"/>
      <c r="H5" s="1"/>
      <c r="I5" s="1"/>
      <c r="J5" s="1"/>
      <c r="K5" s="1"/>
    </row>
    <row r="6" spans="1:11" ht="35.25" customHeight="1">
      <c r="A6" s="1"/>
      <c r="B6" s="270" t="s">
        <v>321</v>
      </c>
      <c r="C6" s="270"/>
      <c r="D6" s="270"/>
      <c r="E6" s="270"/>
      <c r="F6" s="270"/>
      <c r="G6" s="270"/>
      <c r="H6" s="270"/>
      <c r="I6" s="270"/>
      <c r="J6" s="270"/>
      <c r="K6" s="270"/>
    </row>
    <row r="7" spans="1:11" ht="24.75" customHeight="1">
      <c r="A7" s="1"/>
      <c r="B7" s="1"/>
      <c r="C7" s="1"/>
      <c r="D7" s="1"/>
      <c r="E7" s="1"/>
      <c r="F7" s="1"/>
      <c r="G7" s="1"/>
      <c r="H7" s="1"/>
      <c r="I7" s="1"/>
      <c r="J7" s="1"/>
      <c r="K7" s="1"/>
    </row>
    <row r="8" spans="1:11" ht="26.25" customHeight="1">
      <c r="A8" s="1"/>
      <c r="B8" s="1"/>
      <c r="C8" s="1"/>
      <c r="D8" s="238" t="s">
        <v>5</v>
      </c>
      <c r="E8" s="238"/>
      <c r="F8" s="32" t="s">
        <v>49</v>
      </c>
      <c r="G8" s="32" t="s">
        <v>867</v>
      </c>
      <c r="H8" s="239" t="s">
        <v>866</v>
      </c>
      <c r="I8" s="239"/>
      <c r="J8" s="1"/>
      <c r="K8" s="1"/>
    </row>
    <row r="9" spans="1:11" ht="15" customHeight="1">
      <c r="A9" s="1"/>
      <c r="B9" s="1"/>
      <c r="C9" s="1"/>
      <c r="D9" s="271">
        <v>1</v>
      </c>
      <c r="E9" s="271"/>
      <c r="F9" s="19">
        <v>2</v>
      </c>
      <c r="G9" s="19">
        <v>3</v>
      </c>
      <c r="H9" s="169">
        <v>4</v>
      </c>
      <c r="I9" s="169"/>
      <c r="J9" s="1"/>
      <c r="K9" s="1"/>
    </row>
    <row r="10" spans="1:14" ht="24.75" customHeight="1">
      <c r="A10" s="1"/>
      <c r="B10" s="1"/>
      <c r="C10" s="1"/>
      <c r="D10" s="201" t="s">
        <v>322</v>
      </c>
      <c r="E10" s="201"/>
      <c r="F10" s="25" t="s">
        <v>58</v>
      </c>
      <c r="G10" s="29">
        <f>N10</f>
        <v>241244294113</v>
      </c>
      <c r="H10" s="80">
        <v>428274195073</v>
      </c>
      <c r="I10" s="29">
        <v>1126699690074</v>
      </c>
      <c r="J10" s="1"/>
      <c r="K10" s="1"/>
      <c r="L10" s="69">
        <f>G10</f>
        <v>241244294113</v>
      </c>
      <c r="M10" s="69">
        <f>M12+M19</f>
        <v>715889706515</v>
      </c>
      <c r="N10" s="69">
        <v>241244294113</v>
      </c>
    </row>
    <row r="11" spans="1:14" ht="24.75" customHeight="1">
      <c r="A11" s="1"/>
      <c r="B11" s="1"/>
      <c r="C11" s="1"/>
      <c r="D11" s="216" t="s">
        <v>323</v>
      </c>
      <c r="E11" s="216"/>
      <c r="F11" s="27"/>
      <c r="G11" s="92"/>
      <c r="H11" s="93"/>
      <c r="I11" s="92"/>
      <c r="J11" s="1"/>
      <c r="K11" s="1"/>
      <c r="L11" s="69">
        <f aca="true" t="shared" si="0" ref="L11:L66">G11</f>
        <v>0</v>
      </c>
      <c r="M11" s="69"/>
      <c r="N11" s="69">
        <v>0</v>
      </c>
    </row>
    <row r="12" spans="1:14" ht="24.75" customHeight="1">
      <c r="A12" s="1"/>
      <c r="B12" s="1"/>
      <c r="C12" s="1"/>
      <c r="D12" s="201" t="s">
        <v>324</v>
      </c>
      <c r="E12" s="201"/>
      <c r="F12" s="25"/>
      <c r="G12" s="29">
        <f>N12</f>
        <v>179167281303</v>
      </c>
      <c r="H12" s="82">
        <f>H13</f>
        <v>318878348678</v>
      </c>
      <c r="I12" s="29">
        <v>895056987818</v>
      </c>
      <c r="J12" s="1"/>
      <c r="K12" s="1"/>
      <c r="L12" s="69">
        <f t="shared" si="0"/>
        <v>179167281303</v>
      </c>
      <c r="M12" s="69">
        <v>715889706515</v>
      </c>
      <c r="N12" s="69">
        <v>179167281303</v>
      </c>
    </row>
    <row r="13" spans="1:14" ht="24.75" customHeight="1">
      <c r="A13" s="1"/>
      <c r="B13" s="1"/>
      <c r="C13" s="1"/>
      <c r="D13" s="216" t="s">
        <v>325</v>
      </c>
      <c r="E13" s="216"/>
      <c r="F13" s="27"/>
      <c r="G13" s="90">
        <f>N13</f>
        <v>179167281303</v>
      </c>
      <c r="H13" s="94">
        <f>H10-H19</f>
        <v>318878348678</v>
      </c>
      <c r="I13" s="90">
        <v>895056987818</v>
      </c>
      <c r="J13" s="1"/>
      <c r="K13" s="1"/>
      <c r="L13" s="69">
        <f t="shared" si="0"/>
        <v>179167281303</v>
      </c>
      <c r="M13" s="69">
        <f>M12</f>
        <v>715889706515</v>
      </c>
      <c r="N13" s="69">
        <v>179167281303</v>
      </c>
    </row>
    <row r="14" spans="1:14" ht="24.75" customHeight="1">
      <c r="A14" s="1"/>
      <c r="B14" s="1"/>
      <c r="C14" s="1"/>
      <c r="D14" s="216" t="s">
        <v>326</v>
      </c>
      <c r="E14" s="216"/>
      <c r="F14" s="27"/>
      <c r="G14" s="90"/>
      <c r="H14" s="94"/>
      <c r="I14" s="90"/>
      <c r="J14" s="1"/>
      <c r="K14" s="1"/>
      <c r="L14" s="69">
        <f t="shared" si="0"/>
        <v>0</v>
      </c>
      <c r="M14" s="69"/>
      <c r="N14" s="69">
        <v>0</v>
      </c>
    </row>
    <row r="15" spans="1:14" ht="24.75" customHeight="1">
      <c r="A15" s="1"/>
      <c r="B15" s="1"/>
      <c r="C15" s="1"/>
      <c r="D15" s="216" t="s">
        <v>327</v>
      </c>
      <c r="E15" s="216"/>
      <c r="F15" s="27"/>
      <c r="G15" s="90"/>
      <c r="H15" s="94"/>
      <c r="I15" s="90"/>
      <c r="J15" s="1"/>
      <c r="K15" s="1"/>
      <c r="L15" s="69">
        <f t="shared" si="0"/>
        <v>0</v>
      </c>
      <c r="M15" s="69"/>
      <c r="N15" s="69">
        <v>0</v>
      </c>
    </row>
    <row r="16" spans="1:14" ht="24.75" customHeight="1">
      <c r="A16" s="1"/>
      <c r="B16" s="1"/>
      <c r="C16" s="1"/>
      <c r="D16" s="216" t="s">
        <v>328</v>
      </c>
      <c r="E16" s="216"/>
      <c r="F16" s="27"/>
      <c r="G16" s="90"/>
      <c r="H16" s="94"/>
      <c r="I16" s="90"/>
      <c r="J16" s="1"/>
      <c r="K16" s="1"/>
      <c r="L16" s="69">
        <f t="shared" si="0"/>
        <v>0</v>
      </c>
      <c r="M16" s="69"/>
      <c r="N16" s="69">
        <v>0</v>
      </c>
    </row>
    <row r="17" spans="1:14" ht="24.75" customHeight="1">
      <c r="A17" s="1"/>
      <c r="B17" s="1"/>
      <c r="C17" s="1"/>
      <c r="D17" s="216" t="s">
        <v>329</v>
      </c>
      <c r="E17" s="216"/>
      <c r="F17" s="27"/>
      <c r="G17" s="90"/>
      <c r="H17" s="94"/>
      <c r="I17" s="90"/>
      <c r="J17" s="1"/>
      <c r="K17" s="1"/>
      <c r="L17" s="69">
        <f t="shared" si="0"/>
        <v>0</v>
      </c>
      <c r="M17" s="69"/>
      <c r="N17" s="69">
        <v>0</v>
      </c>
    </row>
    <row r="18" spans="1:14" ht="24.75" customHeight="1">
      <c r="A18" s="1"/>
      <c r="B18" s="1"/>
      <c r="C18" s="1"/>
      <c r="D18" s="216" t="s">
        <v>330</v>
      </c>
      <c r="E18" s="216"/>
      <c r="F18" s="27"/>
      <c r="G18" s="90"/>
      <c r="H18" s="94"/>
      <c r="I18" s="90"/>
      <c r="J18" s="1"/>
      <c r="K18" s="1"/>
      <c r="L18" s="69">
        <f t="shared" si="0"/>
        <v>0</v>
      </c>
      <c r="M18" s="69"/>
      <c r="N18" s="69">
        <v>0</v>
      </c>
    </row>
    <row r="19" spans="1:14" ht="24.75" customHeight="1">
      <c r="A19" s="1"/>
      <c r="B19" s="1"/>
      <c r="C19" s="1"/>
      <c r="D19" s="201" t="s">
        <v>331</v>
      </c>
      <c r="E19" s="201"/>
      <c r="F19" s="25"/>
      <c r="G19" s="29">
        <f>N19</f>
        <v>62077012810</v>
      </c>
      <c r="H19" s="82">
        <v>109395846395</v>
      </c>
      <c r="I19" s="29">
        <v>231642702256</v>
      </c>
      <c r="J19" s="1"/>
      <c r="K19" s="1"/>
      <c r="L19" s="69">
        <f t="shared" si="0"/>
        <v>62077012810</v>
      </c>
      <c r="M19" s="69"/>
      <c r="N19" s="69">
        <v>62077012810</v>
      </c>
    </row>
    <row r="20" spans="1:14" ht="24.75" customHeight="1">
      <c r="A20" s="1"/>
      <c r="B20" s="1"/>
      <c r="C20" s="1"/>
      <c r="D20" s="216" t="s">
        <v>332</v>
      </c>
      <c r="E20" s="216"/>
      <c r="F20" s="27"/>
      <c r="G20" s="90"/>
      <c r="H20" s="95"/>
      <c r="I20" s="90"/>
      <c r="J20" s="1"/>
      <c r="K20" s="1"/>
      <c r="L20" s="69">
        <f t="shared" si="0"/>
        <v>0</v>
      </c>
      <c r="M20" s="69"/>
      <c r="N20" s="69">
        <v>0</v>
      </c>
    </row>
    <row r="21" spans="1:14" ht="24.75" customHeight="1">
      <c r="A21" s="1"/>
      <c r="B21" s="1"/>
      <c r="C21" s="1"/>
      <c r="D21" s="216" t="s">
        <v>333</v>
      </c>
      <c r="E21" s="216"/>
      <c r="F21" s="27"/>
      <c r="G21" s="90">
        <f>G22+G23</f>
        <v>61623405669</v>
      </c>
      <c r="H21" s="94">
        <f>H22+H23</f>
        <v>108728614687</v>
      </c>
      <c r="I21" s="90">
        <v>229248915664</v>
      </c>
      <c r="J21" s="1"/>
      <c r="K21" s="1"/>
      <c r="L21" s="69">
        <f t="shared" si="0"/>
        <v>61623405669</v>
      </c>
      <c r="M21" s="69">
        <v>163462988895</v>
      </c>
      <c r="N21" s="69">
        <v>65785926769</v>
      </c>
    </row>
    <row r="22" spans="1:14" ht="24.75" customHeight="1">
      <c r="A22" s="1"/>
      <c r="B22" s="1"/>
      <c r="C22" s="1"/>
      <c r="D22" s="216" t="s">
        <v>329</v>
      </c>
      <c r="E22" s="216"/>
      <c r="F22" s="27"/>
      <c r="G22" s="90">
        <f>N22-4162521100</f>
        <v>61197763168</v>
      </c>
      <c r="H22" s="94">
        <v>107395846395</v>
      </c>
      <c r="I22" s="90">
        <v>227227433090</v>
      </c>
      <c r="J22" s="1"/>
      <c r="K22" s="1"/>
      <c r="L22" s="69">
        <f t="shared" si="0"/>
        <v>61197763168</v>
      </c>
      <c r="M22" s="69">
        <v>161867148822</v>
      </c>
      <c r="N22" s="69">
        <v>65360284268</v>
      </c>
    </row>
    <row r="23" spans="1:14" ht="24.75" customHeight="1">
      <c r="A23" s="1"/>
      <c r="B23" s="1"/>
      <c r="C23" s="1"/>
      <c r="D23" s="216" t="s">
        <v>330</v>
      </c>
      <c r="E23" s="216"/>
      <c r="F23" s="27"/>
      <c r="G23" s="90">
        <f>N23</f>
        <v>425642501</v>
      </c>
      <c r="H23" s="94">
        <v>1332768292</v>
      </c>
      <c r="I23" s="90">
        <v>2021482574</v>
      </c>
      <c r="J23" s="1"/>
      <c r="K23" s="1"/>
      <c r="L23" s="69">
        <f t="shared" si="0"/>
        <v>425642501</v>
      </c>
      <c r="M23" s="69">
        <v>1595840073</v>
      </c>
      <c r="N23" s="69">
        <v>425642501</v>
      </c>
    </row>
    <row r="24" spans="1:14" ht="24.75" customHeight="1">
      <c r="A24" s="1"/>
      <c r="B24" s="1"/>
      <c r="C24" s="1"/>
      <c r="D24" s="201" t="s">
        <v>334</v>
      </c>
      <c r="E24" s="201"/>
      <c r="F24" s="25"/>
      <c r="G24" s="29">
        <f>N24</f>
        <v>0</v>
      </c>
      <c r="H24" s="83"/>
      <c r="I24" s="29">
        <v>0</v>
      </c>
      <c r="J24" s="1"/>
      <c r="K24" s="1"/>
      <c r="L24" s="69">
        <f t="shared" si="0"/>
        <v>0</v>
      </c>
      <c r="M24" s="69"/>
      <c r="N24" s="69">
        <v>0</v>
      </c>
    </row>
    <row r="25" spans="1:14" ht="24.75" customHeight="1">
      <c r="A25" s="1"/>
      <c r="B25" s="1"/>
      <c r="C25" s="1"/>
      <c r="D25" s="216" t="s">
        <v>335</v>
      </c>
      <c r="E25" s="216"/>
      <c r="F25" s="27"/>
      <c r="G25" s="90"/>
      <c r="H25" s="94"/>
      <c r="I25" s="90"/>
      <c r="J25" s="1"/>
      <c r="K25" s="1"/>
      <c r="L25" s="69">
        <f t="shared" si="0"/>
        <v>0</v>
      </c>
      <c r="M25" s="69"/>
      <c r="N25" s="69">
        <v>0</v>
      </c>
    </row>
    <row r="26" spans="1:14" ht="24.75" customHeight="1">
      <c r="A26" s="1"/>
      <c r="B26" s="1"/>
      <c r="C26" s="1"/>
      <c r="D26" s="216" t="s">
        <v>336</v>
      </c>
      <c r="E26" s="216"/>
      <c r="F26" s="27"/>
      <c r="G26" s="90"/>
      <c r="H26" s="94"/>
      <c r="I26" s="90"/>
      <c r="J26" s="1"/>
      <c r="K26" s="1"/>
      <c r="L26" s="69">
        <f t="shared" si="0"/>
        <v>0</v>
      </c>
      <c r="M26" s="69"/>
      <c r="N26" s="69">
        <v>0</v>
      </c>
    </row>
    <row r="27" spans="1:14" ht="24.75" customHeight="1">
      <c r="A27" s="1"/>
      <c r="B27" s="1"/>
      <c r="C27" s="1"/>
      <c r="D27" s="201" t="s">
        <v>337</v>
      </c>
      <c r="E27" s="201"/>
      <c r="F27" s="25" t="s">
        <v>60</v>
      </c>
      <c r="G27" s="29"/>
      <c r="H27" s="83"/>
      <c r="I27" s="29"/>
      <c r="J27" s="1"/>
      <c r="K27" s="1"/>
      <c r="L27" s="69">
        <f t="shared" si="0"/>
        <v>0</v>
      </c>
      <c r="M27" s="69"/>
      <c r="N27" s="69">
        <v>0</v>
      </c>
    </row>
    <row r="28" spans="1:14" ht="24.75" customHeight="1">
      <c r="A28" s="1"/>
      <c r="B28" s="1"/>
      <c r="C28" s="1"/>
      <c r="D28" s="216" t="s">
        <v>338</v>
      </c>
      <c r="E28" s="216"/>
      <c r="F28" s="27"/>
      <c r="G28" s="90"/>
      <c r="H28" s="94"/>
      <c r="I28" s="90"/>
      <c r="J28" s="1"/>
      <c r="K28" s="1"/>
      <c r="L28" s="69">
        <f t="shared" si="0"/>
        <v>0</v>
      </c>
      <c r="M28" s="69"/>
      <c r="N28" s="69">
        <v>0</v>
      </c>
    </row>
    <row r="29" spans="1:14" ht="24.75" customHeight="1">
      <c r="A29" s="1"/>
      <c r="B29" s="1"/>
      <c r="C29" s="1"/>
      <c r="D29" s="216" t="s">
        <v>339</v>
      </c>
      <c r="E29" s="216"/>
      <c r="F29" s="27"/>
      <c r="G29" s="90"/>
      <c r="H29" s="94"/>
      <c r="I29" s="90"/>
      <c r="J29" s="1"/>
      <c r="K29" s="1"/>
      <c r="L29" s="69">
        <f t="shared" si="0"/>
        <v>0</v>
      </c>
      <c r="M29" s="69"/>
      <c r="N29" s="69">
        <v>0</v>
      </c>
    </row>
    <row r="30" spans="1:14" ht="24.75" customHeight="1">
      <c r="A30" s="1"/>
      <c r="B30" s="1"/>
      <c r="C30" s="1"/>
      <c r="D30" s="216" t="s">
        <v>340</v>
      </c>
      <c r="E30" s="216"/>
      <c r="F30" s="27"/>
      <c r="G30" s="90"/>
      <c r="H30" s="94"/>
      <c r="I30" s="90"/>
      <c r="J30" s="1"/>
      <c r="K30" s="1"/>
      <c r="L30" s="69">
        <f t="shared" si="0"/>
        <v>0</v>
      </c>
      <c r="M30" s="69"/>
      <c r="N30" s="69">
        <v>0</v>
      </c>
    </row>
    <row r="31" spans="1:14" ht="24.75" customHeight="1">
      <c r="A31" s="1"/>
      <c r="B31" s="1"/>
      <c r="C31" s="1"/>
      <c r="D31" s="216" t="s">
        <v>341</v>
      </c>
      <c r="E31" s="216"/>
      <c r="F31" s="27"/>
      <c r="G31" s="90"/>
      <c r="H31" s="94"/>
      <c r="I31" s="90"/>
      <c r="J31" s="1"/>
      <c r="K31" s="1"/>
      <c r="L31" s="69">
        <f t="shared" si="0"/>
        <v>0</v>
      </c>
      <c r="M31" s="69"/>
      <c r="N31" s="69">
        <v>0</v>
      </c>
    </row>
    <row r="32" spans="1:14" ht="24.75" customHeight="1">
      <c r="A32" s="1"/>
      <c r="B32" s="1"/>
      <c r="C32" s="1"/>
      <c r="D32" s="216" t="s">
        <v>342</v>
      </c>
      <c r="E32" s="216"/>
      <c r="F32" s="27"/>
      <c r="G32" s="90"/>
      <c r="H32" s="94"/>
      <c r="I32" s="90"/>
      <c r="J32" s="1"/>
      <c r="K32" s="1"/>
      <c r="L32" s="69">
        <f t="shared" si="0"/>
        <v>0</v>
      </c>
      <c r="M32" s="69"/>
      <c r="N32" s="69">
        <v>0</v>
      </c>
    </row>
    <row r="33" spans="1:14" ht="24.75" customHeight="1">
      <c r="A33" s="1"/>
      <c r="B33" s="1"/>
      <c r="C33" s="1"/>
      <c r="D33" s="216" t="s">
        <v>343</v>
      </c>
      <c r="E33" s="216"/>
      <c r="F33" s="27"/>
      <c r="G33" s="90"/>
      <c r="H33" s="94"/>
      <c r="I33" s="90"/>
      <c r="J33" s="1"/>
      <c r="K33" s="1"/>
      <c r="L33" s="69">
        <f t="shared" si="0"/>
        <v>0</v>
      </c>
      <c r="M33" s="69"/>
      <c r="N33" s="69">
        <v>0</v>
      </c>
    </row>
    <row r="34" spans="1:14" ht="24.75" customHeight="1">
      <c r="A34" s="1"/>
      <c r="B34" s="1"/>
      <c r="C34" s="1"/>
      <c r="D34" s="216" t="s">
        <v>344</v>
      </c>
      <c r="E34" s="216"/>
      <c r="F34" s="27"/>
      <c r="G34" s="90"/>
      <c r="H34" s="96"/>
      <c r="I34" s="90"/>
      <c r="J34" s="1"/>
      <c r="K34" s="1"/>
      <c r="L34" s="69">
        <f t="shared" si="0"/>
        <v>0</v>
      </c>
      <c r="M34" s="69"/>
      <c r="N34" s="69">
        <v>0</v>
      </c>
    </row>
    <row r="35" spans="1:14" ht="24.75" customHeight="1">
      <c r="A35" s="1"/>
      <c r="B35" s="1"/>
      <c r="C35" s="1"/>
      <c r="D35" s="201" t="s">
        <v>345</v>
      </c>
      <c r="E35" s="201"/>
      <c r="F35" s="25" t="s">
        <v>61</v>
      </c>
      <c r="G35" s="29">
        <f>N35</f>
        <v>241244294113</v>
      </c>
      <c r="H35" s="81"/>
      <c r="I35" s="29">
        <v>1126699690074</v>
      </c>
      <c r="J35" s="1"/>
      <c r="K35" s="1"/>
      <c r="L35" s="69">
        <f t="shared" si="0"/>
        <v>241244294113</v>
      </c>
      <c r="M35" s="69">
        <f>M36+M37</f>
        <v>885455395961</v>
      </c>
      <c r="N35" s="69">
        <v>241244294113</v>
      </c>
    </row>
    <row r="36" spans="1:14" ht="24.75" customHeight="1">
      <c r="A36" s="1"/>
      <c r="B36" s="1"/>
      <c r="C36" s="1"/>
      <c r="D36" s="216" t="s">
        <v>346</v>
      </c>
      <c r="E36" s="216"/>
      <c r="F36" s="27"/>
      <c r="G36" s="90">
        <f>N36</f>
        <v>179167281303</v>
      </c>
      <c r="H36" s="94">
        <f>H13</f>
        <v>318878348678</v>
      </c>
      <c r="I36" s="90">
        <v>895056987818</v>
      </c>
      <c r="J36" s="1"/>
      <c r="K36" s="1"/>
      <c r="L36" s="69">
        <f t="shared" si="0"/>
        <v>179167281303</v>
      </c>
      <c r="M36" s="69">
        <v>715889706515</v>
      </c>
      <c r="N36" s="69">
        <v>179167281303</v>
      </c>
    </row>
    <row r="37" spans="1:14" ht="24.75" customHeight="1">
      <c r="A37" s="1"/>
      <c r="B37" s="1"/>
      <c r="C37" s="1"/>
      <c r="D37" s="216" t="s">
        <v>347</v>
      </c>
      <c r="E37" s="216"/>
      <c r="F37" s="27"/>
      <c r="G37" s="90">
        <f>N37</f>
        <v>62077012810</v>
      </c>
      <c r="H37" s="94">
        <f>H19</f>
        <v>109395846395</v>
      </c>
      <c r="I37" s="90">
        <v>231642702256</v>
      </c>
      <c r="J37" s="1"/>
      <c r="K37" s="1"/>
      <c r="L37" s="69">
        <f t="shared" si="0"/>
        <v>62077012810</v>
      </c>
      <c r="M37" s="69">
        <v>169565689446</v>
      </c>
      <c r="N37" s="69">
        <v>62077012810</v>
      </c>
    </row>
    <row r="38" spans="1:14" ht="24.75" customHeight="1">
      <c r="A38" s="1"/>
      <c r="B38" s="1"/>
      <c r="C38" s="1"/>
      <c r="D38" s="201" t="s">
        <v>348</v>
      </c>
      <c r="E38" s="201"/>
      <c r="F38" s="25" t="s">
        <v>62</v>
      </c>
      <c r="G38" s="29">
        <f>N38</f>
        <v>231521713685</v>
      </c>
      <c r="H38" s="82">
        <v>417688578862</v>
      </c>
      <c r="I38" s="29">
        <v>1091692144684</v>
      </c>
      <c r="J38" s="1"/>
      <c r="K38" s="1"/>
      <c r="L38" s="69">
        <f t="shared" si="0"/>
        <v>231521713685</v>
      </c>
      <c r="M38" s="69">
        <f>M39+M41</f>
        <v>860170430999</v>
      </c>
      <c r="N38" s="69">
        <v>231521713685</v>
      </c>
    </row>
    <row r="39" spans="1:14" ht="24.75" customHeight="1">
      <c r="A39" s="1"/>
      <c r="B39" s="1"/>
      <c r="C39" s="1"/>
      <c r="D39" s="216" t="s">
        <v>349</v>
      </c>
      <c r="E39" s="216"/>
      <c r="F39" s="27"/>
      <c r="G39" s="90">
        <f>N39</f>
        <v>175236403877</v>
      </c>
      <c r="H39" s="94">
        <v>314634647688</v>
      </c>
      <c r="I39" s="90">
        <v>877321857086</v>
      </c>
      <c r="J39" s="1"/>
      <c r="K39" s="1"/>
      <c r="L39" s="69">
        <f t="shared" si="0"/>
        <v>175236403877</v>
      </c>
      <c r="M39" s="69">
        <v>702085453209</v>
      </c>
      <c r="N39" s="69">
        <v>175236403877</v>
      </c>
    </row>
    <row r="40" spans="1:14" ht="24.75" customHeight="1">
      <c r="A40" s="1"/>
      <c r="B40" s="1"/>
      <c r="C40" s="1"/>
      <c r="D40" s="216" t="s">
        <v>350</v>
      </c>
      <c r="E40" s="216"/>
      <c r="F40" s="27"/>
      <c r="G40" s="90"/>
      <c r="H40" s="94"/>
      <c r="I40" s="90"/>
      <c r="J40" s="1"/>
      <c r="K40" s="1"/>
      <c r="L40" s="69">
        <f t="shared" si="0"/>
        <v>0</v>
      </c>
      <c r="M40" s="69"/>
      <c r="N40" s="69">
        <v>0</v>
      </c>
    </row>
    <row r="41" spans="1:14" ht="24.75" customHeight="1">
      <c r="A41" s="1"/>
      <c r="B41" s="1"/>
      <c r="C41" s="1"/>
      <c r="D41" s="216" t="s">
        <v>351</v>
      </c>
      <c r="E41" s="216"/>
      <c r="F41" s="27"/>
      <c r="G41" s="90">
        <f>N41</f>
        <v>56285309808</v>
      </c>
      <c r="H41" s="94">
        <f>H38-H39</f>
        <v>103053931174</v>
      </c>
      <c r="I41" s="90">
        <v>214370287598</v>
      </c>
      <c r="J41" s="1"/>
      <c r="K41" s="1"/>
      <c r="L41" s="69">
        <f t="shared" si="0"/>
        <v>56285309808</v>
      </c>
      <c r="M41" s="69">
        <v>158084977790</v>
      </c>
      <c r="N41" s="69">
        <v>56285309808</v>
      </c>
    </row>
    <row r="42" spans="1:14" ht="24.75" customHeight="1">
      <c r="A42" s="1"/>
      <c r="B42" s="1"/>
      <c r="C42" s="1"/>
      <c r="D42" s="216" t="s">
        <v>352</v>
      </c>
      <c r="E42" s="216"/>
      <c r="F42" s="27"/>
      <c r="G42" s="90"/>
      <c r="H42" s="94"/>
      <c r="I42" s="90"/>
      <c r="J42" s="1"/>
      <c r="K42" s="1"/>
      <c r="L42" s="69">
        <f t="shared" si="0"/>
        <v>0</v>
      </c>
      <c r="M42" s="69"/>
      <c r="N42" s="69">
        <v>0</v>
      </c>
    </row>
    <row r="43" spans="1:14" ht="24.75" customHeight="1">
      <c r="A43" s="1"/>
      <c r="B43" s="1"/>
      <c r="C43" s="1"/>
      <c r="D43" s="216" t="s">
        <v>353</v>
      </c>
      <c r="E43" s="216"/>
      <c r="F43" s="27"/>
      <c r="G43" s="90"/>
      <c r="H43" s="94"/>
      <c r="I43" s="90"/>
      <c r="J43" s="1"/>
      <c r="K43" s="1"/>
      <c r="L43" s="69">
        <f t="shared" si="0"/>
        <v>0</v>
      </c>
      <c r="M43" s="69"/>
      <c r="N43" s="69">
        <v>0</v>
      </c>
    </row>
    <row r="44" spans="1:14" ht="24.75" customHeight="1">
      <c r="A44" s="1"/>
      <c r="B44" s="1"/>
      <c r="C44" s="1"/>
      <c r="D44" s="216" t="s">
        <v>354</v>
      </c>
      <c r="E44" s="216"/>
      <c r="F44" s="27"/>
      <c r="G44" s="90"/>
      <c r="H44" s="94"/>
      <c r="I44" s="90"/>
      <c r="J44" s="1"/>
      <c r="K44" s="1"/>
      <c r="L44" s="69">
        <f t="shared" si="0"/>
        <v>0</v>
      </c>
      <c r="M44" s="69"/>
      <c r="N44" s="69">
        <v>0</v>
      </c>
    </row>
    <row r="45" spans="1:14" ht="24.75" customHeight="1">
      <c r="A45" s="1"/>
      <c r="B45" s="1"/>
      <c r="C45" s="1"/>
      <c r="D45" s="216" t="s">
        <v>355</v>
      </c>
      <c r="E45" s="216"/>
      <c r="F45" s="27"/>
      <c r="G45" s="90"/>
      <c r="H45" s="94"/>
      <c r="I45" s="90"/>
      <c r="J45" s="1"/>
      <c r="K45" s="1"/>
      <c r="L45" s="69">
        <f t="shared" si="0"/>
        <v>0</v>
      </c>
      <c r="M45" s="69"/>
      <c r="N45" s="69">
        <v>0</v>
      </c>
    </row>
    <row r="46" spans="1:14" ht="24.75" customHeight="1">
      <c r="A46" s="1"/>
      <c r="B46" s="1"/>
      <c r="C46" s="1"/>
      <c r="D46" s="216" t="s">
        <v>356</v>
      </c>
      <c r="E46" s="216"/>
      <c r="F46" s="27"/>
      <c r="G46" s="90"/>
      <c r="H46" s="94"/>
      <c r="I46" s="90"/>
      <c r="J46" s="1"/>
      <c r="K46" s="1"/>
      <c r="L46" s="69">
        <f t="shared" si="0"/>
        <v>0</v>
      </c>
      <c r="M46" s="69"/>
      <c r="N46" s="69">
        <v>0</v>
      </c>
    </row>
    <row r="47" spans="1:14" ht="24.75" customHeight="1">
      <c r="A47" s="1"/>
      <c r="B47" s="1"/>
      <c r="C47" s="1"/>
      <c r="D47" s="201" t="s">
        <v>357</v>
      </c>
      <c r="E47" s="201"/>
      <c r="F47" s="25" t="s">
        <v>63</v>
      </c>
      <c r="G47" s="29">
        <f>N47</f>
        <v>231245517</v>
      </c>
      <c r="H47" s="83">
        <v>70020804</v>
      </c>
      <c r="I47" s="29">
        <v>620130333</v>
      </c>
      <c r="J47" s="1"/>
      <c r="K47" s="1"/>
      <c r="L47" s="69">
        <f t="shared" si="0"/>
        <v>231245517</v>
      </c>
      <c r="M47" s="69">
        <f>M48</f>
        <v>388884816</v>
      </c>
      <c r="N47" s="69">
        <v>231245517</v>
      </c>
    </row>
    <row r="48" spans="1:14" ht="24.75" customHeight="1">
      <c r="A48" s="1"/>
      <c r="B48" s="1"/>
      <c r="C48" s="1"/>
      <c r="D48" s="216" t="s">
        <v>358</v>
      </c>
      <c r="E48" s="216"/>
      <c r="F48" s="27"/>
      <c r="G48" s="90">
        <f>N48</f>
        <v>224107117</v>
      </c>
      <c r="H48" s="94">
        <f>H47</f>
        <v>70020804</v>
      </c>
      <c r="I48" s="90">
        <v>612991933</v>
      </c>
      <c r="J48" s="1"/>
      <c r="K48" s="1"/>
      <c r="L48" s="69">
        <f t="shared" si="0"/>
        <v>224107117</v>
      </c>
      <c r="M48" s="69">
        <v>388884816</v>
      </c>
      <c r="N48" s="69">
        <v>224107117</v>
      </c>
    </row>
    <row r="49" spans="1:14" ht="24.75" customHeight="1">
      <c r="A49" s="1"/>
      <c r="B49" s="1"/>
      <c r="C49" s="1"/>
      <c r="D49" s="216" t="s">
        <v>359</v>
      </c>
      <c r="E49" s="216"/>
      <c r="F49" s="27"/>
      <c r="G49" s="90"/>
      <c r="H49" s="94"/>
      <c r="I49" s="90"/>
      <c r="J49" s="1"/>
      <c r="K49" s="1"/>
      <c r="L49" s="69">
        <f t="shared" si="0"/>
        <v>0</v>
      </c>
      <c r="M49" s="69"/>
      <c r="N49" s="69">
        <v>0</v>
      </c>
    </row>
    <row r="50" spans="1:14" ht="24.75" customHeight="1">
      <c r="A50" s="1"/>
      <c r="B50" s="1"/>
      <c r="C50" s="1"/>
      <c r="D50" s="216" t="s">
        <v>360</v>
      </c>
      <c r="E50" s="216"/>
      <c r="F50" s="27"/>
      <c r="G50" s="90">
        <f>N50</f>
        <v>7138400</v>
      </c>
      <c r="H50" s="93"/>
      <c r="I50" s="90">
        <v>7138400</v>
      </c>
      <c r="J50" s="1"/>
      <c r="K50" s="1"/>
      <c r="L50" s="69">
        <f t="shared" si="0"/>
        <v>7138400</v>
      </c>
      <c r="M50" s="69"/>
      <c r="N50" s="69">
        <v>7138400</v>
      </c>
    </row>
    <row r="51" spans="1:14" ht="24.75" customHeight="1">
      <c r="A51" s="1"/>
      <c r="B51" s="1"/>
      <c r="C51" s="1"/>
      <c r="D51" s="216" t="s">
        <v>361</v>
      </c>
      <c r="E51" s="216"/>
      <c r="F51" s="27"/>
      <c r="G51" s="90"/>
      <c r="H51" s="94"/>
      <c r="I51" s="90"/>
      <c r="J51" s="1"/>
      <c r="K51" s="1"/>
      <c r="L51" s="69">
        <f t="shared" si="0"/>
        <v>0</v>
      </c>
      <c r="M51" s="69"/>
      <c r="N51" s="69">
        <v>0</v>
      </c>
    </row>
    <row r="52" spans="1:14" ht="24.75" customHeight="1">
      <c r="A52" s="1"/>
      <c r="B52" s="1"/>
      <c r="C52" s="1"/>
      <c r="D52" s="216" t="s">
        <v>362</v>
      </c>
      <c r="E52" s="216"/>
      <c r="F52" s="27"/>
      <c r="G52" s="90"/>
      <c r="H52" s="94"/>
      <c r="I52" s="90"/>
      <c r="J52" s="1"/>
      <c r="K52" s="1"/>
      <c r="L52" s="69">
        <f t="shared" si="0"/>
        <v>0</v>
      </c>
      <c r="M52" s="69"/>
      <c r="N52" s="69">
        <v>0</v>
      </c>
    </row>
    <row r="53" spans="1:14" ht="24.75" customHeight="1">
      <c r="A53" s="1"/>
      <c r="B53" s="1"/>
      <c r="C53" s="1"/>
      <c r="D53" s="216" t="s">
        <v>363</v>
      </c>
      <c r="E53" s="216"/>
      <c r="F53" s="27"/>
      <c r="G53" s="90"/>
      <c r="H53" s="94"/>
      <c r="I53" s="90"/>
      <c r="J53" s="1"/>
      <c r="K53" s="1"/>
      <c r="L53" s="69">
        <f t="shared" si="0"/>
        <v>0</v>
      </c>
      <c r="M53" s="69"/>
      <c r="N53" s="69">
        <v>0</v>
      </c>
    </row>
    <row r="54" spans="1:14" ht="24.75" customHeight="1">
      <c r="A54" s="1"/>
      <c r="B54" s="1"/>
      <c r="C54" s="1"/>
      <c r="D54" s="216" t="s">
        <v>364</v>
      </c>
      <c r="E54" s="216"/>
      <c r="F54" s="27"/>
      <c r="G54" s="90"/>
      <c r="H54" s="94"/>
      <c r="I54" s="90"/>
      <c r="J54" s="1"/>
      <c r="K54" s="1"/>
      <c r="L54" s="69">
        <f t="shared" si="0"/>
        <v>0</v>
      </c>
      <c r="M54" s="69"/>
      <c r="N54" s="69">
        <v>0</v>
      </c>
    </row>
    <row r="55" spans="1:14" ht="24.75" customHeight="1">
      <c r="A55" s="1"/>
      <c r="B55" s="1"/>
      <c r="C55" s="1"/>
      <c r="D55" s="216" t="s">
        <v>365</v>
      </c>
      <c r="E55" s="216"/>
      <c r="F55" s="27"/>
      <c r="G55" s="90"/>
      <c r="H55" s="94"/>
      <c r="I55" s="90"/>
      <c r="J55" s="1"/>
      <c r="K55" s="1"/>
      <c r="L55" s="69">
        <f t="shared" si="0"/>
        <v>0</v>
      </c>
      <c r="M55" s="69"/>
      <c r="N55" s="69">
        <v>0</v>
      </c>
    </row>
    <row r="56" spans="1:14" ht="24.75" customHeight="1">
      <c r="A56" s="1"/>
      <c r="B56" s="1"/>
      <c r="C56" s="1"/>
      <c r="D56" s="201" t="s">
        <v>366</v>
      </c>
      <c r="E56" s="201"/>
      <c r="F56" s="25" t="s">
        <v>64</v>
      </c>
      <c r="G56" s="29">
        <f>N56</f>
        <v>-14703978</v>
      </c>
      <c r="H56" s="83">
        <v>102301000</v>
      </c>
      <c r="I56" s="29">
        <v>680705956</v>
      </c>
      <c r="J56" s="1"/>
      <c r="K56" s="1"/>
      <c r="L56" s="69">
        <f t="shared" si="0"/>
        <v>-14703978</v>
      </c>
      <c r="M56" s="69">
        <f>M57+M63</f>
        <v>695409934</v>
      </c>
      <c r="N56" s="69">
        <v>-14703978</v>
      </c>
    </row>
    <row r="57" spans="1:14" ht="24.75" customHeight="1">
      <c r="A57" s="1"/>
      <c r="B57" s="1"/>
      <c r="C57" s="1"/>
      <c r="D57" s="216" t="s">
        <v>367</v>
      </c>
      <c r="E57" s="216"/>
      <c r="F57" s="27"/>
      <c r="G57" s="90">
        <f>N57</f>
        <v>69313796</v>
      </c>
      <c r="H57" s="93">
        <v>114800000</v>
      </c>
      <c r="I57" s="90">
        <v>814389056</v>
      </c>
      <c r="J57" s="1"/>
      <c r="K57" s="1"/>
      <c r="L57" s="69">
        <f t="shared" si="0"/>
        <v>69313796</v>
      </c>
      <c r="M57" s="69">
        <v>745075260</v>
      </c>
      <c r="N57" s="69">
        <v>69313796</v>
      </c>
    </row>
    <row r="58" spans="1:14" ht="24.75" customHeight="1">
      <c r="A58" s="1"/>
      <c r="B58" s="1"/>
      <c r="C58" s="1"/>
      <c r="D58" s="216" t="s">
        <v>368</v>
      </c>
      <c r="E58" s="216"/>
      <c r="F58" s="27"/>
      <c r="G58" s="90"/>
      <c r="H58" s="94"/>
      <c r="I58" s="90"/>
      <c r="J58" s="1"/>
      <c r="K58" s="1"/>
      <c r="L58" s="69">
        <f t="shared" si="0"/>
        <v>0</v>
      </c>
      <c r="M58" s="69"/>
      <c r="N58" s="69">
        <v>0</v>
      </c>
    </row>
    <row r="59" spans="1:14" ht="24.75" customHeight="1">
      <c r="A59" s="1"/>
      <c r="B59" s="1"/>
      <c r="C59" s="1"/>
      <c r="D59" s="216" t="s">
        <v>369</v>
      </c>
      <c r="E59" s="216"/>
      <c r="F59" s="27"/>
      <c r="G59" s="90"/>
      <c r="H59" s="97"/>
      <c r="I59" s="90"/>
      <c r="J59" s="1"/>
      <c r="K59" s="1"/>
      <c r="L59" s="69">
        <f t="shared" si="0"/>
        <v>0</v>
      </c>
      <c r="M59" s="69"/>
      <c r="N59" s="69">
        <v>0</v>
      </c>
    </row>
    <row r="60" spans="1:14" ht="24.75" customHeight="1">
      <c r="A60" s="1"/>
      <c r="B60" s="1"/>
      <c r="C60" s="1"/>
      <c r="D60" s="216" t="s">
        <v>370</v>
      </c>
      <c r="E60" s="216"/>
      <c r="F60" s="27"/>
      <c r="G60" s="90"/>
      <c r="H60" s="94"/>
      <c r="I60" s="90"/>
      <c r="J60" s="1"/>
      <c r="K60" s="1"/>
      <c r="L60" s="69">
        <f t="shared" si="0"/>
        <v>0</v>
      </c>
      <c r="M60" s="69"/>
      <c r="N60" s="69">
        <v>0</v>
      </c>
    </row>
    <row r="61" spans="1:14" ht="24.75" customHeight="1">
      <c r="A61" s="1"/>
      <c r="B61" s="1"/>
      <c r="C61" s="1"/>
      <c r="D61" s="216" t="s">
        <v>371</v>
      </c>
      <c r="E61" s="216"/>
      <c r="F61" s="27"/>
      <c r="G61" s="90"/>
      <c r="H61" s="94"/>
      <c r="I61" s="90"/>
      <c r="J61" s="1"/>
      <c r="K61" s="1"/>
      <c r="L61" s="69">
        <f t="shared" si="0"/>
        <v>0</v>
      </c>
      <c r="M61" s="69"/>
      <c r="N61" s="69">
        <v>0</v>
      </c>
    </row>
    <row r="62" spans="1:14" ht="24.75" customHeight="1">
      <c r="A62" s="1"/>
      <c r="B62" s="1"/>
      <c r="C62" s="1"/>
      <c r="D62" s="216" t="s">
        <v>372</v>
      </c>
      <c r="E62" s="216"/>
      <c r="F62" s="27"/>
      <c r="G62" s="90"/>
      <c r="H62" s="94"/>
      <c r="I62" s="90"/>
      <c r="J62" s="1"/>
      <c r="K62" s="1"/>
      <c r="L62" s="69">
        <f t="shared" si="0"/>
        <v>0</v>
      </c>
      <c r="M62" s="69"/>
      <c r="N62" s="69">
        <v>0</v>
      </c>
    </row>
    <row r="63" spans="1:14" ht="24.75" customHeight="1">
      <c r="A63" s="1"/>
      <c r="B63" s="1"/>
      <c r="C63" s="1"/>
      <c r="D63" s="216" t="s">
        <v>373</v>
      </c>
      <c r="E63" s="216"/>
      <c r="F63" s="27"/>
      <c r="G63" s="90">
        <f>N63</f>
        <v>-84017774</v>
      </c>
      <c r="H63" s="93"/>
      <c r="I63" s="90">
        <v>-133683100</v>
      </c>
      <c r="J63" s="1"/>
      <c r="K63" s="1"/>
      <c r="L63" s="69">
        <f t="shared" si="0"/>
        <v>-84017774</v>
      </c>
      <c r="M63" s="69">
        <v>-49665326</v>
      </c>
      <c r="N63" s="69">
        <v>-84017774</v>
      </c>
    </row>
    <row r="64" spans="1:14" ht="24.75" customHeight="1">
      <c r="A64" s="1"/>
      <c r="B64" s="1"/>
      <c r="C64" s="1"/>
      <c r="D64" s="216" t="s">
        <v>374</v>
      </c>
      <c r="E64" s="216"/>
      <c r="F64" s="27"/>
      <c r="G64" s="90"/>
      <c r="H64" s="93"/>
      <c r="I64" s="90"/>
      <c r="J64" s="1"/>
      <c r="K64" s="1"/>
      <c r="L64" s="69">
        <f t="shared" si="0"/>
        <v>0</v>
      </c>
      <c r="M64" s="69"/>
      <c r="N64" s="69">
        <v>0</v>
      </c>
    </row>
    <row r="65" spans="1:14" ht="30" customHeight="1">
      <c r="A65" s="1"/>
      <c r="B65" s="1"/>
      <c r="C65" s="1"/>
      <c r="D65" s="201" t="s">
        <v>375</v>
      </c>
      <c r="E65" s="201"/>
      <c r="F65" s="25" t="s">
        <v>71</v>
      </c>
      <c r="G65" s="29">
        <f>N65</f>
        <v>821103881</v>
      </c>
      <c r="H65" s="83">
        <f>H66</f>
        <v>888495806</v>
      </c>
      <c r="I65" s="29">
        <v>2350234543</v>
      </c>
      <c r="J65" s="1"/>
      <c r="K65" s="1"/>
      <c r="L65" s="69">
        <f t="shared" si="0"/>
        <v>821103881</v>
      </c>
      <c r="M65" s="69">
        <f>M66</f>
        <v>1529130662</v>
      </c>
      <c r="N65" s="69">
        <v>821103881</v>
      </c>
    </row>
    <row r="66" spans="1:14" ht="30" customHeight="1">
      <c r="A66" s="1"/>
      <c r="B66" s="1"/>
      <c r="C66" s="1"/>
      <c r="D66" s="216" t="s">
        <v>376</v>
      </c>
      <c r="E66" s="216"/>
      <c r="F66" s="27"/>
      <c r="G66" s="90">
        <f>N66</f>
        <v>821103881</v>
      </c>
      <c r="H66" s="94">
        <v>888495806</v>
      </c>
      <c r="I66" s="90">
        <v>2350234543</v>
      </c>
      <c r="J66" s="1"/>
      <c r="K66" s="1"/>
      <c r="L66" s="69">
        <f t="shared" si="0"/>
        <v>821103881</v>
      </c>
      <c r="M66" s="69">
        <v>1529130662</v>
      </c>
      <c r="N66" s="69">
        <v>821103881</v>
      </c>
    </row>
    <row r="67" spans="1:11" ht="36" customHeight="1">
      <c r="A67" s="1"/>
      <c r="B67" s="1"/>
      <c r="C67" s="1"/>
      <c r="D67" s="216" t="s">
        <v>377</v>
      </c>
      <c r="E67" s="216"/>
      <c r="F67" s="27"/>
      <c r="G67" s="30">
        <v>0</v>
      </c>
      <c r="H67" s="218"/>
      <c r="I67" s="218"/>
      <c r="J67" s="1"/>
      <c r="K67" s="1"/>
    </row>
    <row r="68" spans="1:11" ht="30" customHeight="1">
      <c r="A68" s="1"/>
      <c r="B68" s="1"/>
      <c r="C68" s="1"/>
      <c r="D68" s="201" t="s">
        <v>378</v>
      </c>
      <c r="E68" s="201"/>
      <c r="F68" s="25" t="s">
        <v>72</v>
      </c>
      <c r="G68" s="26">
        <v>0</v>
      </c>
      <c r="H68" s="203">
        <v>0</v>
      </c>
      <c r="I68" s="203"/>
      <c r="J68" s="1"/>
      <c r="K68" s="1"/>
    </row>
    <row r="69" spans="1:11" ht="44.25" customHeight="1">
      <c r="A69" s="1"/>
      <c r="B69" s="1"/>
      <c r="C69" s="1"/>
      <c r="D69" s="216" t="s">
        <v>379</v>
      </c>
      <c r="E69" s="216"/>
      <c r="F69" s="27"/>
      <c r="G69" s="30">
        <v>0</v>
      </c>
      <c r="H69" s="232">
        <v>0</v>
      </c>
      <c r="I69" s="232"/>
      <c r="J69" s="1"/>
      <c r="K69" s="1"/>
    </row>
    <row r="70" spans="1:11" ht="39" customHeight="1">
      <c r="A70" s="1"/>
      <c r="B70" s="1"/>
      <c r="C70" s="1"/>
      <c r="D70" s="216" t="s">
        <v>380</v>
      </c>
      <c r="E70" s="216"/>
      <c r="F70" s="27"/>
      <c r="G70" s="30">
        <v>0</v>
      </c>
      <c r="H70" s="232">
        <v>0</v>
      </c>
      <c r="I70" s="232"/>
      <c r="J70" s="1"/>
      <c r="K70" s="1"/>
    </row>
    <row r="71" spans="1:11" ht="43.5" customHeight="1">
      <c r="A71" s="1"/>
      <c r="B71" s="1"/>
      <c r="C71" s="1"/>
      <c r="D71" s="216" t="s">
        <v>381</v>
      </c>
      <c r="E71" s="216"/>
      <c r="F71" s="27"/>
      <c r="G71" s="30">
        <v>0</v>
      </c>
      <c r="H71" s="232">
        <v>0</v>
      </c>
      <c r="I71" s="232"/>
      <c r="J71" s="1"/>
      <c r="K71" s="1"/>
    </row>
    <row r="72" spans="1:11" ht="41.25" customHeight="1">
      <c r="A72" s="1"/>
      <c r="B72" s="1"/>
      <c r="C72" s="1"/>
      <c r="D72" s="216" t="s">
        <v>382</v>
      </c>
      <c r="E72" s="216"/>
      <c r="F72" s="27"/>
      <c r="G72" s="30">
        <v>0</v>
      </c>
      <c r="H72" s="232">
        <v>0</v>
      </c>
      <c r="I72" s="232"/>
      <c r="J72" s="1"/>
      <c r="K72" s="1"/>
    </row>
    <row r="73" spans="1:11" ht="41.25" customHeight="1">
      <c r="A73" s="1"/>
      <c r="B73" s="1"/>
      <c r="C73" s="1"/>
      <c r="D73" s="216" t="s">
        <v>383</v>
      </c>
      <c r="E73" s="216"/>
      <c r="F73" s="27"/>
      <c r="G73" s="30">
        <v>0</v>
      </c>
      <c r="H73" s="232">
        <v>0</v>
      </c>
      <c r="I73" s="232"/>
      <c r="J73" s="1"/>
      <c r="K73" s="1"/>
    </row>
    <row r="74" spans="1:11" ht="24.75" customHeight="1">
      <c r="A74" s="1"/>
      <c r="B74" s="1"/>
      <c r="C74" s="1"/>
      <c r="D74" s="201" t="s">
        <v>384</v>
      </c>
      <c r="E74" s="201"/>
      <c r="F74" s="25"/>
      <c r="G74" s="29"/>
      <c r="H74" s="29">
        <v>53834371561</v>
      </c>
      <c r="I74" s="29"/>
      <c r="J74" s="1"/>
      <c r="K74" s="1"/>
    </row>
    <row r="75" spans="1:11" ht="19.5" customHeight="1">
      <c r="A75" s="1"/>
      <c r="B75" s="1"/>
      <c r="C75" s="1"/>
      <c r="D75" s="216" t="s">
        <v>385</v>
      </c>
      <c r="E75" s="216"/>
      <c r="F75" s="27"/>
      <c r="G75" s="70"/>
      <c r="H75" s="28">
        <v>23702755504</v>
      </c>
      <c r="I75" s="28"/>
      <c r="J75" s="1"/>
      <c r="K75" s="1"/>
    </row>
    <row r="76" spans="1:11" ht="19.5" customHeight="1">
      <c r="A76" s="1"/>
      <c r="B76" s="1"/>
      <c r="C76" s="1"/>
      <c r="D76" s="216" t="s">
        <v>386</v>
      </c>
      <c r="E76" s="216"/>
      <c r="F76" s="27"/>
      <c r="G76" s="70"/>
      <c r="H76" s="28">
        <v>13559095727</v>
      </c>
      <c r="I76" s="28"/>
      <c r="J76" s="1"/>
      <c r="K76" s="1"/>
    </row>
    <row r="77" spans="1:11" ht="19.5" customHeight="1">
      <c r="A77" s="1"/>
      <c r="B77" s="1"/>
      <c r="C77" s="1"/>
      <c r="D77" s="216" t="s">
        <v>387</v>
      </c>
      <c r="E77" s="216"/>
      <c r="F77" s="27"/>
      <c r="G77" s="70"/>
      <c r="H77" s="28">
        <v>12774206453</v>
      </c>
      <c r="I77" s="28"/>
      <c r="J77" s="1"/>
      <c r="K77" s="1"/>
    </row>
    <row r="78" spans="1:11" ht="19.5" customHeight="1">
      <c r="A78" s="1"/>
      <c r="B78" s="1"/>
      <c r="C78" s="1"/>
      <c r="D78" s="216" t="s">
        <v>388</v>
      </c>
      <c r="E78" s="216"/>
      <c r="F78" s="27"/>
      <c r="G78" s="70"/>
      <c r="H78" s="28">
        <v>4581522898</v>
      </c>
      <c r="I78" s="28"/>
      <c r="J78" s="1"/>
      <c r="K78" s="1"/>
    </row>
    <row r="79" spans="1:11" ht="19.5" customHeight="1">
      <c r="A79" s="1"/>
      <c r="B79" s="1"/>
      <c r="C79" s="1"/>
      <c r="D79" s="216" t="s">
        <v>389</v>
      </c>
      <c r="E79" s="216"/>
      <c r="F79" s="27"/>
      <c r="G79" s="70"/>
      <c r="H79" s="28">
        <v>5104049933</v>
      </c>
      <c r="I79" s="28"/>
      <c r="J79" s="1"/>
      <c r="K79" s="1"/>
    </row>
    <row r="80" spans="1:11" ht="19.5" customHeight="1">
      <c r="A80" s="1"/>
      <c r="B80" s="1"/>
      <c r="C80" s="1"/>
      <c r="D80" s="216" t="s">
        <v>390</v>
      </c>
      <c r="E80" s="216"/>
      <c r="F80" s="27"/>
      <c r="G80" s="70"/>
      <c r="H80" s="28">
        <v>6886947499</v>
      </c>
      <c r="I80" s="28"/>
      <c r="J80" s="1"/>
      <c r="K80" s="1"/>
    </row>
  </sheetData>
  <sheetProtection/>
  <mergeCells count="86">
    <mergeCell ref="D80:E80"/>
    <mergeCell ref="D78:E78"/>
    <mergeCell ref="D79:E79"/>
    <mergeCell ref="D76:E76"/>
    <mergeCell ref="D77:E77"/>
    <mergeCell ref="D71:E71"/>
    <mergeCell ref="H71:I71"/>
    <mergeCell ref="D74:E74"/>
    <mergeCell ref="D75:E75"/>
    <mergeCell ref="D72:E72"/>
    <mergeCell ref="H72:I72"/>
    <mergeCell ref="D73:E73"/>
    <mergeCell ref="H73:I73"/>
    <mergeCell ref="H67:I67"/>
    <mergeCell ref="D68:E68"/>
    <mergeCell ref="H68:I68"/>
    <mergeCell ref="D69:E69"/>
    <mergeCell ref="H69:I69"/>
    <mergeCell ref="D70:E70"/>
    <mergeCell ref="H70:I70"/>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D9:E9"/>
    <mergeCell ref="H9:I9"/>
    <mergeCell ref="D10:E10"/>
    <mergeCell ref="D11:E11"/>
    <mergeCell ref="D12:E12"/>
    <mergeCell ref="D13:E13"/>
    <mergeCell ref="C2:D3"/>
    <mergeCell ref="I3:J4"/>
    <mergeCell ref="C4:D5"/>
    <mergeCell ref="B6:K6"/>
    <mergeCell ref="D8:E8"/>
    <mergeCell ref="H8:I8"/>
  </mergeCells>
  <printOptions/>
  <pageMargins left="0.75" right="0.75" top="0.62" bottom="0.67"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0"/>
  <sheetViews>
    <sheetView zoomScalePageLayoutView="0" workbookViewId="0" topLeftCell="A25">
      <selection activeCell="G8" sqref="G8"/>
    </sheetView>
  </sheetViews>
  <sheetFormatPr defaultColWidth="9.140625" defaultRowHeight="12.75"/>
  <cols>
    <col min="1" max="1" width="0.71875" style="0" customWidth="1"/>
    <col min="2" max="2" width="25.00390625" style="0" customWidth="1"/>
    <col min="3" max="3" width="3.8515625" style="0" customWidth="1"/>
    <col min="4" max="4" width="8.28125" style="0" customWidth="1"/>
    <col min="5" max="5" width="13.8515625" style="0" customWidth="1"/>
    <col min="6" max="6" width="14.00390625" style="0" customWidth="1"/>
    <col min="7" max="7" width="15.421875" style="0" customWidth="1"/>
    <col min="8" max="8" width="15.8515625" style="0" customWidth="1"/>
    <col min="9" max="9" width="10.140625" style="0" customWidth="1"/>
    <col min="10" max="10" width="0.71875" style="0" customWidth="1"/>
    <col min="11" max="11" width="4.140625" style="0" customWidth="1"/>
    <col min="12" max="12" width="15.8515625" style="0" customWidth="1"/>
    <col min="13" max="13" width="2.8515625" style="0" customWidth="1"/>
    <col min="14" max="14" width="14.8515625" style="0" bestFit="1" customWidth="1"/>
  </cols>
  <sheetData>
    <row r="1" spans="1:13" ht="16.5" customHeight="1">
      <c r="A1" s="1"/>
      <c r="B1" s="1"/>
      <c r="C1" s="1"/>
      <c r="D1" s="1"/>
      <c r="E1" s="1"/>
      <c r="F1" s="1"/>
      <c r="G1" s="1"/>
      <c r="H1" s="1"/>
      <c r="I1" s="157" t="s">
        <v>391</v>
      </c>
      <c r="J1" s="157"/>
      <c r="K1" s="157"/>
      <c r="L1" s="157"/>
      <c r="M1" s="1"/>
    </row>
    <row r="2" spans="1:13" ht="18" customHeight="1">
      <c r="A2" s="1"/>
      <c r="B2" s="1"/>
      <c r="C2" s="1"/>
      <c r="D2" s="1"/>
      <c r="E2" s="1"/>
      <c r="F2" s="1"/>
      <c r="G2" s="1"/>
      <c r="H2" s="1"/>
      <c r="I2" s="1"/>
      <c r="J2" s="1"/>
      <c r="K2" s="1"/>
      <c r="L2" s="1"/>
      <c r="M2" s="1"/>
    </row>
    <row r="3" spans="1:13" ht="19.5" customHeight="1">
      <c r="A3" s="1"/>
      <c r="B3" s="134" t="s">
        <v>392</v>
      </c>
      <c r="C3" s="134"/>
      <c r="D3" s="134"/>
      <c r="E3" s="134"/>
      <c r="F3" s="134"/>
      <c r="G3" s="134"/>
      <c r="H3" s="134"/>
      <c r="I3" s="134"/>
      <c r="J3" s="134"/>
      <c r="K3" s="134"/>
      <c r="L3" s="134"/>
      <c r="M3" s="1"/>
    </row>
    <row r="4" spans="1:13" ht="23.25" customHeight="1">
      <c r="A4" s="1"/>
      <c r="B4" s="1"/>
      <c r="C4" s="1"/>
      <c r="D4" s="1"/>
      <c r="E4" s="1"/>
      <c r="F4" s="1"/>
      <c r="G4" s="1"/>
      <c r="H4" s="1"/>
      <c r="I4" s="1"/>
      <c r="J4" s="1"/>
      <c r="K4" s="1"/>
      <c r="L4" s="1"/>
      <c r="M4" s="1"/>
    </row>
    <row r="5" spans="1:13" ht="37.5" customHeight="1">
      <c r="A5" s="1"/>
      <c r="B5" s="272" t="s">
        <v>393</v>
      </c>
      <c r="C5" s="239"/>
      <c r="D5" s="32" t="s">
        <v>394</v>
      </c>
      <c r="E5" s="32" t="s">
        <v>395</v>
      </c>
      <c r="F5" s="32" t="s">
        <v>396</v>
      </c>
      <c r="G5" s="32" t="s">
        <v>397</v>
      </c>
      <c r="H5" s="32" t="s">
        <v>398</v>
      </c>
      <c r="I5" s="272" t="s">
        <v>399</v>
      </c>
      <c r="J5" s="273"/>
      <c r="K5" s="239"/>
      <c r="L5" s="272" t="s">
        <v>400</v>
      </c>
      <c r="M5" s="239"/>
    </row>
    <row r="6" spans="1:13" ht="14.25" customHeight="1">
      <c r="A6" s="1"/>
      <c r="B6" s="272">
        <v>1</v>
      </c>
      <c r="C6" s="239"/>
      <c r="D6" s="19">
        <v>2</v>
      </c>
      <c r="E6" s="19">
        <v>3</v>
      </c>
      <c r="F6" s="19">
        <v>4</v>
      </c>
      <c r="G6" s="19">
        <v>5</v>
      </c>
      <c r="H6" s="19">
        <v>6</v>
      </c>
      <c r="I6" s="272">
        <v>7</v>
      </c>
      <c r="J6" s="273"/>
      <c r="K6" s="239"/>
      <c r="L6" s="272">
        <v>8</v>
      </c>
      <c r="M6" s="239"/>
    </row>
    <row r="7" spans="1:13" ht="19.5" customHeight="1">
      <c r="A7" s="1"/>
      <c r="B7" s="274" t="s">
        <v>401</v>
      </c>
      <c r="C7" s="275"/>
      <c r="D7" s="25" t="s">
        <v>40</v>
      </c>
      <c r="E7" s="26">
        <v>0</v>
      </c>
      <c r="F7" s="26">
        <v>0</v>
      </c>
      <c r="G7" s="26">
        <v>0</v>
      </c>
      <c r="H7" s="26">
        <v>0</v>
      </c>
      <c r="I7" s="223">
        <v>0</v>
      </c>
      <c r="J7" s="224"/>
      <c r="K7" s="225"/>
      <c r="L7" s="223">
        <v>0</v>
      </c>
      <c r="M7" s="225"/>
    </row>
    <row r="8" spans="1:14" ht="19.5" customHeight="1">
      <c r="A8" s="1"/>
      <c r="B8" s="274" t="s">
        <v>402</v>
      </c>
      <c r="C8" s="275"/>
      <c r="D8" s="25" t="s">
        <v>42</v>
      </c>
      <c r="E8" s="29">
        <v>26125050264</v>
      </c>
      <c r="F8" s="29">
        <v>2887791535</v>
      </c>
      <c r="G8" s="29">
        <v>148385636983</v>
      </c>
      <c r="H8" s="29">
        <v>291974357</v>
      </c>
      <c r="I8" s="223">
        <v>0</v>
      </c>
      <c r="J8" s="224"/>
      <c r="K8" s="225"/>
      <c r="L8" s="219">
        <f>E8+F8+G8+H8</f>
        <v>177690453139</v>
      </c>
      <c r="M8" s="221"/>
      <c r="N8" s="69"/>
    </row>
    <row r="9" spans="1:13" ht="19.5" customHeight="1">
      <c r="A9" s="1"/>
      <c r="B9" s="274" t="s">
        <v>403</v>
      </c>
      <c r="C9" s="275"/>
      <c r="D9" s="25" t="s">
        <v>41</v>
      </c>
      <c r="E9" s="29">
        <f>E11</f>
        <v>4282751623</v>
      </c>
      <c r="F9" s="29">
        <f>F10</f>
        <v>416500000</v>
      </c>
      <c r="G9" s="71">
        <f>G10</f>
        <v>17757330727</v>
      </c>
      <c r="H9" s="26">
        <v>0</v>
      </c>
      <c r="I9" s="223">
        <v>0</v>
      </c>
      <c r="J9" s="224"/>
      <c r="K9" s="225"/>
      <c r="L9" s="219">
        <f>E9+F9+G9</f>
        <v>22456582350</v>
      </c>
      <c r="M9" s="221"/>
    </row>
    <row r="10" spans="1:13" ht="19.5" customHeight="1">
      <c r="A10" s="1"/>
      <c r="B10" s="204" t="s">
        <v>404</v>
      </c>
      <c r="C10" s="206"/>
      <c r="D10" s="27" t="s">
        <v>10</v>
      </c>
      <c r="E10" s="70"/>
      <c r="F10" s="73">
        <v>416500000</v>
      </c>
      <c r="G10" s="28">
        <v>17757330727</v>
      </c>
      <c r="H10" s="30">
        <v>0</v>
      </c>
      <c r="I10" s="213">
        <v>0</v>
      </c>
      <c r="J10" s="214"/>
      <c r="K10" s="215"/>
      <c r="L10" s="210">
        <f>F10+G10+E10</f>
        <v>18173830727</v>
      </c>
      <c r="M10" s="212"/>
    </row>
    <row r="11" spans="1:13" ht="19.5" customHeight="1">
      <c r="A11" s="1"/>
      <c r="B11" s="204" t="s">
        <v>405</v>
      </c>
      <c r="C11" s="206"/>
      <c r="D11" s="27" t="s">
        <v>11</v>
      </c>
      <c r="E11" s="28">
        <v>4282751623</v>
      </c>
      <c r="F11" s="70"/>
      <c r="G11" s="30">
        <v>0</v>
      </c>
      <c r="H11" s="30">
        <v>0</v>
      </c>
      <c r="I11" s="213">
        <v>0</v>
      </c>
      <c r="J11" s="214"/>
      <c r="K11" s="215"/>
      <c r="L11" s="210">
        <f>F11+G11+E11</f>
        <v>4282751623</v>
      </c>
      <c r="M11" s="212"/>
    </row>
    <row r="12" spans="1:13" ht="19.5" customHeight="1">
      <c r="A12" s="1"/>
      <c r="B12" s="204" t="s">
        <v>406</v>
      </c>
      <c r="C12" s="206"/>
      <c r="D12" s="27" t="s">
        <v>12</v>
      </c>
      <c r="E12" s="30">
        <v>0</v>
      </c>
      <c r="F12" s="30">
        <v>0</v>
      </c>
      <c r="G12" s="30">
        <v>0</v>
      </c>
      <c r="H12" s="30">
        <v>0</v>
      </c>
      <c r="I12" s="213">
        <v>0</v>
      </c>
      <c r="J12" s="214"/>
      <c r="K12" s="215"/>
      <c r="L12" s="210"/>
      <c r="M12" s="212"/>
    </row>
    <row r="13" spans="1:13" ht="19.5" customHeight="1">
      <c r="A13" s="1"/>
      <c r="B13" s="204" t="s">
        <v>407</v>
      </c>
      <c r="C13" s="206"/>
      <c r="D13" s="27" t="s">
        <v>13</v>
      </c>
      <c r="E13" s="28"/>
      <c r="F13" s="30">
        <v>0</v>
      </c>
      <c r="G13" s="28"/>
      <c r="H13" s="30">
        <v>0</v>
      </c>
      <c r="I13" s="213">
        <v>0</v>
      </c>
      <c r="J13" s="214"/>
      <c r="K13" s="215"/>
      <c r="L13" s="210"/>
      <c r="M13" s="212"/>
    </row>
    <row r="14" spans="1:13" ht="19.5" customHeight="1">
      <c r="A14" s="1"/>
      <c r="B14" s="204" t="s">
        <v>408</v>
      </c>
      <c r="C14" s="206"/>
      <c r="D14" s="27" t="s">
        <v>14</v>
      </c>
      <c r="E14" s="30">
        <v>0</v>
      </c>
      <c r="F14" s="30">
        <v>0</v>
      </c>
      <c r="G14" s="30">
        <v>0</v>
      </c>
      <c r="H14" s="30">
        <v>0</v>
      </c>
      <c r="I14" s="213">
        <v>0</v>
      </c>
      <c r="J14" s="214"/>
      <c r="K14" s="215"/>
      <c r="L14" s="210"/>
      <c r="M14" s="212"/>
    </row>
    <row r="15" spans="1:13" ht="19.5" customHeight="1">
      <c r="A15" s="1"/>
      <c r="B15" s="274" t="s">
        <v>409</v>
      </c>
      <c r="C15" s="275"/>
      <c r="D15" s="25" t="s">
        <v>44</v>
      </c>
      <c r="E15" s="29">
        <f>E19</f>
        <v>0</v>
      </c>
      <c r="F15" s="29">
        <f>F19</f>
        <v>0</v>
      </c>
      <c r="G15" s="29">
        <f>G17+G19</f>
        <v>1374360997</v>
      </c>
      <c r="H15" s="29"/>
      <c r="I15" s="223"/>
      <c r="J15" s="224"/>
      <c r="K15" s="225"/>
      <c r="L15" s="219">
        <f>SUM(E15:H15)</f>
        <v>1374360997</v>
      </c>
      <c r="M15" s="221"/>
    </row>
    <row r="16" spans="1:13" ht="19.5" customHeight="1">
      <c r="A16" s="1"/>
      <c r="B16" s="204" t="s">
        <v>410</v>
      </c>
      <c r="C16" s="206"/>
      <c r="D16" s="27" t="s">
        <v>15</v>
      </c>
      <c r="E16" s="30"/>
      <c r="F16" s="30"/>
      <c r="G16" s="30"/>
      <c r="H16" s="30"/>
      <c r="I16" s="213"/>
      <c r="J16" s="214"/>
      <c r="K16" s="215"/>
      <c r="L16" s="245"/>
      <c r="M16" s="247"/>
    </row>
    <row r="17" spans="1:13" ht="19.5" customHeight="1">
      <c r="A17" s="1"/>
      <c r="B17" s="204" t="s">
        <v>411</v>
      </c>
      <c r="C17" s="206"/>
      <c r="D17" s="27" t="s">
        <v>412</v>
      </c>
      <c r="E17" s="30"/>
      <c r="F17" s="28"/>
      <c r="G17" s="28">
        <v>1374360997</v>
      </c>
      <c r="H17" s="30"/>
      <c r="I17" s="213"/>
      <c r="J17" s="214"/>
      <c r="K17" s="215"/>
      <c r="L17" s="245">
        <f>SUM(E17:H17)</f>
        <v>1374360997</v>
      </c>
      <c r="M17" s="247"/>
    </row>
    <row r="18" spans="1:13" ht="19.5" customHeight="1">
      <c r="A18" s="1"/>
      <c r="B18" s="204" t="s">
        <v>406</v>
      </c>
      <c r="C18" s="206"/>
      <c r="D18" s="27" t="s">
        <v>413</v>
      </c>
      <c r="E18" s="30"/>
      <c r="F18" s="30"/>
      <c r="G18" s="30"/>
      <c r="H18" s="30"/>
      <c r="I18" s="213"/>
      <c r="J18" s="214"/>
      <c r="K18" s="215"/>
      <c r="L18" s="245"/>
      <c r="M18" s="247"/>
    </row>
    <row r="19" spans="1:13" ht="19.5" customHeight="1">
      <c r="A19" s="1"/>
      <c r="B19" s="204" t="s">
        <v>407</v>
      </c>
      <c r="C19" s="206"/>
      <c r="D19" s="27" t="s">
        <v>414</v>
      </c>
      <c r="E19" s="28"/>
      <c r="F19" s="28"/>
      <c r="G19" s="28"/>
      <c r="H19" s="30"/>
      <c r="I19" s="213"/>
      <c r="J19" s="214"/>
      <c r="K19" s="215"/>
      <c r="L19" s="245"/>
      <c r="M19" s="247"/>
    </row>
    <row r="20" spans="1:13" ht="19.5" customHeight="1">
      <c r="A20" s="1"/>
      <c r="B20" s="204" t="s">
        <v>415</v>
      </c>
      <c r="C20" s="206"/>
      <c r="D20" s="27" t="s">
        <v>416</v>
      </c>
      <c r="E20" s="28"/>
      <c r="F20" s="28"/>
      <c r="G20" s="28"/>
      <c r="H20" s="28"/>
      <c r="I20" s="213"/>
      <c r="J20" s="214"/>
      <c r="K20" s="215"/>
      <c r="L20" s="245"/>
      <c r="M20" s="247"/>
    </row>
    <row r="21" spans="1:13" ht="19.5" customHeight="1">
      <c r="A21" s="1"/>
      <c r="B21" s="274" t="s">
        <v>417</v>
      </c>
      <c r="C21" s="275"/>
      <c r="D21" s="25" t="s">
        <v>35</v>
      </c>
      <c r="E21" s="29">
        <f>E8+E9-E15</f>
        <v>30407801887</v>
      </c>
      <c r="F21" s="29">
        <f>F8+F9-F15</f>
        <v>3304291535</v>
      </c>
      <c r="G21" s="29">
        <f>G8+G9-G15</f>
        <v>164768606713</v>
      </c>
      <c r="H21" s="29">
        <f>H8</f>
        <v>291974357</v>
      </c>
      <c r="I21" s="223">
        <v>0</v>
      </c>
      <c r="J21" s="224"/>
      <c r="K21" s="225"/>
      <c r="L21" s="219">
        <f>E21+F21+G21+H21</f>
        <v>198772674492</v>
      </c>
      <c r="M21" s="221"/>
    </row>
    <row r="22" spans="1:13" ht="19.5" customHeight="1">
      <c r="A22" s="1"/>
      <c r="B22" s="274" t="s">
        <v>418</v>
      </c>
      <c r="C22" s="275"/>
      <c r="D22" s="25" t="s">
        <v>105</v>
      </c>
      <c r="E22" s="26">
        <v>0</v>
      </c>
      <c r="F22" s="26">
        <v>0</v>
      </c>
      <c r="G22" s="26">
        <v>0</v>
      </c>
      <c r="H22" s="26">
        <v>0</v>
      </c>
      <c r="I22" s="223">
        <v>0</v>
      </c>
      <c r="J22" s="224"/>
      <c r="K22" s="225"/>
      <c r="L22" s="223">
        <v>0</v>
      </c>
      <c r="M22" s="225"/>
    </row>
    <row r="23" spans="1:13" ht="19.5" customHeight="1">
      <c r="A23" s="1"/>
      <c r="B23" s="274" t="s">
        <v>419</v>
      </c>
      <c r="C23" s="275"/>
      <c r="D23" s="25" t="s">
        <v>420</v>
      </c>
      <c r="E23" s="29">
        <v>8106654729</v>
      </c>
      <c r="F23" s="29">
        <v>1504968889</v>
      </c>
      <c r="G23" s="29">
        <v>101900914775</v>
      </c>
      <c r="H23" s="29">
        <v>270110625</v>
      </c>
      <c r="I23" s="223">
        <v>0</v>
      </c>
      <c r="J23" s="224"/>
      <c r="K23" s="225"/>
      <c r="L23" s="219">
        <f>E23+F23+G23+H23</f>
        <v>111782649018</v>
      </c>
      <c r="M23" s="221"/>
    </row>
    <row r="24" spans="1:13" ht="19.5" customHeight="1">
      <c r="A24" s="1"/>
      <c r="B24" s="274" t="s">
        <v>421</v>
      </c>
      <c r="C24" s="275"/>
      <c r="D24" s="25" t="s">
        <v>47</v>
      </c>
      <c r="E24" s="29">
        <f>E25</f>
        <v>1523038367</v>
      </c>
      <c r="F24" s="29">
        <f>F25+F28</f>
        <v>443690691</v>
      </c>
      <c r="G24" s="29">
        <f>G25</f>
        <v>16226884147</v>
      </c>
      <c r="H24" s="29">
        <f>H25</f>
        <v>21863732</v>
      </c>
      <c r="I24" s="223">
        <v>0</v>
      </c>
      <c r="J24" s="224"/>
      <c r="K24" s="225"/>
      <c r="L24" s="276">
        <f>E24+F24+G24+H24</f>
        <v>18215476937</v>
      </c>
      <c r="M24" s="277"/>
    </row>
    <row r="25" spans="1:13" ht="19.5" customHeight="1">
      <c r="A25" s="1"/>
      <c r="B25" s="204" t="s">
        <v>422</v>
      </c>
      <c r="C25" s="206"/>
      <c r="D25" s="27" t="s">
        <v>423</v>
      </c>
      <c r="E25" s="28">
        <f>425339419+869229592+228469356</f>
        <v>1523038367</v>
      </c>
      <c r="F25" s="28">
        <f>115614994+177621437+150454260</f>
        <v>443690691</v>
      </c>
      <c r="G25" s="28">
        <v>16226884147</v>
      </c>
      <c r="H25" s="28">
        <v>21863732</v>
      </c>
      <c r="I25" s="213">
        <v>0</v>
      </c>
      <c r="J25" s="214"/>
      <c r="K25" s="215"/>
      <c r="L25" s="210">
        <f>E25+F25+G25+H25</f>
        <v>18215476937</v>
      </c>
      <c r="M25" s="212"/>
    </row>
    <row r="26" spans="1:13" ht="19.5" customHeight="1">
      <c r="A26" s="1"/>
      <c r="B26" s="204" t="s">
        <v>424</v>
      </c>
      <c r="C26" s="206"/>
      <c r="D26" s="27" t="s">
        <v>425</v>
      </c>
      <c r="E26" s="30">
        <v>0</v>
      </c>
      <c r="F26" s="30">
        <v>0</v>
      </c>
      <c r="G26" s="30">
        <v>10961334</v>
      </c>
      <c r="H26" s="30">
        <v>0</v>
      </c>
      <c r="I26" s="213">
        <v>0</v>
      </c>
      <c r="J26" s="214"/>
      <c r="K26" s="215"/>
      <c r="L26" s="213">
        <v>0</v>
      </c>
      <c r="M26" s="215"/>
    </row>
    <row r="27" spans="1:13" ht="19.5" customHeight="1">
      <c r="A27" s="1"/>
      <c r="B27" s="204" t="s">
        <v>426</v>
      </c>
      <c r="C27" s="206"/>
      <c r="D27" s="27" t="s">
        <v>427</v>
      </c>
      <c r="E27" s="30">
        <v>0</v>
      </c>
      <c r="F27" s="30">
        <v>0</v>
      </c>
      <c r="G27" s="30">
        <v>0</v>
      </c>
      <c r="H27" s="30">
        <v>0</v>
      </c>
      <c r="I27" s="213">
        <v>0</v>
      </c>
      <c r="J27" s="214"/>
      <c r="K27" s="215"/>
      <c r="L27" s="213">
        <v>0</v>
      </c>
      <c r="M27" s="215"/>
    </row>
    <row r="28" spans="1:13" ht="19.5" customHeight="1">
      <c r="A28" s="1"/>
      <c r="B28" s="204" t="s">
        <v>428</v>
      </c>
      <c r="C28" s="206"/>
      <c r="D28" s="27" t="s">
        <v>429</v>
      </c>
      <c r="E28" s="30">
        <v>0</v>
      </c>
      <c r="F28" s="36"/>
      <c r="G28" s="30">
        <v>0</v>
      </c>
      <c r="H28" s="30">
        <v>0</v>
      </c>
      <c r="I28" s="213">
        <v>0</v>
      </c>
      <c r="J28" s="214"/>
      <c r="K28" s="215"/>
      <c r="L28" s="278"/>
      <c r="M28" s="279"/>
    </row>
    <row r="29" spans="1:13" ht="19.5" customHeight="1">
      <c r="A29" s="1"/>
      <c r="B29" s="274" t="s">
        <v>430</v>
      </c>
      <c r="C29" s="275"/>
      <c r="D29" s="25" t="s">
        <v>29</v>
      </c>
      <c r="E29" s="29">
        <f>E33</f>
        <v>0</v>
      </c>
      <c r="F29" s="29"/>
      <c r="G29" s="29">
        <f>G31+G33</f>
        <v>1374360997</v>
      </c>
      <c r="H29" s="29"/>
      <c r="I29" s="223"/>
      <c r="J29" s="224"/>
      <c r="K29" s="225"/>
      <c r="L29" s="219">
        <f>G29</f>
        <v>1374360997</v>
      </c>
      <c r="M29" s="221"/>
    </row>
    <row r="30" spans="1:13" ht="19.5" customHeight="1">
      <c r="A30" s="1"/>
      <c r="B30" s="204" t="s">
        <v>410</v>
      </c>
      <c r="C30" s="206"/>
      <c r="D30" s="27" t="s">
        <v>431</v>
      </c>
      <c r="E30" s="30"/>
      <c r="F30" s="30"/>
      <c r="G30" s="30"/>
      <c r="H30" s="30"/>
      <c r="I30" s="213"/>
      <c r="J30" s="214"/>
      <c r="K30" s="215"/>
      <c r="L30" s="213"/>
      <c r="M30" s="215"/>
    </row>
    <row r="31" spans="1:13" ht="19.5" customHeight="1">
      <c r="A31" s="1"/>
      <c r="B31" s="204" t="s">
        <v>411</v>
      </c>
      <c r="C31" s="206"/>
      <c r="D31" s="27" t="s">
        <v>432</v>
      </c>
      <c r="E31" s="30"/>
      <c r="F31" s="36"/>
      <c r="G31" s="28">
        <v>1374360997</v>
      </c>
      <c r="H31" s="30"/>
      <c r="I31" s="213"/>
      <c r="J31" s="214"/>
      <c r="K31" s="215"/>
      <c r="L31" s="210">
        <f>G31</f>
        <v>1374360997</v>
      </c>
      <c r="M31" s="212"/>
    </row>
    <row r="32" spans="1:13" ht="19.5" customHeight="1">
      <c r="A32" s="1"/>
      <c r="B32" s="204" t="s">
        <v>406</v>
      </c>
      <c r="C32" s="206"/>
      <c r="D32" s="27" t="s">
        <v>433</v>
      </c>
      <c r="E32" s="30"/>
      <c r="F32" s="30"/>
      <c r="G32" s="30"/>
      <c r="H32" s="30"/>
      <c r="I32" s="213"/>
      <c r="J32" s="214"/>
      <c r="K32" s="215"/>
      <c r="L32" s="213"/>
      <c r="M32" s="215"/>
    </row>
    <row r="33" spans="1:13" ht="19.5" customHeight="1">
      <c r="A33" s="1"/>
      <c r="B33" s="204" t="s">
        <v>407</v>
      </c>
      <c r="C33" s="206"/>
      <c r="D33" s="27" t="s">
        <v>434</v>
      </c>
      <c r="E33" s="28"/>
      <c r="F33" s="30"/>
      <c r="G33" s="28"/>
      <c r="H33" s="30"/>
      <c r="I33" s="213"/>
      <c r="J33" s="214"/>
      <c r="K33" s="215"/>
      <c r="L33" s="213"/>
      <c r="M33" s="215"/>
    </row>
    <row r="34" spans="1:13" ht="19.5" customHeight="1">
      <c r="A34" s="1"/>
      <c r="B34" s="204" t="s">
        <v>415</v>
      </c>
      <c r="C34" s="206"/>
      <c r="D34" s="27" t="s">
        <v>435</v>
      </c>
      <c r="E34" s="28"/>
      <c r="F34" s="28"/>
      <c r="G34" s="28"/>
      <c r="H34" s="28"/>
      <c r="I34" s="213"/>
      <c r="J34" s="214"/>
      <c r="K34" s="215"/>
      <c r="L34" s="210"/>
      <c r="M34" s="212"/>
    </row>
    <row r="35" spans="1:13" ht="19.5" customHeight="1">
      <c r="A35" s="1"/>
      <c r="B35" s="274" t="s">
        <v>436</v>
      </c>
      <c r="C35" s="275"/>
      <c r="D35" s="25" t="s">
        <v>30</v>
      </c>
      <c r="E35" s="29">
        <f>E23+E24-E29</f>
        <v>9629693096</v>
      </c>
      <c r="F35" s="29">
        <f>F23+F24-F29</f>
        <v>1948659580</v>
      </c>
      <c r="G35" s="29">
        <f>G23+G24-G29</f>
        <v>116753437925</v>
      </c>
      <c r="H35" s="29">
        <f>H23+H24-H29</f>
        <v>291974357</v>
      </c>
      <c r="I35" s="223">
        <v>0</v>
      </c>
      <c r="J35" s="224"/>
      <c r="K35" s="225"/>
      <c r="L35" s="219">
        <f>E35+F35+G35+H35</f>
        <v>128623764958</v>
      </c>
      <c r="M35" s="221"/>
    </row>
    <row r="36" spans="1:13" ht="29.25" customHeight="1">
      <c r="A36" s="1"/>
      <c r="B36" s="274" t="s">
        <v>437</v>
      </c>
      <c r="C36" s="275"/>
      <c r="D36" s="25" t="s">
        <v>31</v>
      </c>
      <c r="E36" s="26">
        <v>0</v>
      </c>
      <c r="F36" s="26">
        <v>0</v>
      </c>
      <c r="G36" s="26">
        <v>0</v>
      </c>
      <c r="H36" s="26">
        <v>0</v>
      </c>
      <c r="I36" s="223">
        <v>0</v>
      </c>
      <c r="J36" s="224"/>
      <c r="K36" s="225"/>
      <c r="L36" s="223">
        <v>0</v>
      </c>
      <c r="M36" s="225"/>
    </row>
    <row r="37" spans="1:13" ht="19.5" customHeight="1">
      <c r="A37" s="1"/>
      <c r="B37" s="204" t="s">
        <v>438</v>
      </c>
      <c r="C37" s="206"/>
      <c r="D37" s="27" t="s">
        <v>32</v>
      </c>
      <c r="E37" s="28">
        <f>E8-E23</f>
        <v>18018395535</v>
      </c>
      <c r="F37" s="28">
        <f>F8-F23</f>
        <v>1382822646</v>
      </c>
      <c r="G37" s="28">
        <f>G8-G23</f>
        <v>46484722208</v>
      </c>
      <c r="H37" s="28">
        <f>H8-H23</f>
        <v>21863732</v>
      </c>
      <c r="I37" s="213">
        <v>0</v>
      </c>
      <c r="J37" s="214"/>
      <c r="K37" s="215"/>
      <c r="L37" s="210">
        <f>L8-L23</f>
        <v>65907804121</v>
      </c>
      <c r="M37" s="212"/>
    </row>
    <row r="38" spans="1:13" ht="19.5" customHeight="1">
      <c r="A38" s="1"/>
      <c r="B38" s="204" t="s">
        <v>439</v>
      </c>
      <c r="C38" s="206"/>
      <c r="D38" s="27" t="s">
        <v>45</v>
      </c>
      <c r="E38" s="28">
        <f>E21-E35</f>
        <v>20778108791</v>
      </c>
      <c r="F38" s="28">
        <f>F21-F35</f>
        <v>1355631955</v>
      </c>
      <c r="G38" s="28">
        <f>G21-G35</f>
        <v>48015168788</v>
      </c>
      <c r="H38" s="28">
        <f>H21-H35</f>
        <v>0</v>
      </c>
      <c r="I38" s="213">
        <v>0</v>
      </c>
      <c r="J38" s="214"/>
      <c r="K38" s="215"/>
      <c r="L38" s="210">
        <f>SUM(E38:H38)</f>
        <v>70148909534</v>
      </c>
      <c r="M38" s="212"/>
    </row>
    <row r="40" spans="2:13" ht="15">
      <c r="B40" s="280" t="s">
        <v>651</v>
      </c>
      <c r="C40" s="280"/>
      <c r="D40" s="280"/>
      <c r="E40" s="280"/>
      <c r="F40" s="74"/>
      <c r="G40" s="74"/>
      <c r="H40" s="280" t="s">
        <v>652</v>
      </c>
      <c r="I40" s="280"/>
      <c r="J40" s="280"/>
      <c r="K40" s="280"/>
      <c r="L40" s="280"/>
      <c r="M40" s="280"/>
    </row>
  </sheetData>
  <sheetProtection/>
  <mergeCells count="106">
    <mergeCell ref="B37:C37"/>
    <mergeCell ref="I37:K37"/>
    <mergeCell ref="L37:M37"/>
    <mergeCell ref="B40:E40"/>
    <mergeCell ref="H40:M40"/>
    <mergeCell ref="B38:C38"/>
    <mergeCell ref="I38:K38"/>
    <mergeCell ref="L38:M38"/>
    <mergeCell ref="B35:C35"/>
    <mergeCell ref="I35:K35"/>
    <mergeCell ref="L35:M35"/>
    <mergeCell ref="B36:C36"/>
    <mergeCell ref="I36:K36"/>
    <mergeCell ref="L36:M36"/>
    <mergeCell ref="B33:C33"/>
    <mergeCell ref="I33:K33"/>
    <mergeCell ref="L33:M33"/>
    <mergeCell ref="B34:C34"/>
    <mergeCell ref="I34:K34"/>
    <mergeCell ref="L34:M34"/>
    <mergeCell ref="B31:C31"/>
    <mergeCell ref="I31:K31"/>
    <mergeCell ref="L31:M31"/>
    <mergeCell ref="B32:C32"/>
    <mergeCell ref="I32:K32"/>
    <mergeCell ref="L32:M32"/>
    <mergeCell ref="B29:C29"/>
    <mergeCell ref="I29:K29"/>
    <mergeCell ref="L29:M29"/>
    <mergeCell ref="B30:C30"/>
    <mergeCell ref="I30:K30"/>
    <mergeCell ref="L30:M30"/>
    <mergeCell ref="B27:C27"/>
    <mergeCell ref="I27:K27"/>
    <mergeCell ref="L27:M27"/>
    <mergeCell ref="B28:C28"/>
    <mergeCell ref="I28:K28"/>
    <mergeCell ref="L28:M28"/>
    <mergeCell ref="B25:C25"/>
    <mergeCell ref="I25:K25"/>
    <mergeCell ref="L25:M25"/>
    <mergeCell ref="B26:C26"/>
    <mergeCell ref="I26:K26"/>
    <mergeCell ref="L26:M26"/>
    <mergeCell ref="B23:C23"/>
    <mergeCell ref="I23:K23"/>
    <mergeCell ref="L23:M23"/>
    <mergeCell ref="B24:C24"/>
    <mergeCell ref="I24:K24"/>
    <mergeCell ref="L24:M24"/>
    <mergeCell ref="B21:C21"/>
    <mergeCell ref="I21:K21"/>
    <mergeCell ref="L21:M21"/>
    <mergeCell ref="B22:C22"/>
    <mergeCell ref="I22:K22"/>
    <mergeCell ref="L22:M22"/>
    <mergeCell ref="B19:C19"/>
    <mergeCell ref="I19:K19"/>
    <mergeCell ref="L19:M19"/>
    <mergeCell ref="B20:C20"/>
    <mergeCell ref="I20:K20"/>
    <mergeCell ref="L20:M20"/>
    <mergeCell ref="B17:C17"/>
    <mergeCell ref="I17:K17"/>
    <mergeCell ref="L17:M17"/>
    <mergeCell ref="B18:C18"/>
    <mergeCell ref="I18:K18"/>
    <mergeCell ref="L18:M18"/>
    <mergeCell ref="B15:C15"/>
    <mergeCell ref="I15:K15"/>
    <mergeCell ref="L15:M15"/>
    <mergeCell ref="B16:C16"/>
    <mergeCell ref="I16:K16"/>
    <mergeCell ref="L16:M16"/>
    <mergeCell ref="B13:C13"/>
    <mergeCell ref="I13:K13"/>
    <mergeCell ref="L13:M13"/>
    <mergeCell ref="B14:C14"/>
    <mergeCell ref="I14:K14"/>
    <mergeCell ref="L14:M14"/>
    <mergeCell ref="B11:C11"/>
    <mergeCell ref="I11:K11"/>
    <mergeCell ref="L11:M11"/>
    <mergeCell ref="B12:C12"/>
    <mergeCell ref="I12:K12"/>
    <mergeCell ref="L12:M12"/>
    <mergeCell ref="B9:C9"/>
    <mergeCell ref="I9:K9"/>
    <mergeCell ref="L9:M9"/>
    <mergeCell ref="B10:C10"/>
    <mergeCell ref="I10:K10"/>
    <mergeCell ref="L10:M10"/>
    <mergeCell ref="B7:C7"/>
    <mergeCell ref="I7:K7"/>
    <mergeCell ref="L7:M7"/>
    <mergeCell ref="B8:C8"/>
    <mergeCell ref="I8:K8"/>
    <mergeCell ref="L8:M8"/>
    <mergeCell ref="I1:L1"/>
    <mergeCell ref="B5:C5"/>
    <mergeCell ref="I5:K5"/>
    <mergeCell ref="L5:M5"/>
    <mergeCell ref="B3:L3"/>
    <mergeCell ref="B6:C6"/>
    <mergeCell ref="I6:K6"/>
    <mergeCell ref="L6:M6"/>
  </mergeCells>
  <printOptions/>
  <pageMargins left="0.75" right="0.75" top="0.54" bottom="0.76"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selection activeCell="H9" sqref="H9"/>
    </sheetView>
  </sheetViews>
  <sheetFormatPr defaultColWidth="9.140625" defaultRowHeight="12.75"/>
  <cols>
    <col min="1" max="1" width="0.71875" style="0" customWidth="1"/>
    <col min="2" max="2" width="7.28125" style="0" customWidth="1"/>
    <col min="3" max="3" width="32.7109375" style="0" customWidth="1"/>
    <col min="5" max="8" width="13.7109375" style="0" customWidth="1"/>
    <col min="9" max="9" width="10.00390625" style="0" customWidth="1"/>
    <col min="10" max="10" width="3.7109375" style="0" customWidth="1"/>
    <col min="11" max="11" width="13.140625" style="0" customWidth="1"/>
    <col min="12" max="12" width="0.42578125" style="0" customWidth="1"/>
  </cols>
  <sheetData>
    <row r="1" spans="1:12" ht="7.5" customHeight="1">
      <c r="A1" s="1"/>
      <c r="B1" s="1"/>
      <c r="C1" s="1"/>
      <c r="D1" s="1"/>
      <c r="E1" s="1"/>
      <c r="F1" s="1"/>
      <c r="G1" s="1"/>
      <c r="H1" s="1"/>
      <c r="I1" s="1"/>
      <c r="J1" s="1"/>
      <c r="K1" s="1"/>
      <c r="L1" s="1"/>
    </row>
    <row r="2" spans="1:12" ht="16.5" customHeight="1">
      <c r="A2" s="1"/>
      <c r="B2" s="1"/>
      <c r="C2" s="1"/>
      <c r="D2" s="1"/>
      <c r="E2" s="1"/>
      <c r="F2" s="1"/>
      <c r="G2" s="1"/>
      <c r="H2" s="1"/>
      <c r="I2" s="1"/>
      <c r="J2" s="269" t="s">
        <v>440</v>
      </c>
      <c r="K2" s="269"/>
      <c r="L2" s="1"/>
    </row>
    <row r="3" spans="1:12" ht="12" customHeight="1">
      <c r="A3" s="1"/>
      <c r="B3" s="1"/>
      <c r="C3" s="1"/>
      <c r="D3" s="1"/>
      <c r="E3" s="1"/>
      <c r="F3" s="1"/>
      <c r="G3" s="1"/>
      <c r="H3" s="1"/>
      <c r="I3" s="1"/>
      <c r="J3" s="1"/>
      <c r="K3" s="1"/>
      <c r="L3" s="1"/>
    </row>
    <row r="4" spans="1:12" ht="19.5" customHeight="1">
      <c r="A4" s="1"/>
      <c r="B4" s="1"/>
      <c r="C4" s="134" t="s">
        <v>441</v>
      </c>
      <c r="D4" s="134"/>
      <c r="E4" s="134"/>
      <c r="F4" s="134"/>
      <c r="G4" s="134"/>
      <c r="H4" s="134"/>
      <c r="I4" s="134"/>
      <c r="J4" s="134"/>
      <c r="K4" s="1"/>
      <c r="L4" s="1"/>
    </row>
    <row r="5" spans="1:12" ht="22.5" customHeight="1">
      <c r="A5" s="1"/>
      <c r="B5" s="1"/>
      <c r="C5" s="1"/>
      <c r="D5" s="1"/>
      <c r="E5" s="1"/>
      <c r="F5" s="1"/>
      <c r="G5" s="1"/>
      <c r="H5" s="1"/>
      <c r="I5" s="1"/>
      <c r="J5" s="1"/>
      <c r="K5" s="1"/>
      <c r="L5" s="1"/>
    </row>
    <row r="6" spans="1:12" ht="37.5" customHeight="1">
      <c r="A6" s="1"/>
      <c r="B6" s="238" t="s">
        <v>393</v>
      </c>
      <c r="C6" s="238"/>
      <c r="D6" s="32" t="s">
        <v>394</v>
      </c>
      <c r="E6" s="32" t="s">
        <v>442</v>
      </c>
      <c r="F6" s="32" t="s">
        <v>443</v>
      </c>
      <c r="G6" s="32" t="s">
        <v>444</v>
      </c>
      <c r="H6" s="32" t="s">
        <v>445</v>
      </c>
      <c r="I6" s="239" t="s">
        <v>446</v>
      </c>
      <c r="J6" s="239"/>
      <c r="K6" s="239" t="s">
        <v>400</v>
      </c>
      <c r="L6" s="239"/>
    </row>
    <row r="7" spans="1:12" ht="13.5" customHeight="1">
      <c r="A7" s="1"/>
      <c r="B7" s="271">
        <v>1</v>
      </c>
      <c r="C7" s="271"/>
      <c r="D7" s="19">
        <v>2</v>
      </c>
      <c r="E7" s="19">
        <v>3</v>
      </c>
      <c r="F7" s="19">
        <v>4</v>
      </c>
      <c r="G7" s="19">
        <v>5</v>
      </c>
      <c r="H7" s="19">
        <v>6</v>
      </c>
      <c r="I7" s="169">
        <v>7</v>
      </c>
      <c r="J7" s="169"/>
      <c r="K7" s="169">
        <v>8</v>
      </c>
      <c r="L7" s="169"/>
    </row>
    <row r="8" spans="1:12" ht="19.5" customHeight="1">
      <c r="A8" s="1"/>
      <c r="B8" s="201" t="s">
        <v>447</v>
      </c>
      <c r="C8" s="201"/>
      <c r="D8" s="25" t="s">
        <v>40</v>
      </c>
      <c r="E8" s="26">
        <v>0</v>
      </c>
      <c r="F8" s="26">
        <v>0</v>
      </c>
      <c r="G8" s="26">
        <v>0</v>
      </c>
      <c r="H8" s="26">
        <v>0</v>
      </c>
      <c r="I8" s="203">
        <v>0</v>
      </c>
      <c r="J8" s="203"/>
      <c r="K8" s="203">
        <v>0</v>
      </c>
      <c r="L8" s="203"/>
    </row>
    <row r="9" spans="1:12" ht="19.5" customHeight="1">
      <c r="A9" s="1"/>
      <c r="B9" s="201" t="s">
        <v>402</v>
      </c>
      <c r="C9" s="201"/>
      <c r="D9" s="25" t="s">
        <v>42</v>
      </c>
      <c r="E9" s="29">
        <v>5335023677</v>
      </c>
      <c r="F9" s="26"/>
      <c r="G9" s="26"/>
      <c r="H9" s="29">
        <v>487000000</v>
      </c>
      <c r="I9" s="203">
        <v>0</v>
      </c>
      <c r="J9" s="203"/>
      <c r="K9" s="222">
        <f>E9+H9</f>
        <v>5822023677</v>
      </c>
      <c r="L9" s="222"/>
    </row>
    <row r="10" spans="1:12" ht="19.5" customHeight="1">
      <c r="A10" s="1"/>
      <c r="B10" s="201" t="s">
        <v>403</v>
      </c>
      <c r="C10" s="201"/>
      <c r="D10" s="25" t="s">
        <v>41</v>
      </c>
      <c r="E10" s="29">
        <f>E11</f>
        <v>4670000000</v>
      </c>
      <c r="F10" s="26"/>
      <c r="G10" s="26"/>
      <c r="H10" s="29"/>
      <c r="I10" s="203"/>
      <c r="J10" s="203"/>
      <c r="K10" s="222">
        <f>E11</f>
        <v>4670000000</v>
      </c>
      <c r="L10" s="222"/>
    </row>
    <row r="11" spans="1:12" ht="19.5" customHeight="1">
      <c r="A11" s="1"/>
      <c r="B11" s="216" t="s">
        <v>448</v>
      </c>
      <c r="C11" s="216"/>
      <c r="D11" s="27" t="s">
        <v>10</v>
      </c>
      <c r="E11" s="28">
        <v>4670000000</v>
      </c>
      <c r="F11" s="30"/>
      <c r="G11" s="30"/>
      <c r="H11" s="70"/>
      <c r="I11" s="232">
        <v>0</v>
      </c>
      <c r="J11" s="232"/>
      <c r="K11" s="281">
        <f>E11</f>
        <v>4670000000</v>
      </c>
      <c r="L11" s="282"/>
    </row>
    <row r="12" spans="1:12" ht="19.5" customHeight="1">
      <c r="A12" s="1"/>
      <c r="B12" s="216" t="s">
        <v>449</v>
      </c>
      <c r="C12" s="216"/>
      <c r="D12" s="27" t="s">
        <v>11</v>
      </c>
      <c r="E12" s="30"/>
      <c r="F12" s="30"/>
      <c r="G12" s="30"/>
      <c r="H12" s="30">
        <v>0</v>
      </c>
      <c r="I12" s="232">
        <v>0</v>
      </c>
      <c r="J12" s="232"/>
      <c r="K12" s="232">
        <v>0</v>
      </c>
      <c r="L12" s="232"/>
    </row>
    <row r="13" spans="1:12" ht="19.5" customHeight="1">
      <c r="A13" s="1"/>
      <c r="B13" s="216" t="s">
        <v>406</v>
      </c>
      <c r="C13" s="216"/>
      <c r="D13" s="27" t="s">
        <v>12</v>
      </c>
      <c r="E13" s="30"/>
      <c r="F13" s="30"/>
      <c r="G13" s="30"/>
      <c r="H13" s="30">
        <v>0</v>
      </c>
      <c r="I13" s="232">
        <v>0</v>
      </c>
      <c r="J13" s="232"/>
      <c r="K13" s="232">
        <v>0</v>
      </c>
      <c r="L13" s="232"/>
    </row>
    <row r="14" spans="1:12" ht="19.5" customHeight="1">
      <c r="A14" s="1"/>
      <c r="B14" s="216" t="s">
        <v>407</v>
      </c>
      <c r="C14" s="216"/>
      <c r="D14" s="27" t="s">
        <v>13</v>
      </c>
      <c r="E14" s="30"/>
      <c r="F14" s="30"/>
      <c r="G14" s="30"/>
      <c r="H14" s="30">
        <v>0</v>
      </c>
      <c r="I14" s="232">
        <v>0</v>
      </c>
      <c r="J14" s="232"/>
      <c r="K14" s="232">
        <v>0</v>
      </c>
      <c r="L14" s="232"/>
    </row>
    <row r="15" spans="1:12" ht="19.5" customHeight="1">
      <c r="A15" s="1"/>
      <c r="B15" s="216" t="s">
        <v>450</v>
      </c>
      <c r="C15" s="216"/>
      <c r="D15" s="27" t="s">
        <v>14</v>
      </c>
      <c r="E15" s="30"/>
      <c r="F15" s="30"/>
      <c r="G15" s="30"/>
      <c r="H15" s="30">
        <v>0</v>
      </c>
      <c r="I15" s="232">
        <v>0</v>
      </c>
      <c r="J15" s="232"/>
      <c r="K15" s="232">
        <v>0</v>
      </c>
      <c r="L15" s="232"/>
    </row>
    <row r="16" spans="1:12" ht="19.5" customHeight="1">
      <c r="A16" s="1"/>
      <c r="B16" s="216" t="s">
        <v>408</v>
      </c>
      <c r="C16" s="216"/>
      <c r="D16" s="27" t="s">
        <v>451</v>
      </c>
      <c r="E16" s="30"/>
      <c r="F16" s="30"/>
      <c r="G16" s="30"/>
      <c r="H16" s="30">
        <v>0</v>
      </c>
      <c r="I16" s="232">
        <v>0</v>
      </c>
      <c r="J16" s="232"/>
      <c r="K16" s="232">
        <v>0</v>
      </c>
      <c r="L16" s="232"/>
    </row>
    <row r="17" spans="1:12" ht="19.5" customHeight="1">
      <c r="A17" s="1"/>
      <c r="B17" s="201" t="s">
        <v>409</v>
      </c>
      <c r="C17" s="201"/>
      <c r="D17" s="25" t="s">
        <v>44</v>
      </c>
      <c r="E17" s="75"/>
      <c r="F17" s="26"/>
      <c r="G17" s="26"/>
      <c r="H17" s="26"/>
      <c r="I17" s="203">
        <v>0</v>
      </c>
      <c r="J17" s="203"/>
      <c r="K17" s="248"/>
      <c r="L17" s="248"/>
    </row>
    <row r="18" spans="1:12" ht="19.5" customHeight="1">
      <c r="A18" s="1"/>
      <c r="B18" s="216" t="s">
        <v>411</v>
      </c>
      <c r="C18" s="216"/>
      <c r="D18" s="27" t="s">
        <v>15</v>
      </c>
      <c r="E18" s="30"/>
      <c r="F18" s="30"/>
      <c r="G18" s="30"/>
      <c r="H18" s="30">
        <v>0</v>
      </c>
      <c r="I18" s="232">
        <v>0</v>
      </c>
      <c r="J18" s="232"/>
      <c r="K18" s="232">
        <v>0</v>
      </c>
      <c r="L18" s="232"/>
    </row>
    <row r="19" spans="1:12" ht="19.5" customHeight="1">
      <c r="A19" s="1"/>
      <c r="B19" s="216" t="s">
        <v>406</v>
      </c>
      <c r="C19" s="216"/>
      <c r="D19" s="27" t="s">
        <v>412</v>
      </c>
      <c r="E19" s="30"/>
      <c r="F19" s="30"/>
      <c r="G19" s="30"/>
      <c r="H19" s="30">
        <v>0</v>
      </c>
      <c r="I19" s="232">
        <v>0</v>
      </c>
      <c r="J19" s="232"/>
      <c r="K19" s="232">
        <v>0</v>
      </c>
      <c r="L19" s="232"/>
    </row>
    <row r="20" spans="1:12" ht="19.5" customHeight="1">
      <c r="A20" s="1"/>
      <c r="B20" s="216" t="s">
        <v>407</v>
      </c>
      <c r="C20" s="216"/>
      <c r="D20" s="27" t="s">
        <v>413</v>
      </c>
      <c r="E20" s="28"/>
      <c r="F20" s="30"/>
      <c r="G20" s="30"/>
      <c r="H20" s="30"/>
      <c r="I20" s="232"/>
      <c r="J20" s="232"/>
      <c r="K20" s="218"/>
      <c r="L20" s="218"/>
    </row>
    <row r="21" spans="1:12" ht="19.5" customHeight="1">
      <c r="A21" s="1"/>
      <c r="B21" s="216" t="s">
        <v>415</v>
      </c>
      <c r="C21" s="216"/>
      <c r="D21" s="27" t="s">
        <v>414</v>
      </c>
      <c r="E21" s="30"/>
      <c r="F21" s="30"/>
      <c r="G21" s="30"/>
      <c r="H21" s="30"/>
      <c r="I21" s="232"/>
      <c r="J21" s="232"/>
      <c r="K21" s="232"/>
      <c r="L21" s="232"/>
    </row>
    <row r="22" spans="1:12" ht="19.5" customHeight="1">
      <c r="A22" s="1"/>
      <c r="B22" s="201" t="s">
        <v>452</v>
      </c>
      <c r="C22" s="201"/>
      <c r="D22" s="25" t="s">
        <v>35</v>
      </c>
      <c r="E22" s="75">
        <f>E9+E10</f>
        <v>10005023677</v>
      </c>
      <c r="F22" s="26"/>
      <c r="G22" s="26"/>
      <c r="H22" s="29">
        <v>487000000</v>
      </c>
      <c r="I22" s="203">
        <v>0</v>
      </c>
      <c r="J22" s="203"/>
      <c r="K22" s="222">
        <f>K9+K10</f>
        <v>10492023677</v>
      </c>
      <c r="L22" s="222"/>
    </row>
    <row r="23" spans="1:12" ht="19.5" customHeight="1">
      <c r="A23" s="1"/>
      <c r="B23" s="201" t="s">
        <v>418</v>
      </c>
      <c r="C23" s="201"/>
      <c r="D23" s="25" t="s">
        <v>105</v>
      </c>
      <c r="E23" s="26"/>
      <c r="F23" s="26"/>
      <c r="G23" s="26"/>
      <c r="H23" s="26">
        <v>0</v>
      </c>
      <c r="I23" s="203">
        <v>0</v>
      </c>
      <c r="J23" s="203"/>
      <c r="K23" s="203">
        <v>0</v>
      </c>
      <c r="L23" s="203"/>
    </row>
    <row r="24" spans="1:12" ht="19.5" customHeight="1">
      <c r="A24" s="1"/>
      <c r="B24" s="201" t="s">
        <v>419</v>
      </c>
      <c r="C24" s="201"/>
      <c r="D24" s="25" t="s">
        <v>420</v>
      </c>
      <c r="E24" s="29">
        <v>133111747</v>
      </c>
      <c r="F24" s="26"/>
      <c r="G24" s="26"/>
      <c r="H24" s="29">
        <v>60874998</v>
      </c>
      <c r="I24" s="203">
        <v>0</v>
      </c>
      <c r="J24" s="203"/>
      <c r="K24" s="222">
        <f>H24+E24</f>
        <v>193986745</v>
      </c>
      <c r="L24" s="222"/>
    </row>
    <row r="25" spans="1:12" ht="19.5" customHeight="1">
      <c r="A25" s="1"/>
      <c r="B25" s="201" t="s">
        <v>421</v>
      </c>
      <c r="C25" s="201"/>
      <c r="D25" s="25" t="s">
        <v>47</v>
      </c>
      <c r="E25" s="29">
        <f>E26</f>
        <v>117879852</v>
      </c>
      <c r="F25" s="26"/>
      <c r="G25" s="26"/>
      <c r="H25" s="29">
        <f>H26</f>
        <v>121749996</v>
      </c>
      <c r="I25" s="203">
        <v>0</v>
      </c>
      <c r="J25" s="203"/>
      <c r="K25" s="222">
        <f>E25+H25</f>
        <v>239629848</v>
      </c>
      <c r="L25" s="222"/>
    </row>
    <row r="26" spans="1:12" ht="19.5" customHeight="1">
      <c r="A26" s="1"/>
      <c r="B26" s="216" t="s">
        <v>422</v>
      </c>
      <c r="C26" s="216"/>
      <c r="D26" s="27" t="s">
        <v>423</v>
      </c>
      <c r="E26" s="28">
        <v>117879852</v>
      </c>
      <c r="F26" s="30"/>
      <c r="G26" s="30"/>
      <c r="H26" s="28">
        <v>121749996</v>
      </c>
      <c r="I26" s="232">
        <v>0</v>
      </c>
      <c r="J26" s="232"/>
      <c r="K26" s="218">
        <f>E26+H26</f>
        <v>239629848</v>
      </c>
      <c r="L26" s="218"/>
    </row>
    <row r="27" spans="1:12" ht="19.5" customHeight="1">
      <c r="A27" s="1"/>
      <c r="B27" s="216" t="s">
        <v>406</v>
      </c>
      <c r="C27" s="216"/>
      <c r="D27" s="27" t="s">
        <v>425</v>
      </c>
      <c r="E27" s="30"/>
      <c r="F27" s="30"/>
      <c r="G27" s="30"/>
      <c r="H27" s="30">
        <v>0</v>
      </c>
      <c r="I27" s="232">
        <v>0</v>
      </c>
      <c r="J27" s="232"/>
      <c r="K27" s="232">
        <v>0</v>
      </c>
      <c r="L27" s="232"/>
    </row>
    <row r="28" spans="1:12" ht="19.5" customHeight="1">
      <c r="A28" s="1"/>
      <c r="B28" s="216" t="s">
        <v>407</v>
      </c>
      <c r="C28" s="216"/>
      <c r="D28" s="27" t="s">
        <v>427</v>
      </c>
      <c r="E28" s="30"/>
      <c r="F28" s="30"/>
      <c r="G28" s="30"/>
      <c r="H28" s="30">
        <v>0</v>
      </c>
      <c r="I28" s="232">
        <v>0</v>
      </c>
      <c r="J28" s="232"/>
      <c r="K28" s="232">
        <v>0</v>
      </c>
      <c r="L28" s="232"/>
    </row>
    <row r="29" spans="1:12" ht="19.5" customHeight="1">
      <c r="A29" s="1"/>
      <c r="B29" s="216" t="s">
        <v>408</v>
      </c>
      <c r="C29" s="216"/>
      <c r="D29" s="27" t="s">
        <v>429</v>
      </c>
      <c r="E29" s="30"/>
      <c r="F29" s="30"/>
      <c r="G29" s="30"/>
      <c r="H29" s="30">
        <v>0</v>
      </c>
      <c r="I29" s="232">
        <v>0</v>
      </c>
      <c r="J29" s="232"/>
      <c r="K29" s="232">
        <v>0</v>
      </c>
      <c r="L29" s="232"/>
    </row>
    <row r="30" spans="1:12" ht="19.5" customHeight="1">
      <c r="A30" s="1"/>
      <c r="B30" s="201" t="s">
        <v>453</v>
      </c>
      <c r="C30" s="201"/>
      <c r="D30" s="25" t="s">
        <v>29</v>
      </c>
      <c r="E30" s="26"/>
      <c r="F30" s="26"/>
      <c r="G30" s="26"/>
      <c r="H30" s="26">
        <v>0</v>
      </c>
      <c r="I30" s="203">
        <v>0</v>
      </c>
      <c r="J30" s="203"/>
      <c r="K30" s="203">
        <v>0</v>
      </c>
      <c r="L30" s="203"/>
    </row>
    <row r="31" spans="1:12" ht="19.5" customHeight="1">
      <c r="A31" s="1"/>
      <c r="B31" s="216" t="s">
        <v>454</v>
      </c>
      <c r="C31" s="216"/>
      <c r="D31" s="27" t="s">
        <v>431</v>
      </c>
      <c r="E31" s="30"/>
      <c r="F31" s="30"/>
      <c r="G31" s="30"/>
      <c r="H31" s="30">
        <v>0</v>
      </c>
      <c r="I31" s="232">
        <v>0</v>
      </c>
      <c r="J31" s="232"/>
      <c r="K31" s="232">
        <v>0</v>
      </c>
      <c r="L31" s="232"/>
    </row>
    <row r="32" spans="1:12" ht="19.5" customHeight="1">
      <c r="A32" s="1"/>
      <c r="B32" s="216" t="s">
        <v>424</v>
      </c>
      <c r="C32" s="216"/>
      <c r="D32" s="27" t="s">
        <v>432</v>
      </c>
      <c r="E32" s="30"/>
      <c r="F32" s="30"/>
      <c r="G32" s="30"/>
      <c r="H32" s="30">
        <v>0</v>
      </c>
      <c r="I32" s="232">
        <v>0</v>
      </c>
      <c r="J32" s="232"/>
      <c r="K32" s="232">
        <v>0</v>
      </c>
      <c r="L32" s="232"/>
    </row>
    <row r="33" spans="1:12" ht="19.5" customHeight="1">
      <c r="A33" s="1"/>
      <c r="B33" s="216" t="s">
        <v>426</v>
      </c>
      <c r="C33" s="216"/>
      <c r="D33" s="27" t="s">
        <v>433</v>
      </c>
      <c r="E33" s="30"/>
      <c r="F33" s="30"/>
      <c r="G33" s="30"/>
      <c r="H33" s="30">
        <v>0</v>
      </c>
      <c r="I33" s="232">
        <v>0</v>
      </c>
      <c r="J33" s="232"/>
      <c r="K33" s="232">
        <v>0</v>
      </c>
      <c r="L33" s="232"/>
    </row>
    <row r="34" spans="1:12" ht="19.5" customHeight="1">
      <c r="A34" s="1"/>
      <c r="B34" s="216" t="s">
        <v>455</v>
      </c>
      <c r="C34" s="216"/>
      <c r="D34" s="27" t="s">
        <v>434</v>
      </c>
      <c r="E34" s="30"/>
      <c r="F34" s="30"/>
      <c r="G34" s="30"/>
      <c r="H34" s="30">
        <v>0</v>
      </c>
      <c r="I34" s="232">
        <v>0</v>
      </c>
      <c r="J34" s="232"/>
      <c r="K34" s="232">
        <v>0</v>
      </c>
      <c r="L34" s="232"/>
    </row>
    <row r="35" spans="1:12" ht="19.5" customHeight="1">
      <c r="A35" s="1"/>
      <c r="B35" s="201" t="s">
        <v>456</v>
      </c>
      <c r="C35" s="201"/>
      <c r="D35" s="25" t="s">
        <v>30</v>
      </c>
      <c r="E35" s="29">
        <f>E24+E25</f>
        <v>250991599</v>
      </c>
      <c r="F35" s="26"/>
      <c r="G35" s="26"/>
      <c r="H35" s="29">
        <f>H24+H25</f>
        <v>182624994</v>
      </c>
      <c r="I35" s="203">
        <v>0</v>
      </c>
      <c r="J35" s="203"/>
      <c r="K35" s="222">
        <f>K24+K25</f>
        <v>433616593</v>
      </c>
      <c r="L35" s="222"/>
    </row>
    <row r="36" spans="1:12" ht="19.5" customHeight="1">
      <c r="A36" s="1"/>
      <c r="B36" s="201" t="s">
        <v>457</v>
      </c>
      <c r="C36" s="201"/>
      <c r="D36" s="25" t="s">
        <v>31</v>
      </c>
      <c r="E36" s="26"/>
      <c r="F36" s="26"/>
      <c r="G36" s="26"/>
      <c r="H36" s="26">
        <v>0</v>
      </c>
      <c r="I36" s="203">
        <v>0</v>
      </c>
      <c r="J36" s="203"/>
      <c r="K36" s="203">
        <v>0</v>
      </c>
      <c r="L36" s="203"/>
    </row>
    <row r="37" spans="1:12" ht="19.5" customHeight="1">
      <c r="A37" s="1"/>
      <c r="B37" s="216" t="s">
        <v>458</v>
      </c>
      <c r="C37" s="216"/>
      <c r="D37" s="27" t="s">
        <v>32</v>
      </c>
      <c r="E37" s="28">
        <f>E9-E24</f>
        <v>5201911930</v>
      </c>
      <c r="F37" s="30"/>
      <c r="G37" s="30"/>
      <c r="H37" s="29">
        <f>426125002</f>
        <v>426125002</v>
      </c>
      <c r="I37" s="232">
        <v>0</v>
      </c>
      <c r="J37" s="232"/>
      <c r="K37" s="218">
        <f>K9-K24</f>
        <v>5628036932</v>
      </c>
      <c r="L37" s="218"/>
    </row>
    <row r="38" spans="1:12" ht="19.5" customHeight="1">
      <c r="A38" s="1"/>
      <c r="B38" s="216" t="s">
        <v>459</v>
      </c>
      <c r="C38" s="216"/>
      <c r="D38" s="27" t="s">
        <v>45</v>
      </c>
      <c r="E38" s="28">
        <f>E22-E35</f>
        <v>9754032078</v>
      </c>
      <c r="F38" s="30"/>
      <c r="G38" s="30"/>
      <c r="H38" s="28">
        <f>H22-H35</f>
        <v>304375006</v>
      </c>
      <c r="I38" s="232">
        <v>0</v>
      </c>
      <c r="J38" s="232"/>
      <c r="K38" s="218">
        <f>E38+H38</f>
        <v>10058407084</v>
      </c>
      <c r="L38" s="218"/>
    </row>
    <row r="39" ht="12.75">
      <c r="E39" t="s">
        <v>856</v>
      </c>
    </row>
    <row r="40" spans="2:13" ht="15.75">
      <c r="B40" s="283" t="s">
        <v>651</v>
      </c>
      <c r="C40" s="283"/>
      <c r="D40" s="283"/>
      <c r="E40" s="283"/>
      <c r="F40" s="77"/>
      <c r="G40" s="283" t="s">
        <v>652</v>
      </c>
      <c r="H40" s="283"/>
      <c r="I40" s="283"/>
      <c r="J40" s="283"/>
      <c r="K40" s="283"/>
      <c r="L40" s="76"/>
      <c r="M40" s="76"/>
    </row>
  </sheetData>
  <sheetProtection/>
  <mergeCells count="103">
    <mergeCell ref="B40:E40"/>
    <mergeCell ref="G40:K40"/>
    <mergeCell ref="B37:C37"/>
    <mergeCell ref="I37:J37"/>
    <mergeCell ref="K37:L37"/>
    <mergeCell ref="B38:C38"/>
    <mergeCell ref="I38:J38"/>
    <mergeCell ref="K38:L38"/>
    <mergeCell ref="B35:C35"/>
    <mergeCell ref="I35:J35"/>
    <mergeCell ref="K35:L35"/>
    <mergeCell ref="B36:C36"/>
    <mergeCell ref="I36:J36"/>
    <mergeCell ref="K36:L36"/>
    <mergeCell ref="B33:C33"/>
    <mergeCell ref="I33:J33"/>
    <mergeCell ref="K33:L33"/>
    <mergeCell ref="B34:C34"/>
    <mergeCell ref="I34:J34"/>
    <mergeCell ref="K34:L34"/>
    <mergeCell ref="B31:C31"/>
    <mergeCell ref="I31:J31"/>
    <mergeCell ref="K31:L31"/>
    <mergeCell ref="B32:C32"/>
    <mergeCell ref="I32:J32"/>
    <mergeCell ref="K32:L32"/>
    <mergeCell ref="B29:C29"/>
    <mergeCell ref="I29:J29"/>
    <mergeCell ref="K29:L29"/>
    <mergeCell ref="B30:C30"/>
    <mergeCell ref="I30:J30"/>
    <mergeCell ref="K30:L30"/>
    <mergeCell ref="B27:C27"/>
    <mergeCell ref="I27:J27"/>
    <mergeCell ref="K27:L27"/>
    <mergeCell ref="B28:C28"/>
    <mergeCell ref="I28:J28"/>
    <mergeCell ref="K28:L28"/>
    <mergeCell ref="B25:C25"/>
    <mergeCell ref="I25:J25"/>
    <mergeCell ref="K25:L25"/>
    <mergeCell ref="B26:C26"/>
    <mergeCell ref="I26:J26"/>
    <mergeCell ref="K26:L26"/>
    <mergeCell ref="B23:C23"/>
    <mergeCell ref="I23:J23"/>
    <mergeCell ref="K23:L23"/>
    <mergeCell ref="B24:C24"/>
    <mergeCell ref="I24:J24"/>
    <mergeCell ref="K24:L24"/>
    <mergeCell ref="B21:C21"/>
    <mergeCell ref="I21:J21"/>
    <mergeCell ref="K21:L21"/>
    <mergeCell ref="B22:C22"/>
    <mergeCell ref="I22:J22"/>
    <mergeCell ref="K22:L22"/>
    <mergeCell ref="B19:C19"/>
    <mergeCell ref="I19:J19"/>
    <mergeCell ref="K19:L19"/>
    <mergeCell ref="B20:C20"/>
    <mergeCell ref="I20:J20"/>
    <mergeCell ref="K20:L20"/>
    <mergeCell ref="B17:C17"/>
    <mergeCell ref="I17:J17"/>
    <mergeCell ref="K17:L17"/>
    <mergeCell ref="B18:C18"/>
    <mergeCell ref="I18:J18"/>
    <mergeCell ref="K18:L18"/>
    <mergeCell ref="B15:C15"/>
    <mergeCell ref="I15:J15"/>
    <mergeCell ref="K15:L15"/>
    <mergeCell ref="B16:C16"/>
    <mergeCell ref="I16:J16"/>
    <mergeCell ref="K16:L16"/>
    <mergeCell ref="B13:C13"/>
    <mergeCell ref="I13:J13"/>
    <mergeCell ref="K13:L13"/>
    <mergeCell ref="B14:C14"/>
    <mergeCell ref="I14:J14"/>
    <mergeCell ref="K14:L14"/>
    <mergeCell ref="B10:C10"/>
    <mergeCell ref="I10:J10"/>
    <mergeCell ref="B11:C11"/>
    <mergeCell ref="I11:J11"/>
    <mergeCell ref="K10:L10"/>
    <mergeCell ref="B12:C12"/>
    <mergeCell ref="I12:J12"/>
    <mergeCell ref="K12:L12"/>
    <mergeCell ref="K11:L11"/>
    <mergeCell ref="B8:C8"/>
    <mergeCell ref="I8:J8"/>
    <mergeCell ref="K8:L8"/>
    <mergeCell ref="B9:C9"/>
    <mergeCell ref="I9:J9"/>
    <mergeCell ref="K9:L9"/>
    <mergeCell ref="J2:K2"/>
    <mergeCell ref="C4:J4"/>
    <mergeCell ref="B6:C6"/>
    <mergeCell ref="I6:J6"/>
    <mergeCell ref="K6:L6"/>
    <mergeCell ref="B7:C7"/>
    <mergeCell ref="I7:J7"/>
    <mergeCell ref="K7:L7"/>
  </mergeCells>
  <printOptions/>
  <pageMargins left="0.75" right="0.75" top="0.61" bottom="0.7"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0">
      <selection activeCell="G25" sqref="G25"/>
    </sheetView>
  </sheetViews>
  <sheetFormatPr defaultColWidth="9.140625" defaultRowHeight="12.75"/>
  <cols>
    <col min="1" max="1" width="0.71875" style="0" customWidth="1"/>
    <col min="2" max="2" width="8.140625" style="0" customWidth="1"/>
    <col min="3" max="3" width="24.421875" style="0" customWidth="1"/>
    <col min="4" max="4" width="6.8515625" style="0" customWidth="1"/>
    <col min="5" max="5" width="5.421875" style="0" customWidth="1"/>
    <col min="6" max="6" width="10.8515625" style="0" customWidth="1"/>
    <col min="7" max="7" width="13.7109375" style="0" customWidth="1"/>
    <col min="8" max="8" width="10.00390625" style="0" customWidth="1"/>
    <col min="9" max="9" width="9.57421875" style="0" customWidth="1"/>
    <col min="10" max="10" width="2.7109375" style="0" customWidth="1"/>
    <col min="11" max="11" width="11.7109375" style="0" customWidth="1"/>
    <col min="12" max="12" width="8.8515625" style="0" customWidth="1"/>
    <col min="13" max="13" width="4.57421875" style="0" customWidth="1"/>
    <col min="14" max="14" width="5.00390625" style="0" customWidth="1"/>
    <col min="15" max="15" width="0.13671875" style="0" customWidth="1"/>
    <col min="16" max="16" width="8.140625" style="0" customWidth="1"/>
    <col min="17" max="17" width="3.8515625" style="0" customWidth="1"/>
    <col min="18" max="18" width="1.7109375" style="0" customWidth="1"/>
    <col min="20" max="20" width="11.00390625" style="0" bestFit="1" customWidth="1"/>
  </cols>
  <sheetData>
    <row r="1" spans="1:18" ht="7.5" customHeight="1">
      <c r="A1" s="1"/>
      <c r="B1" s="1"/>
      <c r="C1" s="1"/>
      <c r="D1" s="1"/>
      <c r="E1" s="1"/>
      <c r="F1" s="1"/>
      <c r="G1" s="1"/>
      <c r="H1" s="1"/>
      <c r="I1" s="1"/>
      <c r="J1" s="1"/>
      <c r="K1" s="1"/>
      <c r="L1" s="1"/>
      <c r="M1" s="1"/>
      <c r="N1" s="1"/>
      <c r="O1" s="1"/>
      <c r="P1" s="1"/>
      <c r="Q1" s="1"/>
      <c r="R1" s="1"/>
    </row>
    <row r="2" spans="1:18" ht="16.5" customHeight="1">
      <c r="A2" s="1"/>
      <c r="B2" s="1"/>
      <c r="C2" s="1"/>
      <c r="D2" s="1"/>
      <c r="E2" s="1"/>
      <c r="F2" s="1"/>
      <c r="G2" s="1"/>
      <c r="H2" s="1"/>
      <c r="I2" s="1"/>
      <c r="J2" s="1"/>
      <c r="K2" s="1"/>
      <c r="L2" s="1"/>
      <c r="M2" s="1"/>
      <c r="N2" s="284" t="s">
        <v>460</v>
      </c>
      <c r="O2" s="284"/>
      <c r="P2" s="284"/>
      <c r="Q2" s="284"/>
      <c r="R2" s="1"/>
    </row>
    <row r="3" spans="1:18" ht="3" customHeight="1">
      <c r="A3" s="1"/>
      <c r="B3" s="1"/>
      <c r="C3" s="1"/>
      <c r="D3" s="1"/>
      <c r="E3" s="1"/>
      <c r="F3" s="1"/>
      <c r="G3" s="1"/>
      <c r="H3" s="1"/>
      <c r="I3" s="1"/>
      <c r="J3" s="1"/>
      <c r="K3" s="1"/>
      <c r="L3" s="1"/>
      <c r="M3" s="1"/>
      <c r="N3" s="1"/>
      <c r="O3" s="1"/>
      <c r="P3" s="1"/>
      <c r="Q3" s="1"/>
      <c r="R3" s="1"/>
    </row>
    <row r="4" spans="1:18" ht="19.5" customHeight="1">
      <c r="A4" s="1"/>
      <c r="B4" s="1"/>
      <c r="C4" s="197" t="s">
        <v>461</v>
      </c>
      <c r="D4" s="197"/>
      <c r="E4" s="197"/>
      <c r="F4" s="197"/>
      <c r="G4" s="197"/>
      <c r="H4" s="197"/>
      <c r="I4" s="197"/>
      <c r="J4" s="197"/>
      <c r="K4" s="197"/>
      <c r="L4" s="197"/>
      <c r="M4" s="197"/>
      <c r="N4" s="197"/>
      <c r="O4" s="197"/>
      <c r="P4" s="197"/>
      <c r="Q4" s="1"/>
      <c r="R4" s="1"/>
    </row>
    <row r="5" spans="1:18" ht="19.5" customHeight="1">
      <c r="A5" s="1"/>
      <c r="B5" s="1"/>
      <c r="C5" s="1"/>
      <c r="D5" s="1"/>
      <c r="E5" s="1"/>
      <c r="F5" s="197" t="s">
        <v>462</v>
      </c>
      <c r="G5" s="197"/>
      <c r="H5" s="197"/>
      <c r="I5" s="197"/>
      <c r="J5" s="197"/>
      <c r="K5" s="1"/>
      <c r="L5" s="1"/>
      <c r="M5" s="1"/>
      <c r="N5" s="1"/>
      <c r="O5" s="1"/>
      <c r="P5" s="1"/>
      <c r="Q5" s="1"/>
      <c r="R5" s="1"/>
    </row>
    <row r="6" spans="1:18" ht="6.75" customHeight="1">
      <c r="A6" s="1"/>
      <c r="B6" s="1"/>
      <c r="C6" s="1"/>
      <c r="D6" s="1"/>
      <c r="E6" s="1"/>
      <c r="F6" s="1"/>
      <c r="G6" s="1"/>
      <c r="H6" s="1"/>
      <c r="I6" s="1"/>
      <c r="J6" s="1"/>
      <c r="K6" s="1"/>
      <c r="L6" s="1"/>
      <c r="M6" s="1"/>
      <c r="N6" s="1"/>
      <c r="O6" s="1"/>
      <c r="P6" s="1"/>
      <c r="Q6" s="1"/>
      <c r="R6" s="1"/>
    </row>
    <row r="7" spans="1:18" ht="15.75" customHeight="1">
      <c r="A7" s="1"/>
      <c r="B7" s="285"/>
      <c r="C7" s="285"/>
      <c r="D7" s="21"/>
      <c r="E7" s="286"/>
      <c r="F7" s="286"/>
      <c r="G7" s="21"/>
      <c r="H7" s="287" t="s">
        <v>463</v>
      </c>
      <c r="I7" s="287"/>
      <c r="J7" s="286"/>
      <c r="K7" s="286"/>
      <c r="L7" s="287" t="s">
        <v>463</v>
      </c>
      <c r="M7" s="287"/>
      <c r="N7" s="287"/>
      <c r="O7" s="287"/>
      <c r="P7" s="286"/>
      <c r="Q7" s="286"/>
      <c r="R7" s="286"/>
    </row>
    <row r="8" spans="1:18" ht="24.75" customHeight="1">
      <c r="A8" s="1"/>
      <c r="B8" s="240" t="s">
        <v>393</v>
      </c>
      <c r="C8" s="240"/>
      <c r="D8" s="33" t="s">
        <v>394</v>
      </c>
      <c r="E8" s="241" t="s">
        <v>52</v>
      </c>
      <c r="F8" s="241"/>
      <c r="G8" s="33" t="s">
        <v>464</v>
      </c>
      <c r="H8" s="33" t="s">
        <v>465</v>
      </c>
      <c r="I8" s="33" t="s">
        <v>466</v>
      </c>
      <c r="J8" s="241" t="s">
        <v>467</v>
      </c>
      <c r="K8" s="241"/>
      <c r="L8" s="33" t="s">
        <v>465</v>
      </c>
      <c r="M8" s="241" t="s">
        <v>466</v>
      </c>
      <c r="N8" s="241"/>
      <c r="O8" s="241"/>
      <c r="P8" s="241" t="s">
        <v>468</v>
      </c>
      <c r="Q8" s="241"/>
      <c r="R8" s="241"/>
    </row>
    <row r="9" spans="1:18" ht="15" customHeight="1">
      <c r="A9" s="1"/>
      <c r="B9" s="240">
        <v>1</v>
      </c>
      <c r="C9" s="240"/>
      <c r="D9" s="33">
        <v>2</v>
      </c>
      <c r="E9" s="241">
        <v>3</v>
      </c>
      <c r="F9" s="241"/>
      <c r="G9" s="33">
        <v>4</v>
      </c>
      <c r="H9" s="33">
        <v>5</v>
      </c>
      <c r="I9" s="33">
        <v>6</v>
      </c>
      <c r="J9" s="241">
        <v>7</v>
      </c>
      <c r="K9" s="241"/>
      <c r="L9" s="33">
        <v>8</v>
      </c>
      <c r="M9" s="241">
        <v>9</v>
      </c>
      <c r="N9" s="241"/>
      <c r="O9" s="241"/>
      <c r="P9" s="241">
        <v>10</v>
      </c>
      <c r="Q9" s="241"/>
      <c r="R9" s="241"/>
    </row>
    <row r="10" spans="1:18" ht="18" customHeight="1">
      <c r="A10" s="1"/>
      <c r="B10" s="201" t="s">
        <v>469</v>
      </c>
      <c r="C10" s="201"/>
      <c r="D10" s="37" t="s">
        <v>17</v>
      </c>
      <c r="E10" s="222">
        <f>E11+E15+E19+E20+E22</f>
        <v>76519806054</v>
      </c>
      <c r="F10" s="222"/>
      <c r="G10" s="29">
        <f>G19+G20+G22</f>
        <v>13276313079</v>
      </c>
      <c r="H10" s="38">
        <v>0</v>
      </c>
      <c r="I10" s="38">
        <v>0</v>
      </c>
      <c r="J10" s="222">
        <v>10930682704</v>
      </c>
      <c r="K10" s="222"/>
      <c r="L10" s="38">
        <v>0</v>
      </c>
      <c r="M10" s="288">
        <v>0</v>
      </c>
      <c r="N10" s="288"/>
      <c r="O10" s="222">
        <f>O11+O15+O19+O20+O22+O16</f>
        <v>79152868199</v>
      </c>
      <c r="P10" s="222"/>
      <c r="Q10" s="222"/>
      <c r="R10" s="222"/>
    </row>
    <row r="11" spans="1:18" ht="18" customHeight="1">
      <c r="A11" s="1"/>
      <c r="B11" s="216" t="s">
        <v>470</v>
      </c>
      <c r="C11" s="216"/>
      <c r="D11" s="39" t="s">
        <v>471</v>
      </c>
      <c r="E11" s="210">
        <v>31263000000</v>
      </c>
      <c r="F11" s="212"/>
      <c r="G11" s="28">
        <v>7815750000</v>
      </c>
      <c r="H11" s="30">
        <v>0</v>
      </c>
      <c r="I11" s="30">
        <v>0</v>
      </c>
      <c r="J11" s="232">
        <v>0</v>
      </c>
      <c r="K11" s="232"/>
      <c r="L11" s="30">
        <v>0</v>
      </c>
      <c r="M11" s="232">
        <v>0</v>
      </c>
      <c r="N11" s="232"/>
      <c r="O11" s="218">
        <f>E11+G11</f>
        <v>39078750000</v>
      </c>
      <c r="P11" s="218"/>
      <c r="Q11" s="218"/>
      <c r="R11" s="218"/>
    </row>
    <row r="12" spans="1:18" ht="18" customHeight="1">
      <c r="A12" s="1"/>
      <c r="B12" s="216" t="s">
        <v>472</v>
      </c>
      <c r="C12" s="216"/>
      <c r="D12" s="39" t="s">
        <v>473</v>
      </c>
      <c r="E12" s="210">
        <v>15963000000</v>
      </c>
      <c r="F12" s="212"/>
      <c r="G12" s="28">
        <v>3907500000</v>
      </c>
      <c r="H12" s="30">
        <v>0</v>
      </c>
      <c r="I12" s="30">
        <v>0</v>
      </c>
      <c r="J12" s="232">
        <v>0</v>
      </c>
      <c r="K12" s="232"/>
      <c r="L12" s="30">
        <v>0</v>
      </c>
      <c r="M12" s="232">
        <v>0</v>
      </c>
      <c r="N12" s="232"/>
      <c r="O12" s="218">
        <f>E12+G12</f>
        <v>19870500000</v>
      </c>
      <c r="P12" s="218"/>
      <c r="Q12" s="218"/>
      <c r="R12" s="218"/>
    </row>
    <row r="13" spans="1:18" ht="18" customHeight="1">
      <c r="A13" s="1"/>
      <c r="B13" s="216" t="s">
        <v>474</v>
      </c>
      <c r="C13" s="216"/>
      <c r="D13" s="39" t="s">
        <v>475</v>
      </c>
      <c r="E13" s="210">
        <v>15300000000</v>
      </c>
      <c r="F13" s="212"/>
      <c r="G13" s="28">
        <f>G11-G12</f>
        <v>3908250000</v>
      </c>
      <c r="H13" s="30">
        <v>0</v>
      </c>
      <c r="I13" s="30">
        <v>0</v>
      </c>
      <c r="J13" s="232">
        <v>0</v>
      </c>
      <c r="K13" s="232"/>
      <c r="L13" s="30">
        <v>0</v>
      </c>
      <c r="M13" s="232">
        <v>0</v>
      </c>
      <c r="N13" s="232"/>
      <c r="O13" s="218">
        <f>E13+G13</f>
        <v>19208250000</v>
      </c>
      <c r="P13" s="218"/>
      <c r="Q13" s="218"/>
      <c r="R13" s="218"/>
    </row>
    <row r="14" spans="1:18" ht="18" customHeight="1">
      <c r="A14" s="1"/>
      <c r="B14" s="216" t="s">
        <v>476</v>
      </c>
      <c r="C14" s="216"/>
      <c r="D14" s="39" t="s">
        <v>477</v>
      </c>
      <c r="E14" s="213">
        <v>0</v>
      </c>
      <c r="F14" s="215"/>
      <c r="G14" s="30">
        <v>0</v>
      </c>
      <c r="H14" s="30">
        <v>0</v>
      </c>
      <c r="I14" s="30">
        <v>0</v>
      </c>
      <c r="J14" s="232">
        <v>0</v>
      </c>
      <c r="K14" s="232"/>
      <c r="L14" s="30">
        <v>0</v>
      </c>
      <c r="M14" s="232">
        <v>0</v>
      </c>
      <c r="N14" s="232"/>
      <c r="O14" s="232">
        <v>0</v>
      </c>
      <c r="P14" s="232"/>
      <c r="Q14" s="232"/>
      <c r="R14" s="232"/>
    </row>
    <row r="15" spans="1:18" ht="18" customHeight="1">
      <c r="A15" s="1"/>
      <c r="B15" s="216" t="s">
        <v>478</v>
      </c>
      <c r="C15" s="216"/>
      <c r="D15" s="39" t="s">
        <v>479</v>
      </c>
      <c r="E15" s="210">
        <v>24697081857</v>
      </c>
      <c r="F15" s="212"/>
      <c r="G15" s="30">
        <v>0</v>
      </c>
      <c r="H15" s="30">
        <v>0</v>
      </c>
      <c r="I15" s="30">
        <v>0</v>
      </c>
      <c r="J15" s="218">
        <f>G11</f>
        <v>7815750000</v>
      </c>
      <c r="K15" s="218"/>
      <c r="L15" s="30">
        <v>0</v>
      </c>
      <c r="M15" s="232">
        <v>0</v>
      </c>
      <c r="N15" s="232"/>
      <c r="O15" s="218">
        <f>24697081857-J15</f>
        <v>16881331857</v>
      </c>
      <c r="P15" s="218"/>
      <c r="Q15" s="218"/>
      <c r="R15" s="218"/>
    </row>
    <row r="16" spans="1:18" ht="18" customHeight="1">
      <c r="A16" s="1"/>
      <c r="B16" s="216" t="s">
        <v>480</v>
      </c>
      <c r="C16" s="216"/>
      <c r="D16" s="39" t="s">
        <v>481</v>
      </c>
      <c r="E16" s="213">
        <v>0</v>
      </c>
      <c r="F16" s="215"/>
      <c r="G16" s="30">
        <v>0</v>
      </c>
      <c r="H16" s="30">
        <v>0</v>
      </c>
      <c r="I16" s="30">
        <v>0</v>
      </c>
      <c r="J16" s="218">
        <v>804000</v>
      </c>
      <c r="K16" s="218"/>
      <c r="L16" s="30">
        <v>0</v>
      </c>
      <c r="M16" s="232">
        <v>0</v>
      </c>
      <c r="N16" s="232"/>
      <c r="O16" s="218">
        <v>-804000</v>
      </c>
      <c r="P16" s="218"/>
      <c r="Q16" s="218"/>
      <c r="R16" s="218"/>
    </row>
    <row r="17" spans="1:18" ht="18" customHeight="1">
      <c r="A17" s="1"/>
      <c r="B17" s="216" t="s">
        <v>482</v>
      </c>
      <c r="C17" s="216"/>
      <c r="D17" s="39" t="s">
        <v>483</v>
      </c>
      <c r="E17" s="213">
        <v>0</v>
      </c>
      <c r="F17" s="215"/>
      <c r="G17" s="30">
        <v>0</v>
      </c>
      <c r="H17" s="30">
        <v>0</v>
      </c>
      <c r="I17" s="30">
        <v>0</v>
      </c>
      <c r="J17" s="232">
        <v>0</v>
      </c>
      <c r="K17" s="232"/>
      <c r="L17" s="30">
        <v>0</v>
      </c>
      <c r="M17" s="232">
        <v>0</v>
      </c>
      <c r="N17" s="232"/>
      <c r="O17" s="232">
        <v>0</v>
      </c>
      <c r="P17" s="232"/>
      <c r="Q17" s="232"/>
      <c r="R17" s="232"/>
    </row>
    <row r="18" spans="1:18" ht="18" customHeight="1">
      <c r="A18" s="1"/>
      <c r="B18" s="216" t="s">
        <v>484</v>
      </c>
      <c r="C18" s="216"/>
      <c r="D18" s="39" t="s">
        <v>485</v>
      </c>
      <c r="E18" s="213">
        <v>0</v>
      </c>
      <c r="F18" s="215"/>
      <c r="G18" s="30">
        <v>0</v>
      </c>
      <c r="H18" s="30">
        <v>0</v>
      </c>
      <c r="I18" s="30">
        <v>0</v>
      </c>
      <c r="J18" s="232">
        <v>0</v>
      </c>
      <c r="K18" s="232"/>
      <c r="L18" s="30">
        <v>0</v>
      </c>
      <c r="M18" s="232">
        <v>0</v>
      </c>
      <c r="N18" s="232"/>
      <c r="O18" s="232">
        <v>0</v>
      </c>
      <c r="P18" s="232"/>
      <c r="Q18" s="232"/>
      <c r="R18" s="232"/>
    </row>
    <row r="19" spans="1:18" ht="18" customHeight="1">
      <c r="A19" s="1"/>
      <c r="B19" s="216" t="s">
        <v>486</v>
      </c>
      <c r="C19" s="216"/>
      <c r="D19" s="39" t="s">
        <v>487</v>
      </c>
      <c r="E19" s="210">
        <v>4035623266</v>
      </c>
      <c r="F19" s="212"/>
      <c r="G19" s="28">
        <v>4092886934</v>
      </c>
      <c r="H19" s="30">
        <v>0</v>
      </c>
      <c r="I19" s="30">
        <v>0</v>
      </c>
      <c r="J19" s="232">
        <v>0</v>
      </c>
      <c r="K19" s="232"/>
      <c r="L19" s="30">
        <v>0</v>
      </c>
      <c r="M19" s="232">
        <v>0</v>
      </c>
      <c r="N19" s="232"/>
      <c r="O19" s="218">
        <f>E19+G19</f>
        <v>8128510200</v>
      </c>
      <c r="P19" s="218"/>
      <c r="Q19" s="218"/>
      <c r="R19" s="218"/>
    </row>
    <row r="20" spans="1:18" ht="18" customHeight="1">
      <c r="A20" s="1"/>
      <c r="B20" s="216" t="s">
        <v>488</v>
      </c>
      <c r="C20" s="216"/>
      <c r="D20" s="39" t="s">
        <v>489</v>
      </c>
      <c r="E20" s="210">
        <v>5881653997</v>
      </c>
      <c r="F20" s="212"/>
      <c r="G20" s="28">
        <v>1064000000</v>
      </c>
      <c r="H20" s="30">
        <v>0</v>
      </c>
      <c r="I20" s="30">
        <v>0</v>
      </c>
      <c r="J20" s="232">
        <v>0</v>
      </c>
      <c r="K20" s="232"/>
      <c r="L20" s="30">
        <v>0</v>
      </c>
      <c r="M20" s="232">
        <v>0</v>
      </c>
      <c r="N20" s="232"/>
      <c r="O20" s="218">
        <f>E20+G20</f>
        <v>6945653997</v>
      </c>
      <c r="P20" s="218"/>
      <c r="Q20" s="218"/>
      <c r="R20" s="218"/>
    </row>
    <row r="21" spans="1:18" ht="18" customHeight="1">
      <c r="A21" s="1"/>
      <c r="B21" s="216" t="s">
        <v>490</v>
      </c>
      <c r="C21" s="216"/>
      <c r="D21" s="39" t="s">
        <v>491</v>
      </c>
      <c r="E21" s="213">
        <v>0</v>
      </c>
      <c r="F21" s="215"/>
      <c r="G21" s="30">
        <v>0</v>
      </c>
      <c r="H21" s="30">
        <v>0</v>
      </c>
      <c r="I21" s="30">
        <v>0</v>
      </c>
      <c r="J21" s="232">
        <v>0</v>
      </c>
      <c r="K21" s="232"/>
      <c r="L21" s="30">
        <v>0</v>
      </c>
      <c r="M21" s="232">
        <v>0</v>
      </c>
      <c r="N21" s="232"/>
      <c r="O21" s="232">
        <v>0</v>
      </c>
      <c r="P21" s="232"/>
      <c r="Q21" s="232"/>
      <c r="R21" s="232"/>
    </row>
    <row r="22" spans="1:18" ht="21.75" customHeight="1">
      <c r="A22" s="1"/>
      <c r="B22" s="216" t="s">
        <v>492</v>
      </c>
      <c r="C22" s="216"/>
      <c r="D22" s="39" t="s">
        <v>7</v>
      </c>
      <c r="E22" s="210">
        <v>10642446934</v>
      </c>
      <c r="F22" s="212"/>
      <c r="G22" s="28">
        <f>G23+G24</f>
        <v>8119426145</v>
      </c>
      <c r="H22" s="30">
        <v>0</v>
      </c>
      <c r="I22" s="30">
        <v>0</v>
      </c>
      <c r="J22" s="218">
        <f>J23</f>
        <v>10642446934</v>
      </c>
      <c r="K22" s="218"/>
      <c r="L22" s="30">
        <v>0</v>
      </c>
      <c r="M22" s="232">
        <v>0</v>
      </c>
      <c r="N22" s="232"/>
      <c r="O22" s="218">
        <f>E22+G22-J22</f>
        <v>8119426145</v>
      </c>
      <c r="P22" s="218"/>
      <c r="Q22" s="218"/>
      <c r="R22" s="218"/>
    </row>
    <row r="23" spans="1:18" ht="18" customHeight="1">
      <c r="A23" s="1"/>
      <c r="B23" s="216" t="s">
        <v>493</v>
      </c>
      <c r="C23" s="216"/>
      <c r="D23" s="39" t="s">
        <v>494</v>
      </c>
      <c r="E23" s="210">
        <v>10642446934</v>
      </c>
      <c r="F23" s="212"/>
      <c r="G23" s="40"/>
      <c r="H23" s="30">
        <v>0</v>
      </c>
      <c r="I23" s="30">
        <v>0</v>
      </c>
      <c r="J23" s="218">
        <v>10642446934</v>
      </c>
      <c r="K23" s="218"/>
      <c r="L23" s="30">
        <v>0</v>
      </c>
      <c r="M23" s="232">
        <v>0</v>
      </c>
      <c r="N23" s="232"/>
      <c r="O23" s="218">
        <f>E23+G23-J23</f>
        <v>0</v>
      </c>
      <c r="P23" s="218"/>
      <c r="Q23" s="218"/>
      <c r="R23" s="218"/>
    </row>
    <row r="24" spans="1:18" ht="18" customHeight="1">
      <c r="A24" s="1"/>
      <c r="B24" s="216" t="s">
        <v>495</v>
      </c>
      <c r="C24" s="216"/>
      <c r="D24" s="39" t="s">
        <v>496</v>
      </c>
      <c r="E24" s="210"/>
      <c r="F24" s="212"/>
      <c r="G24" s="28">
        <v>8119426145</v>
      </c>
      <c r="H24" s="30">
        <v>0</v>
      </c>
      <c r="I24" s="30">
        <v>0</v>
      </c>
      <c r="J24" s="232">
        <v>0</v>
      </c>
      <c r="K24" s="232"/>
      <c r="L24" s="30">
        <v>0</v>
      </c>
      <c r="M24" s="232">
        <v>0</v>
      </c>
      <c r="N24" s="232"/>
      <c r="O24" s="218">
        <f>E24+G24-J24</f>
        <v>8119426145</v>
      </c>
      <c r="P24" s="218"/>
      <c r="Q24" s="218"/>
      <c r="R24" s="218"/>
    </row>
    <row r="25" spans="1:18" ht="18" customHeight="1">
      <c r="A25" s="1"/>
      <c r="B25" s="216" t="s">
        <v>497</v>
      </c>
      <c r="C25" s="216"/>
      <c r="D25" s="39" t="s">
        <v>8</v>
      </c>
      <c r="E25" s="232">
        <v>0</v>
      </c>
      <c r="F25" s="232"/>
      <c r="G25" s="30">
        <v>0</v>
      </c>
      <c r="H25" s="30">
        <v>0</v>
      </c>
      <c r="I25" s="30">
        <v>0</v>
      </c>
      <c r="J25" s="232">
        <v>0</v>
      </c>
      <c r="K25" s="232"/>
      <c r="L25" s="30">
        <v>0</v>
      </c>
      <c r="M25" s="232">
        <v>0</v>
      </c>
      <c r="N25" s="232"/>
      <c r="O25" s="232">
        <v>0</v>
      </c>
      <c r="P25" s="232"/>
      <c r="Q25" s="232"/>
      <c r="R25" s="232"/>
    </row>
    <row r="26" spans="1:18" ht="18" customHeight="1">
      <c r="A26" s="1"/>
      <c r="B26" s="216" t="s">
        <v>1</v>
      </c>
      <c r="C26" s="216"/>
      <c r="D26" s="39" t="s">
        <v>9</v>
      </c>
      <c r="E26" s="232">
        <v>0</v>
      </c>
      <c r="F26" s="232"/>
      <c r="G26" s="30">
        <v>0</v>
      </c>
      <c r="H26" s="30">
        <v>0</v>
      </c>
      <c r="I26" s="30">
        <v>0</v>
      </c>
      <c r="J26" s="232">
        <v>0</v>
      </c>
      <c r="K26" s="232"/>
      <c r="L26" s="30">
        <v>0</v>
      </c>
      <c r="M26" s="232">
        <v>0</v>
      </c>
      <c r="N26" s="232"/>
      <c r="O26" s="232">
        <v>0</v>
      </c>
      <c r="P26" s="232"/>
      <c r="Q26" s="232"/>
      <c r="R26" s="232"/>
    </row>
    <row r="28" spans="2:18" ht="15.75">
      <c r="B28" s="283" t="s">
        <v>651</v>
      </c>
      <c r="C28" s="283"/>
      <c r="D28" s="283"/>
      <c r="E28" s="283"/>
      <c r="F28" s="77"/>
      <c r="H28" s="84"/>
      <c r="I28" s="84"/>
      <c r="J28" s="283" t="s">
        <v>652</v>
      </c>
      <c r="K28" s="283"/>
      <c r="L28" s="283"/>
      <c r="M28" s="283"/>
      <c r="N28" s="283"/>
      <c r="O28" s="283"/>
      <c r="P28" s="283"/>
      <c r="Q28" s="283"/>
      <c r="R28" s="283"/>
    </row>
  </sheetData>
  <sheetProtection/>
  <mergeCells count="106">
    <mergeCell ref="M24:N24"/>
    <mergeCell ref="O26:R26"/>
    <mergeCell ref="B26:C26"/>
    <mergeCell ref="E26:F26"/>
    <mergeCell ref="J26:K26"/>
    <mergeCell ref="M26:N26"/>
    <mergeCell ref="M22:N22"/>
    <mergeCell ref="O24:R24"/>
    <mergeCell ref="B25:C25"/>
    <mergeCell ref="E25:F25"/>
    <mergeCell ref="J25:K25"/>
    <mergeCell ref="M25:N25"/>
    <mergeCell ref="O25:R25"/>
    <mergeCell ref="B24:C24"/>
    <mergeCell ref="E24:F24"/>
    <mergeCell ref="J24:K24"/>
    <mergeCell ref="M20:N20"/>
    <mergeCell ref="O22:R22"/>
    <mergeCell ref="B23:C23"/>
    <mergeCell ref="E23:F23"/>
    <mergeCell ref="J23:K23"/>
    <mergeCell ref="M23:N23"/>
    <mergeCell ref="O23:R23"/>
    <mergeCell ref="B22:C22"/>
    <mergeCell ref="E22:F22"/>
    <mergeCell ref="J22:K22"/>
    <mergeCell ref="M18:N18"/>
    <mergeCell ref="O20:R20"/>
    <mergeCell ref="B21:C21"/>
    <mergeCell ref="E21:F21"/>
    <mergeCell ref="J21:K21"/>
    <mergeCell ref="M21:N21"/>
    <mergeCell ref="O21:R21"/>
    <mergeCell ref="B20:C20"/>
    <mergeCell ref="E20:F20"/>
    <mergeCell ref="J20:K20"/>
    <mergeCell ref="M16:N16"/>
    <mergeCell ref="O18:R18"/>
    <mergeCell ref="B19:C19"/>
    <mergeCell ref="E19:F19"/>
    <mergeCell ref="J19:K19"/>
    <mergeCell ref="M19:N19"/>
    <mergeCell ref="O19:R19"/>
    <mergeCell ref="B18:C18"/>
    <mergeCell ref="E18:F18"/>
    <mergeCell ref="J18:K18"/>
    <mergeCell ref="M14:N14"/>
    <mergeCell ref="O16:R16"/>
    <mergeCell ref="B17:C17"/>
    <mergeCell ref="E17:F17"/>
    <mergeCell ref="J17:K17"/>
    <mergeCell ref="M17:N17"/>
    <mergeCell ref="O17:R17"/>
    <mergeCell ref="B16:C16"/>
    <mergeCell ref="E16:F16"/>
    <mergeCell ref="J16:K16"/>
    <mergeCell ref="M12:N12"/>
    <mergeCell ref="O14:R14"/>
    <mergeCell ref="B15:C15"/>
    <mergeCell ref="E15:F15"/>
    <mergeCell ref="J15:K15"/>
    <mergeCell ref="M15:N15"/>
    <mergeCell ref="O15:R15"/>
    <mergeCell ref="B14:C14"/>
    <mergeCell ref="E14:F14"/>
    <mergeCell ref="J14:K14"/>
    <mergeCell ref="M10:N10"/>
    <mergeCell ref="O12:R12"/>
    <mergeCell ref="B13:C13"/>
    <mergeCell ref="E13:F13"/>
    <mergeCell ref="J13:K13"/>
    <mergeCell ref="M13:N13"/>
    <mergeCell ref="O13:R13"/>
    <mergeCell ref="B12:C12"/>
    <mergeCell ref="E12:F12"/>
    <mergeCell ref="J12:K12"/>
    <mergeCell ref="M8:O8"/>
    <mergeCell ref="O10:R10"/>
    <mergeCell ref="B11:C11"/>
    <mergeCell ref="E11:F11"/>
    <mergeCell ref="J11:K11"/>
    <mergeCell ref="M11:N11"/>
    <mergeCell ref="O11:R11"/>
    <mergeCell ref="B10:C10"/>
    <mergeCell ref="E10:F10"/>
    <mergeCell ref="J10:K10"/>
    <mergeCell ref="P7:R7"/>
    <mergeCell ref="P8:R8"/>
    <mergeCell ref="B9:C9"/>
    <mergeCell ref="E9:F9"/>
    <mergeCell ref="J9:K9"/>
    <mergeCell ref="M9:O9"/>
    <mergeCell ref="P9:R9"/>
    <mergeCell ref="B8:C8"/>
    <mergeCell ref="E8:F8"/>
    <mergeCell ref="J8:K8"/>
    <mergeCell ref="B28:E28"/>
    <mergeCell ref="J28:R28"/>
    <mergeCell ref="N2:Q2"/>
    <mergeCell ref="C4:P4"/>
    <mergeCell ref="F5:J5"/>
    <mergeCell ref="B7:C7"/>
    <mergeCell ref="E7:F7"/>
    <mergeCell ref="H7:I7"/>
    <mergeCell ref="J7:K7"/>
    <mergeCell ref="L7:O7"/>
  </mergeCells>
  <printOptions/>
  <pageMargins left="0.75" right="0.42" top="0.67"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7"/>
  <sheetViews>
    <sheetView zoomScalePageLayoutView="0" workbookViewId="0" topLeftCell="A1">
      <selection activeCell="H15" sqref="H15"/>
    </sheetView>
  </sheetViews>
  <sheetFormatPr defaultColWidth="9.140625" defaultRowHeight="12.75"/>
  <cols>
    <col min="1" max="1" width="1.1484375" style="0" customWidth="1"/>
    <col min="2" max="2" width="19.421875" style="0" customWidth="1"/>
    <col min="3" max="3" width="11.28125" style="0" customWidth="1"/>
    <col min="4" max="4" width="6.57421875" style="0" customWidth="1"/>
    <col min="5" max="5" width="15.57421875" style="0" customWidth="1"/>
    <col min="6" max="7" width="16.28125" style="0" customWidth="1"/>
    <col min="8" max="8" width="15.140625" style="0" customWidth="1"/>
    <col min="9" max="9" width="4.8515625" style="0" customWidth="1"/>
    <col min="10" max="10" width="5.8515625" style="0" customWidth="1"/>
    <col min="11" max="11" width="3.57421875" style="0" customWidth="1"/>
    <col min="12" max="12" width="15.57421875" style="0" customWidth="1"/>
  </cols>
  <sheetData>
    <row r="1" spans="1:12" ht="4.5" customHeight="1">
      <c r="A1" s="1"/>
      <c r="B1" s="1"/>
      <c r="C1" s="1"/>
      <c r="D1" s="1"/>
      <c r="E1" s="1"/>
      <c r="F1" s="1"/>
      <c r="G1" s="1"/>
      <c r="H1" s="1"/>
      <c r="I1" s="1"/>
      <c r="J1" s="1"/>
      <c r="K1" s="1"/>
      <c r="L1" s="1"/>
    </row>
    <row r="2" spans="1:12" ht="16.5" customHeight="1">
      <c r="A2" s="1"/>
      <c r="B2" s="1"/>
      <c r="C2" s="1"/>
      <c r="D2" s="1"/>
      <c r="E2" s="1"/>
      <c r="F2" s="1"/>
      <c r="G2" s="1"/>
      <c r="H2" s="1"/>
      <c r="I2" s="1"/>
      <c r="J2" s="1"/>
      <c r="K2" s="284" t="s">
        <v>498</v>
      </c>
      <c r="L2" s="284"/>
    </row>
    <row r="3" spans="1:12" ht="15" customHeight="1">
      <c r="A3" s="1"/>
      <c r="B3" s="1"/>
      <c r="C3" s="1"/>
      <c r="D3" s="1"/>
      <c r="E3" s="1"/>
      <c r="F3" s="1"/>
      <c r="G3" s="1"/>
      <c r="H3" s="1"/>
      <c r="I3" s="1"/>
      <c r="J3" s="1"/>
      <c r="K3" s="1"/>
      <c r="L3" s="1"/>
    </row>
    <row r="4" spans="1:12" ht="19.5" customHeight="1">
      <c r="A4" s="1"/>
      <c r="B4" s="1"/>
      <c r="C4" s="134" t="s">
        <v>499</v>
      </c>
      <c r="D4" s="134"/>
      <c r="E4" s="134"/>
      <c r="F4" s="134"/>
      <c r="G4" s="134"/>
      <c r="H4" s="134"/>
      <c r="I4" s="134"/>
      <c r="J4" s="1"/>
      <c r="K4" s="1"/>
      <c r="L4" s="1"/>
    </row>
    <row r="5" spans="1:12" ht="22.5" customHeight="1">
      <c r="A5" s="1"/>
      <c r="B5" s="1"/>
      <c r="C5" s="1"/>
      <c r="D5" s="1"/>
      <c r="E5" s="1"/>
      <c r="F5" s="1"/>
      <c r="G5" s="1"/>
      <c r="H5" s="1"/>
      <c r="I5" s="1"/>
      <c r="J5" s="1"/>
      <c r="K5" s="1"/>
      <c r="L5" s="1"/>
    </row>
    <row r="6" spans="1:12" ht="17.25" customHeight="1">
      <c r="A6" s="1"/>
      <c r="B6" s="285"/>
      <c r="C6" s="285"/>
      <c r="D6" s="21"/>
      <c r="E6" s="289" t="s">
        <v>52</v>
      </c>
      <c r="F6" s="289"/>
      <c r="G6" s="289" t="s">
        <v>500</v>
      </c>
      <c r="H6" s="289"/>
      <c r="I6" s="289" t="s">
        <v>468</v>
      </c>
      <c r="J6" s="289"/>
      <c r="K6" s="289"/>
      <c r="L6" s="289"/>
    </row>
    <row r="7" spans="1:12" ht="18" customHeight="1">
      <c r="A7" s="1"/>
      <c r="B7" s="290" t="s">
        <v>5</v>
      </c>
      <c r="C7" s="290"/>
      <c r="D7" s="22" t="s">
        <v>16</v>
      </c>
      <c r="E7" s="22" t="s">
        <v>501</v>
      </c>
      <c r="F7" s="22" t="s">
        <v>502</v>
      </c>
      <c r="G7" s="22" t="s">
        <v>503</v>
      </c>
      <c r="H7" s="22" t="s">
        <v>504</v>
      </c>
      <c r="I7" s="291" t="s">
        <v>501</v>
      </c>
      <c r="J7" s="291"/>
      <c r="K7" s="291"/>
      <c r="L7" s="22" t="s">
        <v>502</v>
      </c>
    </row>
    <row r="8" spans="1:12" ht="15" customHeight="1">
      <c r="A8" s="1"/>
      <c r="B8" s="290">
        <v>1</v>
      </c>
      <c r="C8" s="290"/>
      <c r="D8" s="22">
        <v>2</v>
      </c>
      <c r="E8" s="22">
        <v>3</v>
      </c>
      <c r="F8" s="22">
        <v>4</v>
      </c>
      <c r="G8" s="22">
        <v>5</v>
      </c>
      <c r="H8" s="22">
        <v>6</v>
      </c>
      <c r="I8" s="291">
        <v>7</v>
      </c>
      <c r="J8" s="291"/>
      <c r="K8" s="291"/>
      <c r="L8" s="22">
        <v>8</v>
      </c>
    </row>
    <row r="9" spans="1:12" ht="20.25" customHeight="1">
      <c r="A9" s="1"/>
      <c r="B9" s="201" t="s">
        <v>505</v>
      </c>
      <c r="C9" s="201"/>
      <c r="D9" s="37" t="s">
        <v>39</v>
      </c>
      <c r="E9" s="38">
        <v>0</v>
      </c>
      <c r="F9" s="29">
        <f>F10+F14+F15</f>
        <v>2414458737</v>
      </c>
      <c r="G9" s="29">
        <f>SUM(G10:G18)</f>
        <v>14077338725</v>
      </c>
      <c r="H9" s="29">
        <f>SUM(H10:H18)</f>
        <v>13409504315</v>
      </c>
      <c r="I9" s="292">
        <f>I15</f>
        <v>15807623</v>
      </c>
      <c r="J9" s="293"/>
      <c r="K9" s="294"/>
      <c r="L9" s="29">
        <f>L10+L14+L15</f>
        <v>1762431950</v>
      </c>
    </row>
    <row r="10" spans="1:12" ht="18" customHeight="1">
      <c r="A10" s="1"/>
      <c r="B10" s="216" t="s">
        <v>506</v>
      </c>
      <c r="C10" s="216"/>
      <c r="D10" s="39" t="s">
        <v>40</v>
      </c>
      <c r="E10" s="30">
        <v>0</v>
      </c>
      <c r="F10" s="28">
        <v>528064203</v>
      </c>
      <c r="G10" s="28">
        <v>9638903855</v>
      </c>
      <c r="H10" s="28">
        <v>10040494363</v>
      </c>
      <c r="I10" s="232">
        <v>0</v>
      </c>
      <c r="J10" s="232"/>
      <c r="K10" s="232"/>
      <c r="L10" s="28">
        <f>F10+H10-G10</f>
        <v>929654711</v>
      </c>
    </row>
    <row r="11" spans="1:12" ht="18" customHeight="1">
      <c r="A11" s="1"/>
      <c r="B11" s="216" t="s">
        <v>507</v>
      </c>
      <c r="C11" s="216"/>
      <c r="D11" s="39" t="s">
        <v>42</v>
      </c>
      <c r="E11" s="30">
        <v>0</v>
      </c>
      <c r="F11" s="30">
        <v>0</v>
      </c>
      <c r="G11" s="30">
        <v>0</v>
      </c>
      <c r="H11" s="30">
        <v>0</v>
      </c>
      <c r="I11" s="232">
        <v>0</v>
      </c>
      <c r="J11" s="232"/>
      <c r="K11" s="232"/>
      <c r="L11" s="72"/>
    </row>
    <row r="12" spans="1:12" ht="18" customHeight="1">
      <c r="A12" s="1"/>
      <c r="B12" s="216" t="s">
        <v>508</v>
      </c>
      <c r="C12" s="216"/>
      <c r="D12" s="39" t="s">
        <v>41</v>
      </c>
      <c r="E12" s="30">
        <v>0</v>
      </c>
      <c r="F12" s="30">
        <v>0</v>
      </c>
      <c r="G12" s="30">
        <v>0</v>
      </c>
      <c r="H12" s="30">
        <v>0</v>
      </c>
      <c r="I12" s="232">
        <v>0</v>
      </c>
      <c r="J12" s="232"/>
      <c r="K12" s="232"/>
      <c r="L12" s="30"/>
    </row>
    <row r="13" spans="1:12" ht="18" customHeight="1">
      <c r="A13" s="1"/>
      <c r="B13" s="216" t="s">
        <v>509</v>
      </c>
      <c r="C13" s="216"/>
      <c r="D13" s="39" t="s">
        <v>44</v>
      </c>
      <c r="E13" s="30">
        <v>0</v>
      </c>
      <c r="F13" s="30">
        <v>0</v>
      </c>
      <c r="G13" s="30">
        <v>0</v>
      </c>
      <c r="H13" s="30">
        <v>0</v>
      </c>
      <c r="I13" s="232">
        <v>0</v>
      </c>
      <c r="J13" s="232"/>
      <c r="K13" s="232"/>
      <c r="L13" s="30"/>
    </row>
    <row r="14" spans="1:12" ht="18" customHeight="1">
      <c r="A14" s="1"/>
      <c r="B14" s="216" t="s">
        <v>510</v>
      </c>
      <c r="C14" s="216"/>
      <c r="D14" s="39" t="s">
        <v>35</v>
      </c>
      <c r="E14" s="30">
        <v>0</v>
      </c>
      <c r="F14" s="28">
        <v>1412247071</v>
      </c>
      <c r="G14" s="28">
        <v>2941377734</v>
      </c>
      <c r="H14" s="28">
        <v>2350234543</v>
      </c>
      <c r="I14" s="232">
        <v>0</v>
      </c>
      <c r="J14" s="232"/>
      <c r="K14" s="232"/>
      <c r="L14" s="28">
        <f>F14+H14-G14</f>
        <v>821103880</v>
      </c>
    </row>
    <row r="15" spans="1:12" ht="18" customHeight="1">
      <c r="A15" s="1"/>
      <c r="B15" s="216" t="s">
        <v>511</v>
      </c>
      <c r="C15" s="216"/>
      <c r="D15" s="39" t="s">
        <v>105</v>
      </c>
      <c r="E15" s="30">
        <v>0</v>
      </c>
      <c r="F15" s="28">
        <v>474147463</v>
      </c>
      <c r="G15" s="28">
        <v>583447934</v>
      </c>
      <c r="H15" s="28">
        <v>105166207</v>
      </c>
      <c r="I15" s="295">
        <v>15807623</v>
      </c>
      <c r="J15" s="296"/>
      <c r="K15" s="297"/>
      <c r="L15" s="28">
        <v>11673359</v>
      </c>
    </row>
    <row r="16" spans="1:12" ht="18" customHeight="1">
      <c r="A16" s="1"/>
      <c r="B16" s="216" t="s">
        <v>512</v>
      </c>
      <c r="C16" s="216"/>
      <c r="D16" s="39" t="s">
        <v>420</v>
      </c>
      <c r="E16" s="30">
        <v>0</v>
      </c>
      <c r="F16" s="30">
        <v>0</v>
      </c>
      <c r="G16" s="30">
        <v>0</v>
      </c>
      <c r="H16" s="30">
        <v>0</v>
      </c>
      <c r="I16" s="232">
        <v>0</v>
      </c>
      <c r="J16" s="232"/>
      <c r="K16" s="232"/>
      <c r="L16" s="30"/>
    </row>
    <row r="17" spans="1:12" ht="18" customHeight="1">
      <c r="A17" s="1"/>
      <c r="B17" s="216" t="s">
        <v>513</v>
      </c>
      <c r="C17" s="216"/>
      <c r="D17" s="39" t="s">
        <v>47</v>
      </c>
      <c r="E17" s="30">
        <v>0</v>
      </c>
      <c r="F17" s="30">
        <v>0</v>
      </c>
      <c r="G17" s="28">
        <v>908609202</v>
      </c>
      <c r="H17" s="28">
        <v>908609202</v>
      </c>
      <c r="I17" s="232">
        <v>0</v>
      </c>
      <c r="J17" s="232"/>
      <c r="K17" s="232"/>
      <c r="L17" s="30">
        <v>0</v>
      </c>
    </row>
    <row r="18" spans="1:12" ht="18" customHeight="1">
      <c r="A18" s="1"/>
      <c r="B18" s="216" t="s">
        <v>514</v>
      </c>
      <c r="C18" s="216"/>
      <c r="D18" s="39" t="s">
        <v>29</v>
      </c>
      <c r="E18" s="30">
        <v>0</v>
      </c>
      <c r="F18" s="30">
        <v>0</v>
      </c>
      <c r="G18" s="28">
        <f>G20</f>
        <v>5000000</v>
      </c>
      <c r="H18" s="28">
        <f>H20</f>
        <v>5000000</v>
      </c>
      <c r="I18" s="232">
        <v>0</v>
      </c>
      <c r="J18" s="232"/>
      <c r="K18" s="232"/>
      <c r="L18" s="30">
        <v>0</v>
      </c>
    </row>
    <row r="19" spans="1:12" ht="18" customHeight="1">
      <c r="A19" s="1"/>
      <c r="B19" s="216" t="s">
        <v>515</v>
      </c>
      <c r="C19" s="216"/>
      <c r="D19" s="39" t="s">
        <v>431</v>
      </c>
      <c r="E19" s="30">
        <v>0</v>
      </c>
      <c r="F19" s="30">
        <v>0</v>
      </c>
      <c r="G19" s="30">
        <v>0</v>
      </c>
      <c r="H19" s="30">
        <v>0</v>
      </c>
      <c r="I19" s="232">
        <v>0</v>
      </c>
      <c r="J19" s="232"/>
      <c r="K19" s="232"/>
      <c r="L19" s="30">
        <v>0</v>
      </c>
    </row>
    <row r="20" spans="1:12" ht="18" customHeight="1">
      <c r="A20" s="1"/>
      <c r="B20" s="216" t="s">
        <v>516</v>
      </c>
      <c r="C20" s="216"/>
      <c r="D20" s="39" t="s">
        <v>432</v>
      </c>
      <c r="E20" s="30">
        <v>0</v>
      </c>
      <c r="F20" s="30">
        <v>0</v>
      </c>
      <c r="G20" s="28">
        <v>5000000</v>
      </c>
      <c r="H20" s="28">
        <v>5000000</v>
      </c>
      <c r="I20" s="232">
        <v>0</v>
      </c>
      <c r="J20" s="232"/>
      <c r="K20" s="232"/>
      <c r="L20" s="30">
        <v>0</v>
      </c>
    </row>
    <row r="21" spans="1:12" ht="27" customHeight="1">
      <c r="A21" s="1"/>
      <c r="B21" s="201" t="s">
        <v>517</v>
      </c>
      <c r="C21" s="201"/>
      <c r="D21" s="37" t="s">
        <v>66</v>
      </c>
      <c r="E21" s="38">
        <v>0</v>
      </c>
      <c r="F21" s="38">
        <v>0</v>
      </c>
      <c r="G21" s="38">
        <v>0</v>
      </c>
      <c r="H21" s="38">
        <v>0</v>
      </c>
      <c r="I21" s="288">
        <v>0</v>
      </c>
      <c r="J21" s="288"/>
      <c r="K21" s="288"/>
      <c r="L21" s="38">
        <v>0</v>
      </c>
    </row>
    <row r="22" spans="1:12" ht="18" customHeight="1">
      <c r="A22" s="1"/>
      <c r="B22" s="216" t="s">
        <v>518</v>
      </c>
      <c r="C22" s="216"/>
      <c r="D22" s="39" t="s">
        <v>67</v>
      </c>
      <c r="E22" s="30">
        <v>0</v>
      </c>
      <c r="F22" s="30">
        <v>0</v>
      </c>
      <c r="G22" s="30">
        <v>0</v>
      </c>
      <c r="H22" s="30">
        <v>0</v>
      </c>
      <c r="I22" s="232">
        <v>0</v>
      </c>
      <c r="J22" s="232"/>
      <c r="K22" s="232"/>
      <c r="L22" s="30">
        <v>0</v>
      </c>
    </row>
    <row r="23" spans="1:12" ht="18" customHeight="1">
      <c r="A23" s="1"/>
      <c r="B23" s="216" t="s">
        <v>519</v>
      </c>
      <c r="C23" s="216"/>
      <c r="D23" s="39" t="s">
        <v>68</v>
      </c>
      <c r="E23" s="30">
        <v>0</v>
      </c>
      <c r="F23" s="30">
        <v>0</v>
      </c>
      <c r="G23" s="30">
        <v>0</v>
      </c>
      <c r="H23" s="30">
        <v>0</v>
      </c>
      <c r="I23" s="232">
        <v>0</v>
      </c>
      <c r="J23" s="232"/>
      <c r="K23" s="232"/>
      <c r="L23" s="30">
        <v>0</v>
      </c>
    </row>
    <row r="24" spans="1:12" ht="18" customHeight="1">
      <c r="A24" s="1"/>
      <c r="B24" s="216" t="s">
        <v>520</v>
      </c>
      <c r="C24" s="216"/>
      <c r="D24" s="39" t="s">
        <v>124</v>
      </c>
      <c r="E24" s="30">
        <v>0</v>
      </c>
      <c r="F24" s="30">
        <v>0</v>
      </c>
      <c r="G24" s="30">
        <v>0</v>
      </c>
      <c r="H24" s="30">
        <v>0</v>
      </c>
      <c r="I24" s="232">
        <v>0</v>
      </c>
      <c r="J24" s="232"/>
      <c r="K24" s="232"/>
      <c r="L24" s="30">
        <v>0</v>
      </c>
    </row>
    <row r="25" spans="1:12" ht="18" customHeight="1">
      <c r="A25" s="1"/>
      <c r="B25" s="201" t="s">
        <v>521</v>
      </c>
      <c r="C25" s="201"/>
      <c r="D25" s="37" t="s">
        <v>69</v>
      </c>
      <c r="E25" s="38">
        <v>0</v>
      </c>
      <c r="F25" s="29">
        <f>F9</f>
        <v>2414458737</v>
      </c>
      <c r="G25" s="29">
        <f>G9</f>
        <v>14077338725</v>
      </c>
      <c r="H25" s="29">
        <f>H9</f>
        <v>13409504315</v>
      </c>
      <c r="I25" s="298">
        <f>I9</f>
        <v>15807623</v>
      </c>
      <c r="J25" s="298"/>
      <c r="K25" s="298"/>
      <c r="L25" s="29">
        <f>L9</f>
        <v>1762431950</v>
      </c>
    </row>
    <row r="27" spans="2:13" ht="15.75">
      <c r="B27" s="283" t="s">
        <v>651</v>
      </c>
      <c r="C27" s="283"/>
      <c r="D27" s="283"/>
      <c r="E27" s="283"/>
      <c r="F27" s="77"/>
      <c r="G27" s="283" t="s">
        <v>652</v>
      </c>
      <c r="H27" s="283"/>
      <c r="I27" s="283"/>
      <c r="J27" s="283"/>
      <c r="K27" s="283"/>
      <c r="L27" s="283"/>
      <c r="M27" s="76"/>
    </row>
  </sheetData>
  <sheetProtection/>
  <mergeCells count="46">
    <mergeCell ref="B25:C25"/>
    <mergeCell ref="I25:K25"/>
    <mergeCell ref="B23:C23"/>
    <mergeCell ref="I23:K23"/>
    <mergeCell ref="B24:C24"/>
    <mergeCell ref="I24:K24"/>
    <mergeCell ref="B20:C20"/>
    <mergeCell ref="I20:K20"/>
    <mergeCell ref="B21:C21"/>
    <mergeCell ref="I21:K21"/>
    <mergeCell ref="B22:C22"/>
    <mergeCell ref="I22:K22"/>
    <mergeCell ref="B17:C17"/>
    <mergeCell ref="I17:K17"/>
    <mergeCell ref="B18:C18"/>
    <mergeCell ref="I18:K18"/>
    <mergeCell ref="B19:C19"/>
    <mergeCell ref="I19:K19"/>
    <mergeCell ref="B14:C14"/>
    <mergeCell ref="I14:K14"/>
    <mergeCell ref="B15:C15"/>
    <mergeCell ref="I15:K15"/>
    <mergeCell ref="B16:C16"/>
    <mergeCell ref="I16:K16"/>
    <mergeCell ref="B11:C11"/>
    <mergeCell ref="I11:K11"/>
    <mergeCell ref="B12:C12"/>
    <mergeCell ref="I12:K12"/>
    <mergeCell ref="B13:C13"/>
    <mergeCell ref="I13:K13"/>
    <mergeCell ref="B8:C8"/>
    <mergeCell ref="I8:K8"/>
    <mergeCell ref="B9:C9"/>
    <mergeCell ref="I9:K9"/>
    <mergeCell ref="B10:C10"/>
    <mergeCell ref="I10:K10"/>
    <mergeCell ref="B27:E27"/>
    <mergeCell ref="G27:L27"/>
    <mergeCell ref="K2:L2"/>
    <mergeCell ref="C4:I4"/>
    <mergeCell ref="B6:C6"/>
    <mergeCell ref="E6:F6"/>
    <mergeCell ref="G6:H6"/>
    <mergeCell ref="I6:L6"/>
    <mergeCell ref="B7:C7"/>
    <mergeCell ref="I7:K7"/>
  </mergeCells>
  <printOptions/>
  <pageMargins left="0.75" right="0.75" top="0.73"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kienpt</cp:lastModifiedBy>
  <cp:lastPrinted>2014-12-31T03:02:42Z</cp:lastPrinted>
  <dcterms:created xsi:type="dcterms:W3CDTF">2013-10-19T04:32:46Z</dcterms:created>
  <dcterms:modified xsi:type="dcterms:W3CDTF">2015-01-22T02:49:13Z</dcterms:modified>
  <cp:category/>
  <cp:version/>
  <cp:contentType/>
  <cp:contentStatus/>
</cp:coreProperties>
</file>