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905" activeTab="2"/>
  </bookViews>
  <sheets>
    <sheet name="Trang bìa" sheetId="1" r:id="rId1"/>
    <sheet name="Ý kiến KT" sheetId="2" state="hidden" r:id="rId2"/>
    <sheet name="BCDKT" sheetId="3" r:id="rId3"/>
    <sheet name="BCKQKD quy 4" sheetId="4" r:id="rId4"/>
    <sheet name="KQKD" sheetId="5" state="hidden" r:id="rId5"/>
    <sheet name="LCTT-TT" sheetId="6" r:id="rId6"/>
    <sheet name="LCTT-GT" sheetId="7" r:id="rId7"/>
  </sheets>
  <definedNames/>
  <calcPr fullCalcOnLoad="1"/>
</workbook>
</file>

<file path=xl/sharedStrings.xml><?xml version="1.0" encoding="utf-8"?>
<sst xmlns="http://schemas.openxmlformats.org/spreadsheetml/2006/main" count="347" uniqueCount="265">
  <si>
    <t>Chỉ tiêu</t>
  </si>
  <si>
    <t>B - VỐN CHỦ SỞ HỮU (400 = 410 + 430)</t>
  </si>
  <si>
    <t>II. Các khoản đầu tư tài chính ngắn hạn</t>
  </si>
  <si>
    <t>III. Các khoản phải thu ngắn hạn</t>
  </si>
  <si>
    <t>IV. Hàng tồn kho</t>
  </si>
  <si>
    <t>V. Tài sản ngắn hạn khác</t>
  </si>
  <si>
    <t>II. Tài sản cố định</t>
  </si>
  <si>
    <t>III. Bất động sản đầu tư</t>
  </si>
  <si>
    <t>IV. Các khoản đầu tư tài chính dài hạn</t>
  </si>
  <si>
    <t>V. Tài sản dài hạn khác</t>
  </si>
  <si>
    <t>I. Nợ ngắn hạn</t>
  </si>
  <si>
    <t>II. Nợ dài hạn</t>
  </si>
  <si>
    <t>I. Vốn chủ sở hữu</t>
  </si>
  <si>
    <t>Mã số</t>
  </si>
  <si>
    <t>Số cuối năm</t>
  </si>
  <si>
    <t>Số đầu năm</t>
  </si>
  <si>
    <t>Năm nay</t>
  </si>
  <si>
    <t>Năm trước</t>
  </si>
  <si>
    <t>2. Các khoản giảm trừ doanh thu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</si>
  <si>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</si>
  <si>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</si>
  <si>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</si>
  <si>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</si>
  <si>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</si>
  <si>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</si>
  <si>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</si>
  <si>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</si>
  <si>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</si>
  <si>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</si>
  <si>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</si>
  <si>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</si>
  <si>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</si>
  <si>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</si>
  <si>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</si>
  <si>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</si>
  <si>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</si>
  <si>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</si>
  <si>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</si>
  <si>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</si>
  <si>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</si>
  <si>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Địa chỉ: …………………………………….</t>
  </si>
  <si>
    <t>Điện thoại: ………. Fax: ………………….</t>
  </si>
  <si>
    <t xml:space="preserve">Kỳ báo cáo: </t>
  </si>
  <si>
    <t xml:space="preserve">Năm: 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</si>
  <si>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</si>
  <si>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</si>
  <si>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</si>
  <si>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</si>
  <si>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</si>
  <si>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</si>
  <si>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</si>
  <si>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</si>
  <si>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Lập, ngày … tháng … năm …</t>
  </si>
  <si>
    <t>Người lập biểu</t>
  </si>
  <si>
    <t>Kế toán trưởng</t>
  </si>
  <si>
    <t>Giám đốc</t>
  </si>
  <si>
    <t>(Ký, họ tên)</t>
  </si>
  <si>
    <t>(Ký, họ tên, đóng dấu)</t>
  </si>
  <si>
    <t>Nội dung kiểm toán</t>
  </si>
  <si>
    <t>Người đại diện KT</t>
  </si>
  <si>
    <t>Chức vụ</t>
  </si>
  <si>
    <t>Giấy CN</t>
  </si>
  <si>
    <t>Người kiểm toán</t>
  </si>
  <si>
    <t>Ngày kiểm toán</t>
  </si>
  <si>
    <t>Không xóa cột trên sheet</t>
  </si>
  <si>
    <t>3.Tiền chi cho vay, mua các công cụ nợ của đơn vị khác</t>
  </si>
  <si>
    <t>4.Tiền thu hồi cho vay, bán lại các công cụ nợ của đơn vị khác</t>
  </si>
  <si>
    <t>TÀI SẢN</t>
  </si>
  <si>
    <t>NGUỒN VỐN</t>
  </si>
  <si>
    <t>Năm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</si>
  <si>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</si>
  <si>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</si>
  <si>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</si>
  <si>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</si>
  <si>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</si>
  <si>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</si>
  <si>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</si>
  <si>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</si>
  <si>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</si>
  <si>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</si>
  <si>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</si>
  <si>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</si>
  <si>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</si>
  <si>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</si>
  <si>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</si>
  <si>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 xml:space="preserve">BẢNG CÂN ĐỐI KẾ TOÁN </t>
  </si>
  <si>
    <t xml:space="preserve">  Đơn vị tính: Đồng VN</t>
  </si>
  <si>
    <t>A - TÀI SẢN NGẮN HẠN (100=110 + 120 + 130 + 140 + 150)</t>
  </si>
  <si>
    <t>I. Tiền và các khoản tương đương tiền</t>
  </si>
  <si>
    <t xml:space="preserve">  1. Tiền</t>
  </si>
  <si>
    <t xml:space="preserve">  2. Các khoản tương đương tiền</t>
  </si>
  <si>
    <t xml:space="preserve">  1. Đầu tư ngắn hạn</t>
  </si>
  <si>
    <t xml:space="preserve">  2. Dự phòng giảm giá đầu tư ngắn hạn 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</si>
  <si>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</si>
  <si>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</si>
  <si>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</si>
  <si>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</si>
  <si>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</si>
  <si>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phải thu ngắn hạn khó đòi </t>
  </si>
  <si>
    <t xml:space="preserve">  1. Hàng tồn kho</t>
  </si>
  <si>
    <t xml:space="preserve">  2. Dự phòng giảm giá hàng tồn kho 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</si>
  <si>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</si>
  <si>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</si>
  <si>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</si>
  <si>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Giao dịch mua bán lại trái phiếu Chính phủ</t>
  </si>
  <si>
    <t xml:space="preserve">  5. Tài sản ngắn hạn khác</t>
  </si>
  <si>
    <t>B - TÀI SẢN DÀI HẠN (200 = 210 + 220 + 240 + 250 + 260 + 269)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</si>
  <si>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</si>
  <si>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</si>
  <si>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</si>
  <si>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</si>
  <si>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</si>
  <si>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</t>
  </si>
  <si>
    <t xml:space="preserve">  1. Tài sản cố định hữu hình</t>
  </si>
  <si>
    <t xml:space="preserve">      - Nguyên giá</t>
  </si>
  <si>
    <t xml:space="preserve">      - Giá trị hao mòn luỹ kế </t>
  </si>
  <si>
    <t xml:space="preserve">  2. Tài sản cố định thuê tài chính</t>
  </si>
  <si>
    <t xml:space="preserve">      - Giá trị hao mòn luỹ kế</t>
  </si>
  <si>
    <t xml:space="preserve">  3. Tài sản cố định vô hình</t>
  </si>
  <si>
    <t xml:space="preserve">  4. Chi phí xây dựng cơ bản dở dang</t>
  </si>
  <si>
    <t xml:space="preserve">    - Nguyên giá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</si>
  <si>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</si>
  <si>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</si>
  <si>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</si>
  <si>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</si>
  <si>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</si>
  <si>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</si>
  <si>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</si>
  <si>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VI. Lợi thế thương mại</t>
  </si>
  <si>
    <t>TỔNG CỘNG TÀI SẢN (270=100+200)</t>
  </si>
  <si>
    <t>A - NỢ PHẢI TRẢ (300 = 310 + 330)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</si>
  <si>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</si>
  <si>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</si>
  <si>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</si>
  <si>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</si>
  <si>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</si>
  <si>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</si>
  <si>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</si>
  <si>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</si>
  <si>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</si>
  <si>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</si>
  <si>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11. Quỹ khen thưởng, phúc lợi</t>
  </si>
  <si>
    <t xml:space="preserve">  12. Giao dịch mua bán lại trái phiếu Chính phủ</t>
  </si>
  <si>
    <t xml:space="preserve">  1. Phải trả dài hạn người bán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</si>
  <si>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</si>
  <si>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</si>
  <si>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</si>
  <si>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</si>
  <si>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</si>
  <si>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</si>
  <si>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8. Doanh thu chưa thực hiện</t>
  </si>
  <si>
    <t xml:space="preserve">  9. Quỹ phát triển khoa học và công nghệ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</si>
  <si>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</si>
  <si>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</si>
  <si>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</si>
  <si>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 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</si>
  <si>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</si>
  <si>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</si>
  <si>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</si>
  <si>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</si>
  <si>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</si>
  <si>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</si>
  <si>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</si>
  <si>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 xml:space="preserve">  12. Quỹ hỗ trợ sẵp xếp doanh nghiệp</t>
  </si>
  <si>
    <t>II. Nguồn kinh phí và quỹ khác</t>
  </si>
  <si>
    <t xml:space="preserve">  1. Nguồn kinh phí </t>
  </si>
  <si>
    <t xml:space="preserve">  2. Nguồn kinh phí đã hình thành TSCĐ</t>
  </si>
  <si>
    <t>C. LỢI ÍCH CỦA CỔ ĐÔNG THIỂU SỐ</t>
  </si>
  <si>
    <t>TỔNG CỘNG NGUỒN VỐN (440 = 300 + 400 + 439)</t>
  </si>
  <si>
    <t xml:space="preserve">BÁO CÁO KẾT QUẢ HOẠT ĐỘNG KINH DOANH </t>
  </si>
  <si>
    <t xml:space="preserve">                                                                          </t>
  </si>
  <si>
    <t>Đơn vị tính: đồng VND</t>
  </si>
  <si>
    <t>CHỈ TIÊU</t>
  </si>
  <si>
    <t>1. Doanh thu bán hàng và cung cấp dịch vụ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</si>
  <si>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</si>
  <si>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</si>
  <si>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</si>
  <si>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</si>
  <si>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</si>
  <si>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>8. Chi phí bán hàng</t>
  </si>
  <si>
    <t>9. Chi phí quản lý doanh nghiệp</t>
  </si>
  <si>
    <t>10. Lợi nhuận thuần từ hoạt động kinh doanh  {30 = 20 + (21 - 22) - (24 + 25)}</t>
  </si>
  <si>
    <t>11. Thu nhập khác</t>
  </si>
  <si>
    <t>12. Chi phí khác</t>
  </si>
  <si>
    <t>13. Lợi nhuận khác (40 = 31 - 32)</t>
  </si>
  <si>
    <t>14. Phần lãi hoặc lỗ trong công ty liên kết, liên doanh</t>
  </si>
  <si>
    <t xml:space="preserve">    18.1 Lợi nhuận sau thuế của cổ đông thiểu số</t>
  </si>
  <si>
    <t xml:space="preserve">    18.2 Lợi nhuận sau thuế của cổ đông của công ty mẹ</t>
  </si>
  <si>
    <t xml:space="preserve">   </t>
  </si>
  <si>
    <t>15. Tổng lợi nhuận kế toán trước thuế (50 = 30 + 40 + 45)</t>
  </si>
  <si>
    <t>16. Chi phí thuế TNDN hiện hành</t>
  </si>
  <si>
    <t>17. Chi phí thuế TNDN hoãn lại</t>
  </si>
  <si>
    <t>18. Lợi nhuận sau thuế thu nhập doanh nghiệp (60 = 50 – 51 - 52)</t>
  </si>
  <si>
    <t>19. Lãi cơ bản trên cổ phiếu (*)</t>
  </si>
  <si>
    <r>
      <t xml:space="preserve">  - Trong đó:</t>
    </r>
    <r>
      <rPr>
        <sz val="11"/>
        <rFont val="Times New Roman"/>
        <family val="1"/>
      </rPr>
      <t xml:space="preserve"> Chi phí lãi vay </t>
    </r>
  </si>
  <si>
    <t>BÁO CÁO LƯU CHUYỂN TIỀN TỆ</t>
  </si>
  <si>
    <t>(Theo phương pháp trực tiếp) (*)</t>
  </si>
  <si>
    <t xml:space="preserve">                                                                                       Đơn vị tính: đồng VND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</si>
  <si>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</si>
  <si>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</si>
  <si>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</si>
  <si>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</si>
  <si>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</si>
  <si>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</si>
  <si>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</si>
  <si>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(Theo phương pháp gián tiếp) (*)</t>
  </si>
  <si>
    <t>3. Lợi nhuận từ hoạt động kinh doanh trước thay đổi vốn lưu động</t>
  </si>
  <si>
    <t>BÁO CÁO TÀI CHÍNH CÔNG TY ĐẠI CHÚNG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</si>
  <si>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</si>
  <si>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</si>
  <si>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</si>
  <si>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</si>
  <si>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</si>
  <si>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</si>
  <si>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</si>
  <si>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</si>
  <si>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</si>
  <si>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</si>
  <si>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</si>
  <si>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</si>
  <si>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</si>
  <si>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Thuyết minh</t>
  </si>
  <si>
    <r>
      <t xml:space="preserve">Công ty: </t>
    </r>
    <r>
      <rPr>
        <sz val="10"/>
        <rFont val="Arial"/>
        <family val="2"/>
      </rPr>
      <t>……………………</t>
    </r>
  </si>
  <si>
    <t>BCDKT</t>
  </si>
  <si>
    <t>KQKD</t>
  </si>
  <si>
    <t>Báo cáo lưu chuyển tiền tệ trực tiếp</t>
  </si>
  <si>
    <t>Báo cáo lưu chuyển tiền tệ gián tiếp</t>
  </si>
  <si>
    <t>LCTT-TT</t>
  </si>
  <si>
    <t>LCTT-GT</t>
  </si>
  <si>
    <t>Nghệ an, ngày 17 tháng 01 năm 2015</t>
  </si>
  <si>
    <t xml:space="preserve">     Người lập biểu                                 Kế toán trưởng</t>
  </si>
  <si>
    <t>Nguyễn Đậu Thảo</t>
  </si>
  <si>
    <t xml:space="preserve">  Chu Đình Hạnh                              Nguyễn Thế Hùng</t>
  </si>
  <si>
    <t>Năm nay (2014)</t>
  </si>
  <si>
    <t>Năm trước ( 2013)</t>
  </si>
  <si>
    <t xml:space="preserve">     Chu Đình Hạnh                              Nguyễn Thế Hùng</t>
  </si>
  <si>
    <t xml:space="preserve">                  Giám đốc</t>
  </si>
  <si>
    <t xml:space="preserve">                    Nguyễn Đậu Thảo</t>
  </si>
  <si>
    <t xml:space="preserve">                      Nghệ an, ngày 17 tháng 01 năm 2015</t>
  </si>
  <si>
    <t xml:space="preserve">        Chu Đình Hạnh                              Nguyễn Thế Hùng</t>
  </si>
  <si>
    <t>V1</t>
  </si>
  <si>
    <t>V2</t>
  </si>
  <si>
    <t>V3</t>
  </si>
  <si>
    <t>V4</t>
  </si>
  <si>
    <t>V7</t>
  </si>
  <si>
    <t>V5</t>
  </si>
  <si>
    <t>V6</t>
  </si>
  <si>
    <t>V8</t>
  </si>
  <si>
    <t>V9</t>
  </si>
  <si>
    <t>V10</t>
  </si>
  <si>
    <t>V11</t>
  </si>
  <si>
    <t>V12</t>
  </si>
  <si>
    <t>VI 1</t>
  </si>
  <si>
    <t>VI 4</t>
  </si>
  <si>
    <t>VI 5</t>
  </si>
  <si>
    <t>VI 6</t>
  </si>
  <si>
    <t>VI 7</t>
  </si>
  <si>
    <t>Quý IV năm 2014</t>
  </si>
  <si>
    <t>Quý IV Năm 2014</t>
  </si>
  <si>
    <t>Quý IV năm 2013</t>
  </si>
  <si>
    <r>
      <t xml:space="preserve">  - Trong đó:</t>
    </r>
    <r>
      <rPr>
        <sz val="10"/>
        <rFont val="Times New Roman"/>
        <family val="1"/>
      </rPr>
      <t xml:space="preserve"> Chi phí lãi vay </t>
    </r>
  </si>
  <si>
    <t xml:space="preserve">                                                         Kế toán trưởng</t>
  </si>
  <si>
    <t xml:space="preserve">      Giám đốc</t>
  </si>
  <si>
    <t xml:space="preserve">                                                        Nguyễn Thế Hùng</t>
  </si>
  <si>
    <t xml:space="preserve"> Nguyễn Đậu Thảo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</si>
</sst>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\(#,##0\);\-"/>
    <numFmt numFmtId="175" formatCode="#,##0;[Black]\(#,##0\);\-"/>
    <numFmt numFmtId="176" formatCode="#,##0.00;[Red]\(#,##0.00\);\-"/>
    <numFmt numFmtId="177" formatCode="_(* #,##0.000_);_(* \(#,##0.000\);_(* &quot;-&quot;??_);_(@_)"/>
    <numFmt numFmtId="178" formatCode="_(* #,##0.0000_);_(* \(#,##0.0000\);_(* &quot;-&quot;??_);_(@_)"/>
    <numFmt numFmtId="179" formatCode="_-* #,##0.0000\ _₫_-;\-* #,##0.0000\ _₫_-;_-* &quot;-&quot;????\ _₫_-;_-@_-"/>
    <numFmt numFmtId="180" formatCode="_-* #,##0.0\ _₫_-;\-* #,##0.0\ _₫_-;_-* &quot;-&quot;??\ _₫_-;_-@_-"/>
    <numFmt numFmtId="181" formatCode="_-* #,##0.000\ _₫_-;\-* #,##0.000\ _₫_-;_-* &quot;-&quot;??\ _₫_-;_-@_-"/>
    <numFmt numFmtId="182" formatCode="_-* #,##0.0000\ _₫_-;\-* #,##0.0000\ _₫_-;_-* &quot;-&quot;??\ _₫_-;_-@_-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58" applyFont="1">
      <alignment/>
      <protection/>
    </xf>
    <xf numFmtId="0" fontId="19" fillId="0" borderId="0" xfId="58" applyFont="1" applyAlignment="1">
      <alignment horizontal="right" vertical="center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 applyProtection="1">
      <alignment horizontal="center" vertical="center" wrapText="1"/>
      <protection locked="0"/>
    </xf>
    <xf numFmtId="0" fontId="6" fillId="34" borderId="10" xfId="58" applyFont="1" applyFill="1" applyBorder="1" applyAlignment="1">
      <alignment horizontal="left" vertical="center" wrapText="1"/>
      <protection/>
    </xf>
    <xf numFmtId="0" fontId="6" fillId="34" borderId="10" xfId="58" applyFont="1" applyFill="1" applyBorder="1" applyAlignment="1">
      <alignment horizontal="justify" vertical="center" wrapText="1"/>
      <protection/>
    </xf>
    <xf numFmtId="0" fontId="4" fillId="34" borderId="10" xfId="58" applyFont="1" applyFill="1" applyBorder="1" applyAlignment="1">
      <alignment horizontal="justify" vertical="center" wrapText="1"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3" fontId="6" fillId="34" borderId="10" xfId="58" applyNumberFormat="1" applyFont="1" applyFill="1" applyBorder="1" applyAlignment="1" applyProtection="1">
      <alignment horizontal="right"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justify" vertical="center" wrapText="1"/>
      <protection/>
    </xf>
    <xf numFmtId="0" fontId="22" fillId="0" borderId="0" xfId="58" applyFont="1" applyBorder="1" applyAlignment="1">
      <alignment horizontal="left" vertical="center" wrapText="1"/>
      <protection/>
    </xf>
    <xf numFmtId="0" fontId="22" fillId="0" borderId="0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justify" vertical="center" wrapText="1"/>
      <protection/>
    </xf>
    <xf numFmtId="0" fontId="8" fillId="34" borderId="10" xfId="58" applyFont="1" applyFill="1" applyBorder="1" applyAlignment="1">
      <alignment horizontal="left" vertical="center" wrapText="1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0" fontId="23" fillId="0" borderId="0" xfId="58" applyFont="1" applyFill="1">
      <alignment/>
      <protection/>
    </xf>
    <xf numFmtId="0" fontId="7" fillId="0" borderId="0" xfId="58" applyFont="1" applyFill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7" fillId="0" borderId="0" xfId="58" applyFont="1" applyFill="1" applyAlignment="1">
      <alignment vertical="center"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top" wrapText="1"/>
      <protection locked="0"/>
    </xf>
    <xf numFmtId="0" fontId="6" fillId="0" borderId="10" xfId="58" applyFont="1" applyFill="1" applyBorder="1" applyAlignment="1">
      <alignment horizontal="justify" vertical="center" wrapText="1"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justify" vertical="center"/>
      <protection/>
    </xf>
    <xf numFmtId="0" fontId="6" fillId="0" borderId="10" xfId="58" applyFont="1" applyFill="1" applyBorder="1" applyAlignment="1" applyProtection="1">
      <alignment horizontal="center" vertical="center" wrapText="1"/>
      <protection locked="0"/>
    </xf>
    <xf numFmtId="0" fontId="6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justify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9" fillId="0" borderId="0" xfId="0" applyFont="1" applyFill="1" applyAlignment="1">
      <alignment/>
    </xf>
    <xf numFmtId="0" fontId="23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12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3" fontId="16" fillId="0" borderId="10" xfId="42" applyFont="1" applyFill="1" applyBorder="1" applyAlignment="1">
      <alignment horizontal="right"/>
    </xf>
    <xf numFmtId="43" fontId="15" fillId="0" borderId="10" xfId="42" applyFont="1" applyFill="1" applyBorder="1" applyAlignment="1">
      <alignment horizontal="right"/>
    </xf>
    <xf numFmtId="43" fontId="4" fillId="0" borderId="10" xfId="42" applyFont="1" applyFill="1" applyBorder="1" applyAlignment="1" applyProtection="1">
      <alignment horizontal="right" vertical="center" wrapText="1"/>
      <protection locked="0"/>
    </xf>
    <xf numFmtId="43" fontId="4" fillId="0" borderId="10" xfId="42" applyFont="1" applyFill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right" vertical="center" wrapText="1"/>
    </xf>
    <xf numFmtId="43" fontId="9" fillId="0" borderId="10" xfId="42" applyFont="1" applyFill="1" applyBorder="1" applyAlignment="1">
      <alignment/>
    </xf>
    <xf numFmtId="43" fontId="10" fillId="0" borderId="10" xfId="42" applyFont="1" applyFill="1" applyBorder="1" applyAlignment="1">
      <alignment/>
    </xf>
    <xf numFmtId="43" fontId="11" fillId="0" borderId="10" xfId="42" applyFont="1" applyBorder="1" applyAlignment="1">
      <alignment/>
    </xf>
    <xf numFmtId="43" fontId="12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1" fillId="0" borderId="10" xfId="42" applyFont="1" applyBorder="1" applyAlignment="1">
      <alignment horizontal="right"/>
    </xf>
    <xf numFmtId="43" fontId="12" fillId="0" borderId="10" xfId="42" applyFont="1" applyBorder="1" applyAlignment="1">
      <alignment vertical="center" wrapText="1"/>
    </xf>
    <xf numFmtId="43" fontId="11" fillId="0" borderId="10" xfId="42" applyFont="1" applyBorder="1" applyAlignment="1">
      <alignment/>
    </xf>
    <xf numFmtId="43" fontId="12" fillId="0" borderId="10" xfId="42" applyFont="1" applyFill="1" applyBorder="1" applyAlignment="1">
      <alignment horizontal="right" vertical="top" wrapText="1"/>
    </xf>
    <xf numFmtId="43" fontId="12" fillId="0" borderId="10" xfId="42" applyFont="1" applyBorder="1" applyAlignment="1">
      <alignment horizontal="right" vertical="top" wrapText="1"/>
    </xf>
    <xf numFmtId="43" fontId="14" fillId="0" borderId="10" xfId="42" applyFont="1" applyBorder="1" applyAlignment="1">
      <alignment horizontal="right" vertical="top"/>
    </xf>
    <xf numFmtId="43" fontId="4" fillId="34" borderId="10" xfId="42" applyFont="1" applyFill="1" applyBorder="1" applyAlignment="1">
      <alignment horizontal="right" vertical="center" wrapText="1"/>
    </xf>
    <xf numFmtId="43" fontId="4" fillId="34" borderId="10" xfId="42" applyFont="1" applyFill="1" applyBorder="1" applyAlignment="1" applyProtection="1">
      <alignment horizontal="right" vertical="center" wrapText="1"/>
      <protection locked="0"/>
    </xf>
    <xf numFmtId="43" fontId="14" fillId="0" borderId="10" xfId="42" applyFont="1" applyBorder="1" applyAlignment="1">
      <alignment horizontal="right" vertical="top" wrapText="1"/>
    </xf>
    <xf numFmtId="43" fontId="11" fillId="0" borderId="10" xfId="42" applyFont="1" applyBorder="1" applyAlignment="1">
      <alignment horizontal="right" vertical="top" wrapText="1"/>
    </xf>
    <xf numFmtId="43" fontId="4" fillId="34" borderId="10" xfId="42" applyFont="1" applyFill="1" applyBorder="1" applyAlignment="1" applyProtection="1">
      <alignment horizontal="right" vertical="center" wrapText="1"/>
      <protection/>
    </xf>
    <xf numFmtId="43" fontId="6" fillId="34" borderId="10" xfId="42" applyFont="1" applyFill="1" applyBorder="1" applyAlignment="1" applyProtection="1">
      <alignment horizontal="right" vertical="center" wrapText="1"/>
      <protection/>
    </xf>
    <xf numFmtId="0" fontId="57" fillId="0" borderId="10" xfId="54" applyBorder="1" applyAlignment="1">
      <alignment/>
    </xf>
    <xf numFmtId="0" fontId="57" fillId="0" borderId="0" xfId="54" applyAlignment="1">
      <alignment/>
    </xf>
    <xf numFmtId="0" fontId="6" fillId="0" borderId="10" xfId="58" applyFont="1" applyFill="1" applyBorder="1" applyAlignment="1">
      <alignment horizontal="justify" vertical="center" wrapText="1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17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2" fontId="5" fillId="0" borderId="0" xfId="42" applyNumberFormat="1" applyFont="1" applyFill="1" applyAlignment="1">
      <alignment/>
    </xf>
    <xf numFmtId="0" fontId="6" fillId="0" borderId="0" xfId="58" applyFont="1" applyFill="1" applyAlignment="1">
      <alignment horizontal="center" vertical="top"/>
      <protection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22" fillId="0" borderId="0" xfId="58" applyFont="1" applyAlignment="1">
      <alignment horizontal="center" vertical="top"/>
      <protection/>
    </xf>
    <xf numFmtId="0" fontId="24" fillId="0" borderId="0" xfId="58" applyFont="1" applyAlignment="1">
      <alignment horizontal="center" vertical="top"/>
      <protection/>
    </xf>
    <xf numFmtId="0" fontId="22" fillId="0" borderId="0" xfId="58" applyFont="1" applyAlignment="1">
      <alignment horizontal="left" vertical="top"/>
      <protection/>
    </xf>
    <xf numFmtId="0" fontId="24" fillId="0" borderId="0" xfId="58" applyFont="1" applyAlignment="1">
      <alignment horizontal="left" vertical="top"/>
      <protection/>
    </xf>
    <xf numFmtId="0" fontId="11" fillId="0" borderId="10" xfId="58" applyFont="1" applyFill="1" applyBorder="1" applyAlignment="1">
      <alignment horizontal="justify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171" fontId="11" fillId="0" borderId="10" xfId="42" applyNumberFormat="1" applyFont="1" applyBorder="1" applyAlignment="1">
      <alignment/>
    </xf>
    <xf numFmtId="171" fontId="12" fillId="0" borderId="10" xfId="42" applyNumberFormat="1" applyFont="1" applyFill="1" applyBorder="1" applyAlignment="1" applyProtection="1">
      <alignment horizontal="right" vertical="center" wrapText="1"/>
      <protection locked="0"/>
    </xf>
    <xf numFmtId="171" fontId="12" fillId="0" borderId="10" xfId="42" applyNumberFormat="1" applyFont="1" applyBorder="1" applyAlignment="1">
      <alignment/>
    </xf>
    <xf numFmtId="0" fontId="13" fillId="0" borderId="10" xfId="58" applyFont="1" applyFill="1" applyBorder="1" applyAlignment="1">
      <alignment horizontal="justify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171" fontId="13" fillId="0" borderId="10" xfId="42" applyNumberFormat="1" applyFont="1" applyBorder="1" applyAlignment="1">
      <alignment/>
    </xf>
    <xf numFmtId="171" fontId="11" fillId="0" borderId="10" xfId="42" applyNumberFormat="1" applyFont="1" applyBorder="1" applyAlignment="1">
      <alignment horizontal="right"/>
    </xf>
    <xf numFmtId="171" fontId="12" fillId="0" borderId="10" xfId="42" applyNumberFormat="1" applyFont="1" applyBorder="1" applyAlignment="1">
      <alignment vertical="center" wrapText="1"/>
    </xf>
    <xf numFmtId="171" fontId="11" fillId="0" borderId="10" xfId="42" applyNumberFormat="1" applyFont="1" applyBorder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71" fontId="5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9999FF"/>
        </patternFill>
      </fill>
    </dxf>
    <dxf>
      <fill>
        <patternFill>
          <bgColor rgb="FF9999FF"/>
        </patternFill>
      </fill>
    </dxf>
    <dxf>
      <fill>
        <patternFill>
          <bgColor rgb="FF99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7109375" style="2" customWidth="1"/>
    <col min="2" max="2" width="12.421875" style="2" customWidth="1"/>
    <col min="3" max="3" width="31.421875" style="2" bestFit="1" customWidth="1"/>
    <col min="4" max="4" width="38.7109375" style="2" customWidth="1"/>
    <col min="5" max="16384" width="9.140625" style="2" customWidth="1"/>
  </cols>
  <sheetData>
    <row r="2" ht="15">
      <c r="B2" s="1" t="s">
        <v>222</v>
      </c>
    </row>
    <row r="3" ht="15">
      <c r="B3" s="3" t="s">
        <v>40</v>
      </c>
    </row>
    <row r="4" ht="15">
      <c r="B4" s="3" t="s">
        <v>41</v>
      </c>
    </row>
    <row r="7" ht="18.75">
      <c r="C7" s="4" t="s">
        <v>207</v>
      </c>
    </row>
    <row r="8" ht="18.75">
      <c r="C8" s="4"/>
    </row>
    <row r="9" spans="3:4" ht="15">
      <c r="C9" s="5" t="s">
        <v>42</v>
      </c>
      <c r="D9" s="6" t="s">
        <v>69</v>
      </c>
    </row>
    <row r="10" spans="3:4" ht="15">
      <c r="C10" s="5" t="s">
        <v>43</v>
      </c>
      <c r="D10" s="6"/>
    </row>
    <row r="13" ht="15">
      <c r="D13" s="7"/>
    </row>
    <row r="14" spans="2:4" ht="15">
      <c r="B14" s="15" t="s">
        <v>44</v>
      </c>
      <c r="C14" s="16" t="s">
        <v>45</v>
      </c>
      <c r="D14" s="16" t="s">
        <v>46</v>
      </c>
    </row>
    <row r="15" spans="2:4" ht="15">
      <c r="B15" s="8">
        <v>1</v>
      </c>
      <c r="C15" s="9" t="s">
        <v>47</v>
      </c>
      <c r="D15" s="87" t="s">
        <v>223</v>
      </c>
    </row>
    <row r="16" spans="2:4" ht="15">
      <c r="B16" s="8">
        <v>2</v>
      </c>
      <c r="C16" s="9" t="s">
        <v>48</v>
      </c>
      <c r="D16" s="86" t="s">
        <v>224</v>
      </c>
    </row>
    <row r="17" spans="2:4" ht="15">
      <c r="B17" s="8">
        <v>3</v>
      </c>
      <c r="C17" s="9" t="s">
        <v>225</v>
      </c>
      <c r="D17" s="86" t="s">
        <v>227</v>
      </c>
    </row>
    <row r="18" spans="2:4" ht="15">
      <c r="B18" s="8">
        <v>3</v>
      </c>
      <c r="C18" s="9" t="s">
        <v>226</v>
      </c>
      <c r="D18" s="86" t="s">
        <v>228</v>
      </c>
    </row>
    <row r="19" spans="2:4" ht="15">
      <c r="B19" s="15"/>
      <c r="C19" s="15"/>
      <c r="D19" s="15"/>
    </row>
    <row r="21" spans="2:3" ht="15">
      <c r="B21" s="10" t="s">
        <v>49</v>
      </c>
      <c r="C21" s="11" t="s">
        <v>50</v>
      </c>
    </row>
    <row r="22" ht="15">
      <c r="C22" s="11" t="s">
        <v>51</v>
      </c>
    </row>
    <row r="23" ht="15">
      <c r="C23" s="11" t="s">
        <v>64</v>
      </c>
    </row>
    <row r="27" spans="2:4" ht="15">
      <c r="B27" s="12"/>
      <c r="C27" s="12"/>
      <c r="D27" s="13" t="s">
        <v>52</v>
      </c>
    </row>
    <row r="28" spans="2:4" ht="25.5">
      <c r="B28" s="14" t="s">
        <v>53</v>
      </c>
      <c r="C28" s="14" t="s">
        <v>54</v>
      </c>
      <c r="D28" s="14" t="s">
        <v>55</v>
      </c>
    </row>
    <row r="29" spans="2:4" ht="15">
      <c r="B29" s="13" t="s">
        <v>56</v>
      </c>
      <c r="C29" s="13" t="s">
        <v>56</v>
      </c>
      <c r="D29" s="13" t="s">
        <v>57</v>
      </c>
    </row>
  </sheetData>
  <sheetProtection/>
  <hyperlinks>
    <hyperlink ref="D16" location="KQKD!A1" display="KQKD"/>
    <hyperlink ref="D17" location="'LCTT-TT'!A1" display="BCLCTienTe_06214"/>
    <hyperlink ref="D18" location="'LCTT-GT'!A1" display="LCTT-GT"/>
    <hyperlink ref="D15" location="BCDKT!A1" display="BCDK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0.00390625" style="0" customWidth="1"/>
    <col min="2" max="2" width="18.57421875" style="0" bestFit="1" customWidth="1"/>
    <col min="3" max="3" width="13.7109375" style="0" bestFit="1" customWidth="1"/>
    <col min="4" max="4" width="14.57421875" style="0" bestFit="1" customWidth="1"/>
    <col min="5" max="5" width="17.7109375" style="0" bestFit="1" customWidth="1"/>
    <col min="6" max="6" width="8.8515625" style="0" bestFit="1" customWidth="1"/>
    <col min="7" max="7" width="15.7109375" style="0" bestFit="1" customWidth="1"/>
  </cols>
  <sheetData>
    <row r="1" spans="1:7" ht="14.25">
      <c r="A1" s="16" t="s">
        <v>58</v>
      </c>
      <c r="B1" s="16" t="s">
        <v>59</v>
      </c>
      <c r="C1" s="16" t="s">
        <v>60</v>
      </c>
      <c r="D1" s="16" t="s">
        <v>61</v>
      </c>
      <c r="E1" s="16" t="s">
        <v>62</v>
      </c>
      <c r="F1" s="16" t="s">
        <v>61</v>
      </c>
      <c r="G1" s="17" t="s">
        <v>63</v>
      </c>
    </row>
    <row r="2" spans="1:7" ht="15">
      <c r="A2" s="18"/>
      <c r="B2" s="9"/>
      <c r="C2" s="9"/>
      <c r="D2" s="9"/>
      <c r="E2" s="9"/>
      <c r="F2" s="9"/>
      <c r="G2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C86" sqref="C86"/>
    </sheetView>
  </sheetViews>
  <sheetFormatPr defaultColWidth="9.140625" defaultRowHeight="12.75"/>
  <cols>
    <col min="1" max="1" width="46.7109375" style="39" customWidth="1"/>
    <col min="2" max="2" width="7.8515625" style="54" customWidth="1"/>
    <col min="3" max="3" width="7.8515625" style="39" customWidth="1"/>
    <col min="4" max="4" width="15.421875" style="39" customWidth="1"/>
    <col min="5" max="5" width="15.7109375" style="39" customWidth="1"/>
    <col min="6" max="6" width="16.140625" style="39" bestFit="1" customWidth="1"/>
    <col min="7" max="16384" width="9.140625" style="39" customWidth="1"/>
  </cols>
  <sheetData>
    <row r="1" spans="1:5" ht="14.25">
      <c r="A1" s="99" t="s">
        <v>85</v>
      </c>
      <c r="B1" s="99"/>
      <c r="C1" s="99"/>
      <c r="D1" s="99"/>
      <c r="E1" s="99"/>
    </row>
    <row r="2" spans="1:5" ht="15">
      <c r="A2" s="37"/>
      <c r="B2" s="53"/>
      <c r="C2" s="37"/>
      <c r="D2" s="37"/>
      <c r="E2" s="38" t="s">
        <v>86</v>
      </c>
    </row>
    <row r="3" spans="1:5" ht="28.5">
      <c r="A3" s="41" t="s">
        <v>67</v>
      </c>
      <c r="B3" s="42" t="s">
        <v>13</v>
      </c>
      <c r="C3" s="42" t="s">
        <v>221</v>
      </c>
      <c r="D3" s="48" t="s">
        <v>14</v>
      </c>
      <c r="E3" s="48" t="s">
        <v>15</v>
      </c>
    </row>
    <row r="4" spans="1:5" ht="28.5">
      <c r="A4" s="49" t="s">
        <v>87</v>
      </c>
      <c r="B4" s="58">
        <v>100</v>
      </c>
      <c r="C4" s="96"/>
      <c r="D4" s="64">
        <f>D5+D8+D11+D18+D21</f>
        <v>36575973831</v>
      </c>
      <c r="E4" s="64">
        <f>E5+E8+E11+E18+E21</f>
        <v>58507957257</v>
      </c>
    </row>
    <row r="5" spans="1:5" ht="14.25">
      <c r="A5" s="44" t="s">
        <v>88</v>
      </c>
      <c r="B5" s="58">
        <v>110</v>
      </c>
      <c r="C5" s="96"/>
      <c r="D5" s="64">
        <f>D6+D7</f>
        <v>940523665</v>
      </c>
      <c r="E5" s="64">
        <f>E6+E7</f>
        <v>369119583</v>
      </c>
    </row>
    <row r="6" spans="1:5" ht="15">
      <c r="A6" s="50" t="s">
        <v>89</v>
      </c>
      <c r="B6" s="59">
        <v>111</v>
      </c>
      <c r="C6" s="96" t="s">
        <v>240</v>
      </c>
      <c r="D6" s="65">
        <v>940523665</v>
      </c>
      <c r="E6" s="65">
        <v>369119583</v>
      </c>
    </row>
    <row r="7" spans="1:5" ht="15">
      <c r="A7" s="50" t="s">
        <v>90</v>
      </c>
      <c r="B7" s="59">
        <v>112</v>
      </c>
      <c r="C7" s="96"/>
      <c r="D7" s="65"/>
      <c r="E7" s="65"/>
    </row>
    <row r="8" spans="1:5" ht="14.25">
      <c r="A8" s="44" t="s">
        <v>2</v>
      </c>
      <c r="B8" s="58">
        <v>120</v>
      </c>
      <c r="C8" s="97" t="s">
        <v>241</v>
      </c>
      <c r="D8" s="64">
        <f>D9+D10</f>
        <v>4025294800</v>
      </c>
      <c r="E8" s="64">
        <f>E9+E10</f>
        <v>3048911400</v>
      </c>
    </row>
    <row r="9" spans="1:5" ht="15">
      <c r="A9" s="50" t="s">
        <v>91</v>
      </c>
      <c r="B9" s="59">
        <v>121</v>
      </c>
      <c r="C9" s="96"/>
      <c r="D9" s="65">
        <v>4991940460</v>
      </c>
      <c r="E9" s="65">
        <v>4991940460</v>
      </c>
    </row>
    <row r="10" spans="1:5" ht="15">
      <c r="A10" s="50" t="s">
        <v>92</v>
      </c>
      <c r="B10" s="59">
        <v>129</v>
      </c>
      <c r="C10" s="96"/>
      <c r="D10" s="65">
        <v>-966645660</v>
      </c>
      <c r="E10" s="65">
        <v>-1943029060</v>
      </c>
    </row>
    <row r="11" spans="1:5" ht="14.25">
      <c r="A11" s="44" t="s">
        <v>3</v>
      </c>
      <c r="B11" s="58">
        <v>130</v>
      </c>
      <c r="C11" s="97"/>
      <c r="D11" s="64">
        <f>D12+D13+D14+D15+D16+D17</f>
        <v>25640303015</v>
      </c>
      <c r="E11" s="64">
        <f>E12+E13+E14+E15+E16+E17</f>
        <v>43506945974</v>
      </c>
    </row>
    <row r="12" spans="1:5" ht="15">
      <c r="A12" s="50" t="s">
        <v>93</v>
      </c>
      <c r="B12" s="59">
        <v>131</v>
      </c>
      <c r="C12" s="96"/>
      <c r="D12" s="65">
        <v>23613609438</v>
      </c>
      <c r="E12" s="65">
        <v>40338328472</v>
      </c>
    </row>
    <row r="13" spans="1:5" ht="15">
      <c r="A13" s="50" t="s">
        <v>94</v>
      </c>
      <c r="B13" s="59">
        <v>132</v>
      </c>
      <c r="C13" s="96"/>
      <c r="D13" s="65">
        <v>1362673778</v>
      </c>
      <c r="E13" s="65">
        <v>1013153823</v>
      </c>
    </row>
    <row r="14" spans="1:5" ht="15">
      <c r="A14" s="50" t="s">
        <v>95</v>
      </c>
      <c r="B14" s="59">
        <v>133</v>
      </c>
      <c r="C14" s="96"/>
      <c r="D14" s="65"/>
      <c r="E14" s="65"/>
    </row>
    <row r="15" spans="1:5" ht="30">
      <c r="A15" s="50" t="s">
        <v>96</v>
      </c>
      <c r="B15" s="59">
        <v>134</v>
      </c>
      <c r="C15" s="96"/>
      <c r="D15" s="65"/>
      <c r="E15" s="65"/>
    </row>
    <row r="16" spans="1:5" ht="15">
      <c r="A16" s="50" t="s">
        <v>97</v>
      </c>
      <c r="B16" s="59">
        <v>135</v>
      </c>
      <c r="C16" s="96" t="s">
        <v>242</v>
      </c>
      <c r="D16" s="65">
        <v>1657146246</v>
      </c>
      <c r="E16" s="65">
        <v>3339981168</v>
      </c>
    </row>
    <row r="17" spans="1:5" ht="15">
      <c r="A17" s="50" t="s">
        <v>98</v>
      </c>
      <c r="B17" s="59">
        <v>139</v>
      </c>
      <c r="C17" s="96"/>
      <c r="D17" s="65">
        <v>-993126447</v>
      </c>
      <c r="E17" s="65">
        <v>-1184517489</v>
      </c>
    </row>
    <row r="18" spans="1:5" ht="14.25">
      <c r="A18" s="44" t="s">
        <v>4</v>
      </c>
      <c r="B18" s="58">
        <v>140</v>
      </c>
      <c r="C18" s="96" t="s">
        <v>243</v>
      </c>
      <c r="D18" s="64">
        <f>D19+D20</f>
        <v>3614016667</v>
      </c>
      <c r="E18" s="64">
        <f>E19+E20</f>
        <v>5224406470</v>
      </c>
    </row>
    <row r="19" spans="1:5" ht="15">
      <c r="A19" s="50" t="s">
        <v>99</v>
      </c>
      <c r="B19" s="59">
        <v>141</v>
      </c>
      <c r="C19" s="96"/>
      <c r="D19" s="65">
        <v>3614016667</v>
      </c>
      <c r="E19" s="65">
        <v>5224406470</v>
      </c>
    </row>
    <row r="20" spans="1:5" ht="15">
      <c r="A20" s="50" t="s">
        <v>100</v>
      </c>
      <c r="B20" s="59">
        <v>149</v>
      </c>
      <c r="C20" s="96"/>
      <c r="D20" s="65"/>
      <c r="E20" s="65"/>
    </row>
    <row r="21" spans="1:5" ht="14.25">
      <c r="A21" s="44" t="s">
        <v>5</v>
      </c>
      <c r="B21" s="58">
        <v>150</v>
      </c>
      <c r="C21" s="96"/>
      <c r="D21" s="64">
        <f>D22+D23+D24+D25+D26</f>
        <v>2355835684</v>
      </c>
      <c r="E21" s="64">
        <f>E22+E23+E24+E25+E26</f>
        <v>6358573830</v>
      </c>
    </row>
    <row r="22" spans="1:5" ht="15">
      <c r="A22" s="50" t="s">
        <v>101</v>
      </c>
      <c r="B22" s="59">
        <v>151</v>
      </c>
      <c r="C22" s="96"/>
      <c r="D22" s="65"/>
      <c r="E22" s="65"/>
    </row>
    <row r="23" spans="1:5" ht="15">
      <c r="A23" s="50" t="s">
        <v>102</v>
      </c>
      <c r="B23" s="59">
        <v>152</v>
      </c>
      <c r="C23" s="96"/>
      <c r="D23" s="65"/>
      <c r="E23" s="65"/>
    </row>
    <row r="24" spans="1:5" ht="15">
      <c r="A24" s="50" t="s">
        <v>103</v>
      </c>
      <c r="B24" s="59">
        <v>154</v>
      </c>
      <c r="C24" s="96"/>
      <c r="D24" s="65"/>
      <c r="E24" s="65"/>
    </row>
    <row r="25" spans="1:5" ht="15">
      <c r="A25" s="50" t="s">
        <v>104</v>
      </c>
      <c r="B25" s="59">
        <v>157</v>
      </c>
      <c r="C25" s="46"/>
      <c r="D25" s="66"/>
      <c r="E25" s="66"/>
    </row>
    <row r="26" spans="1:5" ht="15">
      <c r="A26" s="50" t="s">
        <v>105</v>
      </c>
      <c r="B26" s="59">
        <v>158</v>
      </c>
      <c r="C26" s="96"/>
      <c r="D26" s="65">
        <v>2355835684</v>
      </c>
      <c r="E26" s="65">
        <v>6358573830</v>
      </c>
    </row>
    <row r="27" spans="1:5" ht="28.5">
      <c r="A27" s="44" t="s">
        <v>106</v>
      </c>
      <c r="B27" s="58">
        <v>200</v>
      </c>
      <c r="C27" s="96"/>
      <c r="D27" s="64">
        <f>D28+D34+D45+D48+D53</f>
        <v>4286117707</v>
      </c>
      <c r="E27" s="64">
        <f>E28+E34+E45+E48+E53</f>
        <v>4048350558</v>
      </c>
    </row>
    <row r="28" spans="1:5" ht="14.25">
      <c r="A28" s="44" t="s">
        <v>107</v>
      </c>
      <c r="B28" s="58">
        <v>210</v>
      </c>
      <c r="C28" s="96"/>
      <c r="D28" s="64"/>
      <c r="E28" s="64"/>
    </row>
    <row r="29" spans="1:5" ht="15">
      <c r="A29" s="50" t="s">
        <v>108</v>
      </c>
      <c r="B29" s="59">
        <v>211</v>
      </c>
      <c r="C29" s="96"/>
      <c r="D29" s="65"/>
      <c r="E29" s="65"/>
    </row>
    <row r="30" spans="1:5" ht="15">
      <c r="A30" s="50" t="s">
        <v>109</v>
      </c>
      <c r="B30" s="59">
        <v>212</v>
      </c>
      <c r="C30" s="96"/>
      <c r="D30" s="65"/>
      <c r="E30" s="65"/>
    </row>
    <row r="31" spans="1:5" ht="15">
      <c r="A31" s="50" t="s">
        <v>110</v>
      </c>
      <c r="B31" s="59">
        <v>213</v>
      </c>
      <c r="C31" s="96"/>
      <c r="D31" s="65"/>
      <c r="E31" s="65"/>
    </row>
    <row r="32" spans="1:5" ht="15">
      <c r="A32" s="50" t="s">
        <v>111</v>
      </c>
      <c r="B32" s="59">
        <v>218</v>
      </c>
      <c r="C32" s="96"/>
      <c r="D32" s="65"/>
      <c r="E32" s="65"/>
    </row>
    <row r="33" spans="1:5" ht="15">
      <c r="A33" s="50" t="s">
        <v>112</v>
      </c>
      <c r="B33" s="59">
        <v>219</v>
      </c>
      <c r="C33" s="96"/>
      <c r="D33" s="65"/>
      <c r="E33" s="65"/>
    </row>
    <row r="34" spans="1:5" ht="14.25">
      <c r="A34" s="44" t="s">
        <v>6</v>
      </c>
      <c r="B34" s="58">
        <v>220</v>
      </c>
      <c r="C34" s="96"/>
      <c r="D34" s="64">
        <f>D35+D41+D44</f>
        <v>4087790153</v>
      </c>
      <c r="E34" s="64">
        <f>E35+E41+E44</f>
        <v>3978768003</v>
      </c>
    </row>
    <row r="35" spans="1:5" ht="15">
      <c r="A35" s="50" t="s">
        <v>113</v>
      </c>
      <c r="B35" s="59">
        <v>221</v>
      </c>
      <c r="C35" s="96" t="s">
        <v>245</v>
      </c>
      <c r="D35" s="65">
        <f>D36+D37</f>
        <v>1003632453</v>
      </c>
      <c r="E35" s="65">
        <f>E36+E37</f>
        <v>1018385172</v>
      </c>
    </row>
    <row r="36" spans="1:5" ht="15">
      <c r="A36" s="50" t="s">
        <v>114</v>
      </c>
      <c r="B36" s="59">
        <v>222</v>
      </c>
      <c r="C36" s="96"/>
      <c r="D36" s="65">
        <v>10946229812</v>
      </c>
      <c r="E36" s="65">
        <v>11297764564</v>
      </c>
    </row>
    <row r="37" spans="1:5" ht="15">
      <c r="A37" s="50" t="s">
        <v>115</v>
      </c>
      <c r="B37" s="59">
        <v>223</v>
      </c>
      <c r="C37" s="96"/>
      <c r="D37" s="65">
        <v>-9942597359</v>
      </c>
      <c r="E37" s="65">
        <v>-10279379392</v>
      </c>
    </row>
    <row r="38" spans="1:5" ht="15">
      <c r="A38" s="50" t="s">
        <v>116</v>
      </c>
      <c r="B38" s="59">
        <v>224</v>
      </c>
      <c r="C38" s="96"/>
      <c r="D38" s="65"/>
      <c r="E38" s="65"/>
    </row>
    <row r="39" spans="1:5" ht="15">
      <c r="A39" s="50" t="s">
        <v>114</v>
      </c>
      <c r="B39" s="59">
        <v>225</v>
      </c>
      <c r="C39" s="96"/>
      <c r="D39" s="65"/>
      <c r="E39" s="65"/>
    </row>
    <row r="40" spans="1:5" ht="15">
      <c r="A40" s="50" t="s">
        <v>117</v>
      </c>
      <c r="B40" s="59">
        <v>226</v>
      </c>
      <c r="C40" s="96"/>
      <c r="D40" s="65"/>
      <c r="E40" s="65"/>
    </row>
    <row r="41" spans="1:5" ht="15">
      <c r="A41" s="50" t="s">
        <v>118</v>
      </c>
      <c r="B41" s="59">
        <v>227</v>
      </c>
      <c r="C41" s="96"/>
      <c r="D41" s="65">
        <f>D42+D43</f>
        <v>2952000000</v>
      </c>
      <c r="E41" s="65">
        <f>E42+E43</f>
        <v>2952000000</v>
      </c>
    </row>
    <row r="42" spans="1:5" ht="15">
      <c r="A42" s="50" t="s">
        <v>114</v>
      </c>
      <c r="B42" s="59">
        <v>228</v>
      </c>
      <c r="C42" s="96"/>
      <c r="D42" s="65">
        <v>2952000000</v>
      </c>
      <c r="E42" s="65">
        <v>2952000000</v>
      </c>
    </row>
    <row r="43" spans="1:5" ht="15">
      <c r="A43" s="50" t="s">
        <v>115</v>
      </c>
      <c r="B43" s="59">
        <v>229</v>
      </c>
      <c r="C43" s="96"/>
      <c r="D43" s="65"/>
      <c r="E43" s="65"/>
    </row>
    <row r="44" spans="1:5" ht="15">
      <c r="A44" s="50" t="s">
        <v>119</v>
      </c>
      <c r="B44" s="59">
        <v>230</v>
      </c>
      <c r="C44" s="96"/>
      <c r="D44" s="65">
        <v>132157700</v>
      </c>
      <c r="E44" s="65">
        <v>8382831</v>
      </c>
    </row>
    <row r="45" spans="1:5" ht="14.25">
      <c r="A45" s="44" t="s">
        <v>7</v>
      </c>
      <c r="B45" s="58">
        <v>240</v>
      </c>
      <c r="C45" s="97"/>
      <c r="D45" s="64"/>
      <c r="E45" s="64"/>
    </row>
    <row r="46" spans="1:5" ht="15">
      <c r="A46" s="50" t="s">
        <v>120</v>
      </c>
      <c r="B46" s="59">
        <v>241</v>
      </c>
      <c r="C46" s="96"/>
      <c r="D46" s="65"/>
      <c r="E46" s="65"/>
    </row>
    <row r="47" spans="1:5" ht="15">
      <c r="A47" s="50" t="s">
        <v>115</v>
      </c>
      <c r="B47" s="59">
        <v>242</v>
      </c>
      <c r="C47" s="96"/>
      <c r="D47" s="65"/>
      <c r="E47" s="65"/>
    </row>
    <row r="48" spans="1:5" ht="14.25">
      <c r="A48" s="44" t="s">
        <v>8</v>
      </c>
      <c r="B48" s="58">
        <v>250</v>
      </c>
      <c r="C48" s="97"/>
      <c r="D48" s="64">
        <f>D49+D50+D51+D52</f>
        <v>30000000</v>
      </c>
      <c r="E48" s="64">
        <f>E49+E50+E51+E52</f>
        <v>30000000</v>
      </c>
    </row>
    <row r="49" spans="1:5" ht="15">
      <c r="A49" s="50" t="s">
        <v>121</v>
      </c>
      <c r="B49" s="59">
        <v>251</v>
      </c>
      <c r="C49" s="96"/>
      <c r="D49" s="65"/>
      <c r="E49" s="65"/>
    </row>
    <row r="50" spans="1:5" ht="15">
      <c r="A50" s="50" t="s">
        <v>122</v>
      </c>
      <c r="B50" s="59">
        <v>252</v>
      </c>
      <c r="C50" s="96"/>
      <c r="D50" s="65"/>
      <c r="E50" s="65"/>
    </row>
    <row r="51" spans="1:5" ht="15">
      <c r="A51" s="50" t="s">
        <v>123</v>
      </c>
      <c r="B51" s="59">
        <v>258</v>
      </c>
      <c r="C51" s="96" t="s">
        <v>246</v>
      </c>
      <c r="D51" s="65">
        <v>30000000</v>
      </c>
      <c r="E51" s="65">
        <v>30000000</v>
      </c>
    </row>
    <row r="52" spans="1:5" ht="15">
      <c r="A52" s="51" t="s">
        <v>124</v>
      </c>
      <c r="B52" s="59">
        <v>259</v>
      </c>
      <c r="C52" s="96"/>
      <c r="D52" s="65"/>
      <c r="E52" s="65"/>
    </row>
    <row r="53" spans="1:5" ht="14.25">
      <c r="A53" s="44" t="s">
        <v>9</v>
      </c>
      <c r="B53" s="58">
        <v>260</v>
      </c>
      <c r="C53" s="96"/>
      <c r="D53" s="64">
        <f>D54</f>
        <v>168327554</v>
      </c>
      <c r="E53" s="64">
        <f>E54</f>
        <v>39582555</v>
      </c>
    </row>
    <row r="54" spans="1:5" ht="15">
      <c r="A54" s="50" t="s">
        <v>125</v>
      </c>
      <c r="B54" s="59">
        <v>261</v>
      </c>
      <c r="C54" s="96" t="s">
        <v>244</v>
      </c>
      <c r="D54" s="65">
        <v>168327554</v>
      </c>
      <c r="E54" s="65">
        <v>39582555</v>
      </c>
    </row>
    <row r="55" spans="1:5" ht="15">
      <c r="A55" s="51" t="s">
        <v>126</v>
      </c>
      <c r="B55" s="59">
        <v>262</v>
      </c>
      <c r="C55" s="96"/>
      <c r="D55" s="65"/>
      <c r="E55" s="65"/>
    </row>
    <row r="56" spans="1:5" ht="15">
      <c r="A56" s="51" t="s">
        <v>127</v>
      </c>
      <c r="B56" s="59">
        <v>268</v>
      </c>
      <c r="C56" s="96"/>
      <c r="D56" s="65"/>
      <c r="E56" s="65"/>
    </row>
    <row r="57" spans="1:5" ht="15">
      <c r="A57" s="44" t="s">
        <v>128</v>
      </c>
      <c r="B57" s="58">
        <v>269</v>
      </c>
      <c r="C57" s="42"/>
      <c r="D57" s="66"/>
      <c r="E57" s="66"/>
    </row>
    <row r="58" spans="1:5" ht="14.25">
      <c r="A58" s="42" t="s">
        <v>129</v>
      </c>
      <c r="B58" s="58">
        <v>270</v>
      </c>
      <c r="C58" s="42"/>
      <c r="D58" s="64">
        <f>D4+D27</f>
        <v>40862091538</v>
      </c>
      <c r="E58" s="64">
        <f>E4+E27</f>
        <v>62556307815</v>
      </c>
    </row>
    <row r="59" spans="1:5" ht="15">
      <c r="A59" s="42" t="s">
        <v>68</v>
      </c>
      <c r="B59" s="59"/>
      <c r="C59" s="46"/>
      <c r="D59" s="67"/>
      <c r="E59" s="67"/>
    </row>
    <row r="60" spans="1:5" ht="14.25">
      <c r="A60" s="44" t="s">
        <v>130</v>
      </c>
      <c r="B60" s="58">
        <v>300</v>
      </c>
      <c r="C60" s="96"/>
      <c r="D60" s="64">
        <f>D61+D74</f>
        <v>15754803911</v>
      </c>
      <c r="E60" s="64">
        <f>E61+E74</f>
        <v>37017780360</v>
      </c>
    </row>
    <row r="61" spans="1:5" ht="14.25">
      <c r="A61" s="44" t="s">
        <v>10</v>
      </c>
      <c r="B61" s="58">
        <v>310</v>
      </c>
      <c r="C61" s="96"/>
      <c r="D61" s="64">
        <f>SUM(D62:D73)</f>
        <v>15025923911</v>
      </c>
      <c r="E61" s="64">
        <f>SUM(E62:E73)</f>
        <v>36988900360</v>
      </c>
    </row>
    <row r="62" spans="1:5" ht="15">
      <c r="A62" s="50" t="s">
        <v>131</v>
      </c>
      <c r="B62" s="59">
        <v>311</v>
      </c>
      <c r="C62" s="96" t="s">
        <v>247</v>
      </c>
      <c r="D62" s="65">
        <v>7612176500</v>
      </c>
      <c r="E62" s="65">
        <v>19458683470</v>
      </c>
    </row>
    <row r="63" spans="1:5" ht="15">
      <c r="A63" s="50" t="s">
        <v>132</v>
      </c>
      <c r="B63" s="59">
        <v>312</v>
      </c>
      <c r="C63" s="96"/>
      <c r="D63" s="65">
        <v>693103859</v>
      </c>
      <c r="E63" s="65">
        <v>3678394337</v>
      </c>
    </row>
    <row r="64" spans="1:5" ht="14.25">
      <c r="A64" s="88" t="s">
        <v>133</v>
      </c>
      <c r="B64" s="58">
        <v>313</v>
      </c>
      <c r="C64" s="96"/>
      <c r="D64" s="65">
        <v>470400657</v>
      </c>
      <c r="E64" s="65">
        <v>926218817</v>
      </c>
    </row>
    <row r="65" spans="1:5" ht="15">
      <c r="A65" s="50" t="s">
        <v>134</v>
      </c>
      <c r="B65" s="59">
        <v>314</v>
      </c>
      <c r="C65" s="96" t="s">
        <v>248</v>
      </c>
      <c r="D65" s="65">
        <v>1234485375</v>
      </c>
      <c r="E65" s="65">
        <v>2833558447</v>
      </c>
    </row>
    <row r="66" spans="1:5" ht="15">
      <c r="A66" s="50" t="s">
        <v>135</v>
      </c>
      <c r="B66" s="59">
        <v>315</v>
      </c>
      <c r="C66" s="96"/>
      <c r="D66" s="65">
        <v>1614278590</v>
      </c>
      <c r="E66" s="65">
        <v>6071027340</v>
      </c>
    </row>
    <row r="67" spans="1:5" ht="15">
      <c r="A67" s="50" t="s">
        <v>136</v>
      </c>
      <c r="B67" s="59">
        <v>316</v>
      </c>
      <c r="C67" s="96" t="s">
        <v>249</v>
      </c>
      <c r="D67" s="65">
        <v>241679267</v>
      </c>
      <c r="E67" s="65">
        <v>2018825213</v>
      </c>
    </row>
    <row r="68" spans="1:5" ht="15">
      <c r="A68" s="50" t="s">
        <v>137</v>
      </c>
      <c r="B68" s="59">
        <v>317</v>
      </c>
      <c r="C68" s="96"/>
      <c r="D68" s="65"/>
      <c r="E68" s="65"/>
    </row>
    <row r="69" spans="1:5" ht="30">
      <c r="A69" s="50" t="s">
        <v>138</v>
      </c>
      <c r="B69" s="59">
        <v>318</v>
      </c>
      <c r="C69" s="96"/>
      <c r="D69" s="65"/>
      <c r="E69" s="65"/>
    </row>
    <row r="70" spans="1:5" ht="15">
      <c r="A70" s="50" t="s">
        <v>139</v>
      </c>
      <c r="B70" s="59">
        <v>319</v>
      </c>
      <c r="C70" s="96" t="s">
        <v>250</v>
      </c>
      <c r="D70" s="65">
        <v>3074393876</v>
      </c>
      <c r="E70" s="65">
        <v>1886406949</v>
      </c>
    </row>
    <row r="71" spans="1:5" ht="15">
      <c r="A71" s="50" t="s">
        <v>140</v>
      </c>
      <c r="B71" s="59">
        <v>320</v>
      </c>
      <c r="C71" s="96"/>
      <c r="D71" s="65"/>
      <c r="E71" s="65"/>
    </row>
    <row r="72" spans="1:5" ht="14.25">
      <c r="A72" s="44" t="s">
        <v>141</v>
      </c>
      <c r="B72" s="58">
        <v>323</v>
      </c>
      <c r="C72" s="96"/>
      <c r="D72" s="65">
        <v>85405787</v>
      </c>
      <c r="E72" s="65">
        <v>115785787</v>
      </c>
    </row>
    <row r="73" spans="1:5" ht="15">
      <c r="A73" s="50" t="s">
        <v>142</v>
      </c>
      <c r="B73" s="59">
        <v>327</v>
      </c>
      <c r="C73" s="46"/>
      <c r="D73" s="66"/>
      <c r="E73" s="66"/>
    </row>
    <row r="74" spans="1:5" ht="14.25">
      <c r="A74" s="44" t="s">
        <v>11</v>
      </c>
      <c r="B74" s="58">
        <v>330</v>
      </c>
      <c r="C74" s="96"/>
      <c r="D74" s="64">
        <f>SUM(D75:D83)</f>
        <v>728880000</v>
      </c>
      <c r="E74" s="64">
        <f>SUM(E75:E83)</f>
        <v>28880000</v>
      </c>
    </row>
    <row r="75" spans="1:5" ht="15">
      <c r="A75" s="50" t="s">
        <v>143</v>
      </c>
      <c r="B75" s="59">
        <v>331</v>
      </c>
      <c r="C75" s="96"/>
      <c r="D75" s="65"/>
      <c r="E75" s="65"/>
    </row>
    <row r="76" spans="1:5" ht="15">
      <c r="A76" s="50" t="s">
        <v>144</v>
      </c>
      <c r="B76" s="59">
        <v>332</v>
      </c>
      <c r="C76" s="96"/>
      <c r="D76" s="65"/>
      <c r="E76" s="65"/>
    </row>
    <row r="77" spans="1:5" ht="15">
      <c r="A77" s="50" t="s">
        <v>145</v>
      </c>
      <c r="B77" s="59">
        <v>333</v>
      </c>
      <c r="C77" s="96"/>
      <c r="D77" s="65"/>
      <c r="E77" s="65"/>
    </row>
    <row r="78" spans="1:5" ht="15">
      <c r="A78" s="50" t="s">
        <v>146</v>
      </c>
      <c r="B78" s="59">
        <v>334</v>
      </c>
      <c r="C78" s="96"/>
      <c r="D78" s="65">
        <v>700000000</v>
      </c>
      <c r="E78" s="65"/>
    </row>
    <row r="79" spans="1:5" ht="15">
      <c r="A79" s="50" t="s">
        <v>147</v>
      </c>
      <c r="B79" s="59">
        <v>335</v>
      </c>
      <c r="C79" s="96"/>
      <c r="D79" s="65"/>
      <c r="E79" s="65"/>
    </row>
    <row r="80" spans="1:5" ht="15">
      <c r="A80" s="50" t="s">
        <v>148</v>
      </c>
      <c r="B80" s="59">
        <v>336</v>
      </c>
      <c r="C80" s="96"/>
      <c r="D80" s="65"/>
      <c r="E80" s="65"/>
    </row>
    <row r="81" spans="1:5" ht="15">
      <c r="A81" s="50" t="s">
        <v>149</v>
      </c>
      <c r="B81" s="59">
        <v>337</v>
      </c>
      <c r="C81" s="96"/>
      <c r="D81" s="65">
        <v>28880000</v>
      </c>
      <c r="E81" s="65">
        <v>28880000</v>
      </c>
    </row>
    <row r="82" spans="1:5" ht="14.25">
      <c r="A82" s="44" t="s">
        <v>150</v>
      </c>
      <c r="B82" s="58">
        <v>338</v>
      </c>
      <c r="C82" s="96"/>
      <c r="D82" s="65"/>
      <c r="E82" s="65"/>
    </row>
    <row r="83" spans="1:5" ht="15">
      <c r="A83" s="44" t="s">
        <v>151</v>
      </c>
      <c r="B83" s="58">
        <v>339</v>
      </c>
      <c r="C83" s="42"/>
      <c r="D83" s="66"/>
      <c r="E83" s="66"/>
    </row>
    <row r="84" spans="1:5" ht="14.25">
      <c r="A84" s="44" t="s">
        <v>1</v>
      </c>
      <c r="B84" s="58">
        <v>400</v>
      </c>
      <c r="C84" s="96"/>
      <c r="D84" s="64">
        <f>D85+D98</f>
        <v>25107287627</v>
      </c>
      <c r="E84" s="64">
        <f>E85+E98</f>
        <v>25538527455</v>
      </c>
    </row>
    <row r="85" spans="1:5" ht="14.25">
      <c r="A85" s="44" t="s">
        <v>12</v>
      </c>
      <c r="B85" s="58">
        <v>410</v>
      </c>
      <c r="C85" s="97"/>
      <c r="D85" s="64">
        <f>SUM(D86:D97)</f>
        <v>25107287627</v>
      </c>
      <c r="E85" s="64">
        <f>SUM(E86:E97)</f>
        <v>25538527455</v>
      </c>
    </row>
    <row r="86" spans="1:5" ht="15">
      <c r="A86" s="50" t="s">
        <v>152</v>
      </c>
      <c r="B86" s="59">
        <v>411</v>
      </c>
      <c r="C86" s="96" t="s">
        <v>251</v>
      </c>
      <c r="D86" s="65">
        <v>21588800000</v>
      </c>
      <c r="E86" s="65">
        <v>21588800000</v>
      </c>
    </row>
    <row r="87" spans="1:5" ht="15">
      <c r="A87" s="50" t="s">
        <v>153</v>
      </c>
      <c r="B87" s="59">
        <v>412</v>
      </c>
      <c r="C87" s="96"/>
      <c r="D87" s="65"/>
      <c r="E87" s="65"/>
    </row>
    <row r="88" spans="1:5" ht="15">
      <c r="A88" s="51" t="s">
        <v>154</v>
      </c>
      <c r="B88" s="59">
        <v>413</v>
      </c>
      <c r="C88" s="96"/>
      <c r="D88" s="65"/>
      <c r="E88" s="65"/>
    </row>
    <row r="89" spans="1:5" ht="15">
      <c r="A89" s="50" t="s">
        <v>155</v>
      </c>
      <c r="B89" s="59">
        <v>414</v>
      </c>
      <c r="C89" s="96"/>
      <c r="D89" s="65">
        <v>-475357950</v>
      </c>
      <c r="E89" s="65">
        <v>-475357950</v>
      </c>
    </row>
    <row r="90" spans="1:5" ht="15">
      <c r="A90" s="50" t="s">
        <v>156</v>
      </c>
      <c r="B90" s="59">
        <v>415</v>
      </c>
      <c r="C90" s="96"/>
      <c r="D90" s="65"/>
      <c r="E90" s="65"/>
    </row>
    <row r="91" spans="1:5" ht="15">
      <c r="A91" s="50" t="s">
        <v>157</v>
      </c>
      <c r="B91" s="59">
        <v>416</v>
      </c>
      <c r="C91" s="96"/>
      <c r="D91" s="65"/>
      <c r="E91" s="65"/>
    </row>
    <row r="92" spans="1:5" ht="15">
      <c r="A92" s="50" t="s">
        <v>158</v>
      </c>
      <c r="B92" s="59">
        <v>417</v>
      </c>
      <c r="C92" s="96"/>
      <c r="D92" s="65">
        <v>475357950</v>
      </c>
      <c r="E92" s="65">
        <v>360027124</v>
      </c>
    </row>
    <row r="93" spans="1:5" ht="15">
      <c r="A93" s="50" t="s">
        <v>159</v>
      </c>
      <c r="B93" s="59">
        <v>418</v>
      </c>
      <c r="C93" s="96"/>
      <c r="D93" s="65">
        <v>209548341</v>
      </c>
      <c r="E93" s="65">
        <v>6626765</v>
      </c>
    </row>
    <row r="94" spans="1:5" ht="15">
      <c r="A94" s="50" t="s">
        <v>160</v>
      </c>
      <c r="B94" s="59">
        <v>419</v>
      </c>
      <c r="C94" s="96"/>
      <c r="D94" s="65"/>
      <c r="E94" s="65"/>
    </row>
    <row r="95" spans="1:5" ht="15">
      <c r="A95" s="50" t="s">
        <v>161</v>
      </c>
      <c r="B95" s="59">
        <v>420</v>
      </c>
      <c r="C95" s="96"/>
      <c r="D95" s="65">
        <v>3308939286</v>
      </c>
      <c r="E95" s="65">
        <v>4058431516</v>
      </c>
    </row>
    <row r="96" spans="1:5" ht="15">
      <c r="A96" s="50" t="s">
        <v>162</v>
      </c>
      <c r="B96" s="59">
        <v>421</v>
      </c>
      <c r="C96" s="96"/>
      <c r="D96" s="65"/>
      <c r="E96" s="65"/>
    </row>
    <row r="97" spans="1:5" ht="14.25">
      <c r="A97" s="44" t="s">
        <v>163</v>
      </c>
      <c r="B97" s="58">
        <v>422</v>
      </c>
      <c r="C97" s="96"/>
      <c r="D97" s="65"/>
      <c r="E97" s="65"/>
    </row>
    <row r="98" spans="1:5" ht="14.25">
      <c r="A98" s="44" t="s">
        <v>164</v>
      </c>
      <c r="B98" s="58">
        <v>430</v>
      </c>
      <c r="C98" s="97"/>
      <c r="D98" s="64"/>
      <c r="E98" s="64"/>
    </row>
    <row r="99" spans="1:5" ht="15">
      <c r="A99" s="50" t="s">
        <v>165</v>
      </c>
      <c r="B99" s="59">
        <v>432</v>
      </c>
      <c r="C99" s="96"/>
      <c r="D99" s="65"/>
      <c r="E99" s="65"/>
    </row>
    <row r="100" spans="1:5" ht="15">
      <c r="A100" s="50" t="s">
        <v>166</v>
      </c>
      <c r="B100" s="59">
        <v>433</v>
      </c>
      <c r="C100" s="96"/>
      <c r="D100" s="65"/>
      <c r="E100" s="65"/>
    </row>
    <row r="101" spans="1:5" ht="14.25">
      <c r="A101" s="44" t="s">
        <v>167</v>
      </c>
      <c r="B101" s="58">
        <v>439</v>
      </c>
      <c r="C101" s="42"/>
      <c r="D101" s="68"/>
      <c r="E101" s="68"/>
    </row>
    <row r="102" spans="1:6" ht="28.5">
      <c r="A102" s="42" t="s">
        <v>168</v>
      </c>
      <c r="B102" s="58">
        <v>440</v>
      </c>
      <c r="C102" s="42"/>
      <c r="D102" s="64">
        <f>D60+D84+D101</f>
        <v>40862091538</v>
      </c>
      <c r="E102" s="64">
        <f>E60+E84+E101</f>
        <v>62556307815</v>
      </c>
      <c r="F102" s="57"/>
    </row>
    <row r="103" spans="1:5" s="52" customFormat="1" ht="14.25">
      <c r="A103" s="55" t="s">
        <v>208</v>
      </c>
      <c r="B103" s="60"/>
      <c r="C103" s="62"/>
      <c r="D103" s="69"/>
      <c r="E103" s="69"/>
    </row>
    <row r="104" spans="1:5" s="52" customFormat="1" ht="15">
      <c r="A104" s="56" t="s">
        <v>209</v>
      </c>
      <c r="B104" s="61" t="s">
        <v>210</v>
      </c>
      <c r="C104" s="63"/>
      <c r="D104" s="70"/>
      <c r="E104" s="70"/>
    </row>
    <row r="105" spans="1:5" s="52" customFormat="1" ht="15">
      <c r="A105" s="56" t="s">
        <v>211</v>
      </c>
      <c r="B105" s="61" t="s">
        <v>212</v>
      </c>
      <c r="C105" s="63"/>
      <c r="D105" s="70"/>
      <c r="E105" s="70"/>
    </row>
    <row r="106" spans="1:5" s="52" customFormat="1" ht="15">
      <c r="A106" s="56" t="s">
        <v>213</v>
      </c>
      <c r="B106" s="61" t="s">
        <v>214</v>
      </c>
      <c r="C106" s="63"/>
      <c r="D106" s="70"/>
      <c r="E106" s="70"/>
    </row>
    <row r="107" spans="1:5" s="52" customFormat="1" ht="15">
      <c r="A107" s="56" t="s">
        <v>215</v>
      </c>
      <c r="B107" s="61" t="s">
        <v>216</v>
      </c>
      <c r="C107" s="63"/>
      <c r="D107" s="70"/>
      <c r="E107" s="70"/>
    </row>
    <row r="108" spans="1:5" s="52" customFormat="1" ht="15">
      <c r="A108" s="56" t="s">
        <v>217</v>
      </c>
      <c r="B108" s="61" t="s">
        <v>218</v>
      </c>
      <c r="C108" s="63"/>
      <c r="D108" s="65"/>
      <c r="E108" s="65"/>
    </row>
    <row r="109" spans="1:5" s="52" customFormat="1" ht="15">
      <c r="A109" s="56" t="s">
        <v>219</v>
      </c>
      <c r="B109" s="61" t="s">
        <v>220</v>
      </c>
      <c r="C109" s="63"/>
      <c r="D109" s="70"/>
      <c r="E109" s="70"/>
    </row>
    <row r="111" spans="3:5" ht="14.25">
      <c r="C111" s="93" t="s">
        <v>229</v>
      </c>
      <c r="D111" s="93"/>
      <c r="E111" s="91"/>
    </row>
    <row r="113" spans="1:5" ht="15">
      <c r="A113" s="89" t="s">
        <v>230</v>
      </c>
      <c r="B113" s="90"/>
      <c r="C113" s="89"/>
      <c r="D113" s="100" t="s">
        <v>55</v>
      </c>
      <c r="E113" s="100"/>
    </row>
    <row r="119" spans="1:5" ht="14.25">
      <c r="A119" s="91" t="s">
        <v>232</v>
      </c>
      <c r="B119" s="92"/>
      <c r="C119" s="91"/>
      <c r="D119" s="101" t="s">
        <v>231</v>
      </c>
      <c r="E119" s="101"/>
    </row>
  </sheetData>
  <sheetProtection formatCells="0" formatColumns="0" formatRows="0" insertRows="0" deleteRows="0"/>
  <protectedRanges>
    <protectedRange sqref="C111 A3:B151 C112:D151 C3:D110 E3:E151" name="Range1"/>
  </protectedRanges>
  <mergeCells count="3">
    <mergeCell ref="A1:E1"/>
    <mergeCell ref="D113:E113"/>
    <mergeCell ref="D119:E119"/>
  </mergeCells>
  <conditionalFormatting sqref="D102:E102">
    <cfRule type="expression" priority="1" dxfId="0" stopIfTrue="1">
      <formula>OR(VALUE(BCDKT!#REF!)&lt;&gt;0,VALUE(BCDKT!#REF!)&lt;&gt;0)</formula>
    </cfRule>
  </conditionalFormatting>
  <printOptions/>
  <pageMargins left="0.71" right="0.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63.00390625" style="39" customWidth="1"/>
    <col min="2" max="2" width="8.140625" style="39" customWidth="1"/>
    <col min="3" max="3" width="6.8515625" style="39" customWidth="1"/>
    <col min="4" max="6" width="18.421875" style="39" bestFit="1" customWidth="1"/>
    <col min="7" max="7" width="22.57421875" style="39" bestFit="1" customWidth="1"/>
    <col min="8" max="10" width="9.140625" style="39" customWidth="1"/>
    <col min="11" max="11" width="18.7109375" style="39" bestFit="1" customWidth="1"/>
    <col min="12" max="16384" width="9.140625" style="39" customWidth="1"/>
  </cols>
  <sheetData>
    <row r="1" spans="1:7" ht="15" customHeight="1">
      <c r="A1" s="102" t="s">
        <v>169</v>
      </c>
      <c r="B1" s="102"/>
      <c r="C1" s="102"/>
      <c r="D1" s="102"/>
      <c r="E1" s="102"/>
      <c r="F1" s="102"/>
      <c r="G1" s="102"/>
    </row>
    <row r="2" spans="1:7" ht="15" customHeight="1">
      <c r="A2" s="102" t="s">
        <v>257</v>
      </c>
      <c r="B2" s="102"/>
      <c r="C2" s="102"/>
      <c r="D2" s="102"/>
      <c r="E2" s="102"/>
      <c r="F2" s="102"/>
      <c r="G2" s="102"/>
    </row>
    <row r="3" spans="1:7" ht="15">
      <c r="A3" s="40" t="s">
        <v>170</v>
      </c>
      <c r="B3" s="37"/>
      <c r="C3" s="37"/>
      <c r="D3" s="37"/>
      <c r="E3" s="37"/>
      <c r="F3" s="37"/>
      <c r="G3" s="38" t="s">
        <v>171</v>
      </c>
    </row>
    <row r="4" spans="1:7" ht="28.5">
      <c r="A4" s="41" t="s">
        <v>172</v>
      </c>
      <c r="B4" s="42" t="s">
        <v>13</v>
      </c>
      <c r="C4" s="42" t="s">
        <v>221</v>
      </c>
      <c r="D4" s="42" t="s">
        <v>258</v>
      </c>
      <c r="E4" s="42" t="s">
        <v>259</v>
      </c>
      <c r="F4" s="43" t="s">
        <v>233</v>
      </c>
      <c r="G4" s="43" t="s">
        <v>234</v>
      </c>
    </row>
    <row r="5" spans="1:7" ht="14.25">
      <c r="A5" s="107" t="s">
        <v>173</v>
      </c>
      <c r="B5" s="108">
        <v>1</v>
      </c>
      <c r="C5" s="108" t="s">
        <v>252</v>
      </c>
      <c r="D5" s="109">
        <v>11777842924</v>
      </c>
      <c r="E5" s="109">
        <v>28234252552</v>
      </c>
      <c r="F5" s="109">
        <v>31732241355</v>
      </c>
      <c r="G5" s="109">
        <v>39363147408</v>
      </c>
    </row>
    <row r="6" spans="1:7" ht="14.25">
      <c r="A6" s="107" t="s">
        <v>18</v>
      </c>
      <c r="B6" s="108">
        <v>2</v>
      </c>
      <c r="C6" s="108"/>
      <c r="D6" s="108"/>
      <c r="E6" s="109"/>
      <c r="F6" s="110"/>
      <c r="G6" s="110"/>
    </row>
    <row r="7" spans="1:7" ht="14.25">
      <c r="A7" s="107" t="s">
        <v>174</v>
      </c>
      <c r="B7" s="108">
        <v>10</v>
      </c>
      <c r="C7" s="108"/>
      <c r="D7" s="109">
        <f>D5-D6</f>
        <v>11777842924</v>
      </c>
      <c r="E7" s="109">
        <f>E5-E6</f>
        <v>28234252552</v>
      </c>
      <c r="F7" s="109">
        <f>F5-F6</f>
        <v>31732241355</v>
      </c>
      <c r="G7" s="109">
        <f>G5-G6</f>
        <v>39363147408</v>
      </c>
    </row>
    <row r="8" spans="1:7" ht="14.25">
      <c r="A8" s="107" t="s">
        <v>175</v>
      </c>
      <c r="B8" s="108">
        <v>11</v>
      </c>
      <c r="C8" s="108" t="s">
        <v>253</v>
      </c>
      <c r="D8" s="109">
        <v>10040177283</v>
      </c>
      <c r="E8" s="109">
        <v>21134239285</v>
      </c>
      <c r="F8" s="109">
        <v>25883193489</v>
      </c>
      <c r="G8" s="109">
        <v>29827876566</v>
      </c>
    </row>
    <row r="9" spans="1:7" ht="14.25">
      <c r="A9" s="107" t="s">
        <v>176</v>
      </c>
      <c r="B9" s="108">
        <v>20</v>
      </c>
      <c r="C9" s="108"/>
      <c r="D9" s="109">
        <f>D7-D8</f>
        <v>1737665641</v>
      </c>
      <c r="E9" s="109">
        <f>E7-E8</f>
        <v>7100013267</v>
      </c>
      <c r="F9" s="109">
        <f>F7-F8</f>
        <v>5849047866</v>
      </c>
      <c r="G9" s="109">
        <f>G7-G8</f>
        <v>9535270842</v>
      </c>
    </row>
    <row r="10" spans="1:7" ht="14.25">
      <c r="A10" s="107" t="s">
        <v>177</v>
      </c>
      <c r="B10" s="108">
        <v>21</v>
      </c>
      <c r="C10" s="108" t="s">
        <v>254</v>
      </c>
      <c r="D10" s="111">
        <v>31071961</v>
      </c>
      <c r="E10" s="111">
        <v>837961967</v>
      </c>
      <c r="F10" s="111">
        <v>300627984</v>
      </c>
      <c r="G10" s="111">
        <v>2731407</v>
      </c>
    </row>
    <row r="11" spans="1:7" ht="14.25">
      <c r="A11" s="107" t="s">
        <v>178</v>
      </c>
      <c r="B11" s="108">
        <v>22</v>
      </c>
      <c r="C11" s="108"/>
      <c r="D11" s="111">
        <f>-(219673800+118491945+616035177)</f>
        <v>-954200922</v>
      </c>
      <c r="E11" s="111">
        <v>981918024</v>
      </c>
      <c r="F11" s="111">
        <v>-995085574</v>
      </c>
      <c r="G11" s="111">
        <v>100572764</v>
      </c>
    </row>
    <row r="12" spans="1:7" ht="14.25">
      <c r="A12" s="112" t="s">
        <v>260</v>
      </c>
      <c r="B12" s="113">
        <v>23</v>
      </c>
      <c r="C12" s="113" t="s">
        <v>255</v>
      </c>
      <c r="D12" s="114">
        <v>359355599</v>
      </c>
      <c r="E12" s="114">
        <v>372419868</v>
      </c>
      <c r="F12" s="114">
        <v>1229272814</v>
      </c>
      <c r="G12" s="114">
        <v>994890864</v>
      </c>
    </row>
    <row r="13" spans="1:7" ht="14.25">
      <c r="A13" s="107" t="s">
        <v>179</v>
      </c>
      <c r="B13" s="108">
        <v>24</v>
      </c>
      <c r="C13" s="108"/>
      <c r="D13" s="111">
        <v>2333700</v>
      </c>
      <c r="E13" s="111">
        <v>3591300</v>
      </c>
      <c r="F13" s="111">
        <v>8406200</v>
      </c>
      <c r="G13" s="111">
        <v>10259300</v>
      </c>
    </row>
    <row r="14" spans="1:7" ht="14.25">
      <c r="A14" s="107" t="s">
        <v>180</v>
      </c>
      <c r="B14" s="108">
        <v>25</v>
      </c>
      <c r="C14" s="108"/>
      <c r="D14" s="111">
        <f>1245373813+385000000</f>
        <v>1630373813</v>
      </c>
      <c r="E14" s="111">
        <v>2414677892</v>
      </c>
      <c r="F14" s="111">
        <v>3680150162</v>
      </c>
      <c r="G14" s="111">
        <v>3991353495</v>
      </c>
    </row>
    <row r="15" spans="1:7" ht="14.25">
      <c r="A15" s="107" t="s">
        <v>181</v>
      </c>
      <c r="B15" s="108">
        <v>30</v>
      </c>
      <c r="C15" s="108"/>
      <c r="D15" s="109">
        <f>D9+D10-D11-D13-D14</f>
        <v>1090231011</v>
      </c>
      <c r="E15" s="109">
        <f>E9+E10-E11-E13-E14</f>
        <v>4537788018</v>
      </c>
      <c r="F15" s="109">
        <f>F9+F10-F11-F13-F14</f>
        <v>3456205062</v>
      </c>
      <c r="G15" s="109">
        <f>G9+G10-G11-G13-G14</f>
        <v>5435816690</v>
      </c>
    </row>
    <row r="16" spans="1:7" ht="14.25">
      <c r="A16" s="107" t="s">
        <v>182</v>
      </c>
      <c r="B16" s="108">
        <v>31</v>
      </c>
      <c r="C16" s="108"/>
      <c r="D16" s="111">
        <v>992025593</v>
      </c>
      <c r="E16" s="108"/>
      <c r="F16" s="111">
        <v>1000518344</v>
      </c>
      <c r="G16" s="111">
        <v>44695699</v>
      </c>
    </row>
    <row r="17" spans="1:7" ht="14.25">
      <c r="A17" s="107" t="s">
        <v>183</v>
      </c>
      <c r="B17" s="108">
        <v>32</v>
      </c>
      <c r="C17" s="108"/>
      <c r="D17" s="111">
        <v>314246237</v>
      </c>
      <c r="E17" s="111">
        <v>740173195</v>
      </c>
      <c r="F17" s="111">
        <v>504061289</v>
      </c>
      <c r="G17" s="111">
        <v>819957705</v>
      </c>
    </row>
    <row r="18" spans="1:7" ht="14.25">
      <c r="A18" s="107" t="s">
        <v>184</v>
      </c>
      <c r="B18" s="108">
        <v>40</v>
      </c>
      <c r="C18" s="108"/>
      <c r="D18" s="115">
        <f>D16-D17</f>
        <v>677779356</v>
      </c>
      <c r="E18" s="115">
        <f>E16-E17</f>
        <v>-740173195</v>
      </c>
      <c r="F18" s="115">
        <f>F16-F17</f>
        <v>496457055</v>
      </c>
      <c r="G18" s="115">
        <f>G16-G17</f>
        <v>-775262006</v>
      </c>
    </row>
    <row r="19" spans="1:7" ht="14.25">
      <c r="A19" s="107" t="s">
        <v>185</v>
      </c>
      <c r="B19" s="108">
        <v>45</v>
      </c>
      <c r="C19" s="108"/>
      <c r="D19" s="108"/>
      <c r="E19" s="108"/>
      <c r="F19" s="110"/>
      <c r="G19" s="110"/>
    </row>
    <row r="20" spans="1:7" ht="14.25">
      <c r="A20" s="107" t="s">
        <v>189</v>
      </c>
      <c r="B20" s="108">
        <v>50</v>
      </c>
      <c r="C20" s="108"/>
      <c r="D20" s="109">
        <f>D15+D18</f>
        <v>1768010367</v>
      </c>
      <c r="E20" s="109">
        <f>E15+E18</f>
        <v>3797614823</v>
      </c>
      <c r="F20" s="109">
        <f>F15+F18</f>
        <v>3952662117</v>
      </c>
      <c r="G20" s="109">
        <f>G15+G18</f>
        <v>4660554684</v>
      </c>
    </row>
    <row r="21" spans="1:7" ht="14.25">
      <c r="A21" s="107" t="s">
        <v>190</v>
      </c>
      <c r="B21" s="108">
        <v>51</v>
      </c>
      <c r="C21" s="108" t="s">
        <v>256</v>
      </c>
      <c r="D21" s="111">
        <v>393824361</v>
      </c>
      <c r="E21" s="111">
        <v>949403705</v>
      </c>
      <c r="F21" s="111">
        <v>817165945</v>
      </c>
      <c r="G21" s="111">
        <v>1165138668</v>
      </c>
    </row>
    <row r="22" spans="1:7" ht="14.25">
      <c r="A22" s="107" t="s">
        <v>191</v>
      </c>
      <c r="B22" s="108">
        <v>52</v>
      </c>
      <c r="C22" s="108"/>
      <c r="D22" s="108"/>
      <c r="E22" s="108"/>
      <c r="F22" s="116"/>
      <c r="G22" s="116"/>
    </row>
    <row r="23" spans="1:11" ht="14.25">
      <c r="A23" s="107" t="s">
        <v>192</v>
      </c>
      <c r="B23" s="108">
        <v>60</v>
      </c>
      <c r="C23" s="108"/>
      <c r="D23" s="117">
        <f>D20-D21</f>
        <v>1374186006</v>
      </c>
      <c r="E23" s="117">
        <f>E20-E21</f>
        <v>2848211118</v>
      </c>
      <c r="F23" s="117">
        <f>F20-F21</f>
        <v>3135496172</v>
      </c>
      <c r="G23" s="117">
        <f>G20-G21</f>
        <v>3495416016</v>
      </c>
      <c r="K23" s="98">
        <f>F23/G23*100</f>
        <v>89.70308992255873</v>
      </c>
    </row>
    <row r="24" spans="1:11" ht="14.25">
      <c r="A24" s="107" t="s">
        <v>186</v>
      </c>
      <c r="B24" s="108">
        <v>61</v>
      </c>
      <c r="C24" s="108"/>
      <c r="D24" s="108"/>
      <c r="E24" s="108"/>
      <c r="F24" s="110"/>
      <c r="G24" s="110"/>
      <c r="K24" s="98">
        <f>100-K23</f>
        <v>10.296910077441268</v>
      </c>
    </row>
    <row r="25" spans="1:7" ht="14.25">
      <c r="A25" s="107" t="s">
        <v>187</v>
      </c>
      <c r="B25" s="108">
        <v>62</v>
      </c>
      <c r="C25" s="108"/>
      <c r="D25" s="108"/>
      <c r="E25" s="108"/>
      <c r="F25" s="110"/>
      <c r="G25" s="110"/>
    </row>
    <row r="26" spans="1:7" ht="14.25">
      <c r="A26" s="107" t="s">
        <v>193</v>
      </c>
      <c r="B26" s="108">
        <v>70</v>
      </c>
      <c r="C26" s="108"/>
      <c r="D26" s="109">
        <v>654</v>
      </c>
      <c r="E26" s="109">
        <v>1358</v>
      </c>
      <c r="F26" s="109">
        <v>1494</v>
      </c>
      <c r="G26" s="109">
        <v>1666</v>
      </c>
    </row>
    <row r="27" spans="1:7" ht="15">
      <c r="A27" s="47" t="s">
        <v>188</v>
      </c>
      <c r="B27" s="37"/>
      <c r="C27" s="37"/>
      <c r="D27" s="37"/>
      <c r="E27" s="37"/>
      <c r="F27" s="37"/>
      <c r="G27" s="37"/>
    </row>
    <row r="28" spans="2:7" ht="14.25">
      <c r="B28" s="54"/>
      <c r="C28" s="101" t="s">
        <v>238</v>
      </c>
      <c r="D28" s="101"/>
      <c r="E28" s="101"/>
      <c r="F28" s="101"/>
      <c r="G28" s="101"/>
    </row>
    <row r="29" spans="1:7" ht="15">
      <c r="A29" s="89" t="s">
        <v>261</v>
      </c>
      <c r="B29" s="90"/>
      <c r="C29" s="89"/>
      <c r="D29" s="89"/>
      <c r="E29" s="89"/>
      <c r="F29" s="118" t="s">
        <v>262</v>
      </c>
      <c r="G29" s="118"/>
    </row>
    <row r="30" ht="14.25">
      <c r="B30" s="54"/>
    </row>
    <row r="31" ht="14.25">
      <c r="B31" s="54"/>
    </row>
    <row r="32" ht="14.25">
      <c r="B32" s="54"/>
    </row>
    <row r="33" spans="1:7" ht="14.25">
      <c r="A33" s="91" t="s">
        <v>263</v>
      </c>
      <c r="B33" s="92"/>
      <c r="C33" s="91"/>
      <c r="D33" s="91"/>
      <c r="E33" s="91"/>
      <c r="F33" s="119" t="s">
        <v>264</v>
      </c>
      <c r="G33" s="119"/>
    </row>
    <row r="36" ht="14.25">
      <c r="D36" s="120"/>
    </row>
  </sheetData>
  <sheetProtection/>
  <protectedRanges>
    <protectedRange sqref="A34:G37 A4:G27" name="Range1"/>
    <protectedRange sqref="C28:E28 A28:B33 G28:G33 C29:F33" name="Range1_1"/>
  </protectedRanges>
  <mergeCells count="5">
    <mergeCell ref="A1:G1"/>
    <mergeCell ref="A2:G2"/>
    <mergeCell ref="C28:G28"/>
    <mergeCell ref="F29:G29"/>
    <mergeCell ref="F33:G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2.421875" style="39" customWidth="1"/>
    <col min="2" max="3" width="9.140625" style="39" customWidth="1"/>
    <col min="4" max="5" width="28.57421875" style="39" customWidth="1"/>
    <col min="6" max="8" width="9.140625" style="39" customWidth="1"/>
    <col min="9" max="9" width="18.7109375" style="39" bestFit="1" customWidth="1"/>
    <col min="10" max="16384" width="9.140625" style="39" customWidth="1"/>
  </cols>
  <sheetData>
    <row r="1" spans="1:5" ht="15" customHeight="1">
      <c r="A1" s="102" t="s">
        <v>169</v>
      </c>
      <c r="B1" s="102"/>
      <c r="C1" s="102"/>
      <c r="D1" s="102"/>
      <c r="E1" s="102"/>
    </row>
    <row r="2" spans="1:5" ht="15">
      <c r="A2" s="40" t="s">
        <v>170</v>
      </c>
      <c r="B2" s="37"/>
      <c r="C2" s="37"/>
      <c r="D2" s="37"/>
      <c r="E2" s="38" t="s">
        <v>171</v>
      </c>
    </row>
    <row r="3" spans="1:5" ht="28.5">
      <c r="A3" s="41" t="s">
        <v>172</v>
      </c>
      <c r="B3" s="42" t="s">
        <v>13</v>
      </c>
      <c r="C3" s="42" t="s">
        <v>221</v>
      </c>
      <c r="D3" s="43" t="s">
        <v>233</v>
      </c>
      <c r="E3" s="43" t="s">
        <v>234</v>
      </c>
    </row>
    <row r="4" spans="1:5" ht="14.25">
      <c r="A4" s="44" t="s">
        <v>173</v>
      </c>
      <c r="B4" s="42">
        <v>1</v>
      </c>
      <c r="C4" s="42" t="s">
        <v>252</v>
      </c>
      <c r="D4" s="71">
        <v>31732241355</v>
      </c>
      <c r="E4" s="71">
        <v>39363147408</v>
      </c>
    </row>
    <row r="5" spans="1:5" ht="15">
      <c r="A5" s="44" t="s">
        <v>18</v>
      </c>
      <c r="B5" s="42">
        <v>2</v>
      </c>
      <c r="C5" s="42"/>
      <c r="D5" s="66"/>
      <c r="E5" s="66"/>
    </row>
    <row r="6" spans="1:5" ht="28.5">
      <c r="A6" s="44" t="s">
        <v>174</v>
      </c>
      <c r="B6" s="42">
        <v>10</v>
      </c>
      <c r="C6" s="42"/>
      <c r="D6" s="71">
        <f>D4-D5</f>
        <v>31732241355</v>
      </c>
      <c r="E6" s="71">
        <f>E4-E5</f>
        <v>39363147408</v>
      </c>
    </row>
    <row r="7" spans="1:5" ht="14.25">
      <c r="A7" s="44" t="s">
        <v>175</v>
      </c>
      <c r="B7" s="42">
        <v>11</v>
      </c>
      <c r="C7" s="42" t="s">
        <v>253</v>
      </c>
      <c r="D7" s="71">
        <v>25883193489</v>
      </c>
      <c r="E7" s="71">
        <v>29827876566</v>
      </c>
    </row>
    <row r="8" spans="1:5" ht="28.5">
      <c r="A8" s="44" t="s">
        <v>176</v>
      </c>
      <c r="B8" s="42">
        <v>20</v>
      </c>
      <c r="C8" s="42"/>
      <c r="D8" s="71">
        <f>D6-D7</f>
        <v>5849047866</v>
      </c>
      <c r="E8" s="71">
        <f>E6-E7</f>
        <v>9535270842</v>
      </c>
    </row>
    <row r="9" spans="1:5" ht="14.25">
      <c r="A9" s="44" t="s">
        <v>177</v>
      </c>
      <c r="B9" s="42">
        <v>21</v>
      </c>
      <c r="C9" s="42" t="s">
        <v>254</v>
      </c>
      <c r="D9" s="72">
        <v>300627984</v>
      </c>
      <c r="E9" s="72">
        <v>2731407</v>
      </c>
    </row>
    <row r="10" spans="1:5" ht="14.25">
      <c r="A10" s="44" t="s">
        <v>178</v>
      </c>
      <c r="B10" s="42">
        <v>22</v>
      </c>
      <c r="C10" s="42"/>
      <c r="D10" s="72">
        <v>-995085574</v>
      </c>
      <c r="E10" s="72">
        <v>100572764</v>
      </c>
    </row>
    <row r="11" spans="1:5" ht="15">
      <c r="A11" s="45" t="s">
        <v>194</v>
      </c>
      <c r="B11" s="46">
        <v>23</v>
      </c>
      <c r="C11" s="46" t="s">
        <v>255</v>
      </c>
      <c r="D11" s="73">
        <v>1229272814</v>
      </c>
      <c r="E11" s="73">
        <v>994890864</v>
      </c>
    </row>
    <row r="12" spans="1:5" ht="14.25">
      <c r="A12" s="44" t="s">
        <v>179</v>
      </c>
      <c r="B12" s="42">
        <v>24</v>
      </c>
      <c r="C12" s="42"/>
      <c r="D12" s="72">
        <v>8406200</v>
      </c>
      <c r="E12" s="72">
        <v>10259300</v>
      </c>
    </row>
    <row r="13" spans="1:5" ht="14.25">
      <c r="A13" s="44" t="s">
        <v>180</v>
      </c>
      <c r="B13" s="42">
        <v>25</v>
      </c>
      <c r="C13" s="42"/>
      <c r="D13" s="72">
        <v>3680150162</v>
      </c>
      <c r="E13" s="72">
        <v>3991353495</v>
      </c>
    </row>
    <row r="14" spans="1:5" ht="28.5">
      <c r="A14" s="44" t="s">
        <v>181</v>
      </c>
      <c r="B14" s="42">
        <v>30</v>
      </c>
      <c r="C14" s="42"/>
      <c r="D14" s="71">
        <f>D8+D9-D10-D12-D13</f>
        <v>3456205062</v>
      </c>
      <c r="E14" s="71">
        <f>E8+E9-E10-E12-E13</f>
        <v>5435816690</v>
      </c>
    </row>
    <row r="15" spans="1:5" ht="14.25">
      <c r="A15" s="44" t="s">
        <v>182</v>
      </c>
      <c r="B15" s="42">
        <v>31</v>
      </c>
      <c r="C15" s="42"/>
      <c r="D15" s="72">
        <v>1000518344</v>
      </c>
      <c r="E15" s="72">
        <v>44695699</v>
      </c>
    </row>
    <row r="16" spans="1:5" ht="14.25">
      <c r="A16" s="44" t="s">
        <v>183</v>
      </c>
      <c r="B16" s="42">
        <v>32</v>
      </c>
      <c r="C16" s="42"/>
      <c r="D16" s="72">
        <v>504061289</v>
      </c>
      <c r="E16" s="72">
        <v>819957705</v>
      </c>
    </row>
    <row r="17" spans="1:5" ht="14.25">
      <c r="A17" s="44" t="s">
        <v>184</v>
      </c>
      <c r="B17" s="42">
        <v>40</v>
      </c>
      <c r="C17" s="42"/>
      <c r="D17" s="74">
        <f>D15-D16</f>
        <v>496457055</v>
      </c>
      <c r="E17" s="74">
        <f>E15-E16</f>
        <v>-775262006</v>
      </c>
    </row>
    <row r="18" spans="1:5" ht="15">
      <c r="A18" s="44" t="s">
        <v>185</v>
      </c>
      <c r="B18" s="42">
        <v>45</v>
      </c>
      <c r="C18" s="42"/>
      <c r="D18" s="66"/>
      <c r="E18" s="66"/>
    </row>
    <row r="19" spans="1:5" ht="28.5">
      <c r="A19" s="44" t="s">
        <v>189</v>
      </c>
      <c r="B19" s="42">
        <v>50</v>
      </c>
      <c r="C19" s="42"/>
      <c r="D19" s="71">
        <f>D14+D17</f>
        <v>3952662117</v>
      </c>
      <c r="E19" s="71">
        <f>E14+E17</f>
        <v>4660554684</v>
      </c>
    </row>
    <row r="20" spans="1:5" ht="14.25">
      <c r="A20" s="44" t="s">
        <v>190</v>
      </c>
      <c r="B20" s="42">
        <v>51</v>
      </c>
      <c r="C20" s="42" t="s">
        <v>256</v>
      </c>
      <c r="D20" s="72">
        <v>817165945</v>
      </c>
      <c r="E20" s="72">
        <v>1165138668</v>
      </c>
    </row>
    <row r="21" spans="1:5" ht="14.25">
      <c r="A21" s="44" t="s">
        <v>191</v>
      </c>
      <c r="B21" s="42">
        <v>52</v>
      </c>
      <c r="C21" s="42"/>
      <c r="D21" s="75"/>
      <c r="E21" s="75"/>
    </row>
    <row r="22" spans="1:9" ht="28.5">
      <c r="A22" s="44" t="s">
        <v>192</v>
      </c>
      <c r="B22" s="42">
        <v>60</v>
      </c>
      <c r="C22" s="42"/>
      <c r="D22" s="76">
        <f>D19-D20</f>
        <v>3135496172</v>
      </c>
      <c r="E22" s="76">
        <f>E19-E20</f>
        <v>3495416016</v>
      </c>
      <c r="I22" s="98">
        <f>D22/E22*100</f>
        <v>89.70308992255873</v>
      </c>
    </row>
    <row r="23" spans="1:9" ht="15">
      <c r="A23" s="44" t="s">
        <v>186</v>
      </c>
      <c r="B23" s="42">
        <v>61</v>
      </c>
      <c r="C23" s="42"/>
      <c r="D23" s="66"/>
      <c r="E23" s="66"/>
      <c r="I23" s="98">
        <f>100-I22</f>
        <v>10.296910077441268</v>
      </c>
    </row>
    <row r="24" spans="1:5" ht="28.5">
      <c r="A24" s="44" t="s">
        <v>187</v>
      </c>
      <c r="B24" s="42">
        <v>62</v>
      </c>
      <c r="C24" s="42"/>
      <c r="D24" s="66"/>
      <c r="E24" s="66"/>
    </row>
    <row r="25" spans="1:5" ht="14.25">
      <c r="A25" s="44" t="s">
        <v>193</v>
      </c>
      <c r="B25" s="42">
        <v>70</v>
      </c>
      <c r="C25" s="42"/>
      <c r="D25" s="71">
        <v>1494</v>
      </c>
      <c r="E25" s="71">
        <v>1666</v>
      </c>
    </row>
    <row r="26" spans="1:5" ht="15">
      <c r="A26" s="47" t="s">
        <v>188</v>
      </c>
      <c r="B26" s="37"/>
      <c r="C26" s="37"/>
      <c r="D26" s="37"/>
      <c r="E26" s="37"/>
    </row>
    <row r="27" spans="2:5" ht="14.25">
      <c r="B27" s="54"/>
      <c r="C27" s="101" t="s">
        <v>238</v>
      </c>
      <c r="D27" s="101"/>
      <c r="E27" s="101"/>
    </row>
    <row r="28" spans="1:5" ht="15">
      <c r="A28" s="89" t="s">
        <v>230</v>
      </c>
      <c r="B28" s="90"/>
      <c r="C28" s="89"/>
      <c r="D28" s="100" t="s">
        <v>236</v>
      </c>
      <c r="E28" s="100"/>
    </row>
    <row r="29" ht="14.25">
      <c r="B29" s="54"/>
    </row>
    <row r="30" ht="14.25">
      <c r="B30" s="54"/>
    </row>
    <row r="31" ht="14.25">
      <c r="B31" s="54"/>
    </row>
    <row r="32" spans="1:5" ht="14.25">
      <c r="A32" s="91" t="s">
        <v>235</v>
      </c>
      <c r="B32" s="92"/>
      <c r="C32" s="91"/>
      <c r="D32" s="101" t="s">
        <v>237</v>
      </c>
      <c r="E32" s="101"/>
    </row>
  </sheetData>
  <sheetProtection formatCells="0" formatColumns="0" formatRows="0" insertRows="0" deleteRows="0"/>
  <protectedRanges>
    <protectedRange sqref="A33:E36 A3:E26" name="Range1"/>
    <protectedRange sqref="C27 A27:B32 E27:E32 C28:D32" name="Range1_1"/>
  </protectedRanges>
  <mergeCells count="4">
    <mergeCell ref="A1:E1"/>
    <mergeCell ref="D28:E28"/>
    <mergeCell ref="D32:E32"/>
    <mergeCell ref="C27:E27"/>
  </mergeCells>
  <printOptions/>
  <pageMargins left="0.86" right="0.7" top="0.41" bottom="0.26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D21" sqref="D21"/>
    </sheetView>
  </sheetViews>
  <sheetFormatPr defaultColWidth="9.140625" defaultRowHeight="12.75"/>
  <cols>
    <col min="1" max="1" width="69.8515625" style="20" customWidth="1"/>
    <col min="2" max="3" width="10.140625" style="20" customWidth="1"/>
    <col min="4" max="4" width="21.140625" style="20" customWidth="1"/>
    <col min="5" max="5" width="20.28125" style="20" customWidth="1"/>
    <col min="6" max="6" width="9.140625" style="20" customWidth="1"/>
    <col min="7" max="7" width="21.7109375" style="20" bestFit="1" customWidth="1"/>
    <col min="8" max="16384" width="9.140625" style="20" customWidth="1"/>
  </cols>
  <sheetData>
    <row r="1" spans="1:5" ht="14.25">
      <c r="A1" s="103" t="s">
        <v>195</v>
      </c>
      <c r="B1" s="103"/>
      <c r="C1" s="103"/>
      <c r="D1" s="103"/>
      <c r="E1" s="103"/>
    </row>
    <row r="2" spans="1:5" ht="15">
      <c r="A2" s="104" t="s">
        <v>196</v>
      </c>
      <c r="B2" s="104"/>
      <c r="C2" s="104"/>
      <c r="D2" s="104"/>
      <c r="E2" s="104"/>
    </row>
    <row r="3" spans="1:5" ht="15">
      <c r="A3" s="21"/>
      <c r="B3" s="21"/>
      <c r="C3" s="21"/>
      <c r="D3" s="21"/>
      <c r="E3" s="22" t="s">
        <v>197</v>
      </c>
    </row>
    <row r="4" spans="1:5" ht="28.5">
      <c r="A4" s="23" t="s">
        <v>0</v>
      </c>
      <c r="B4" s="23" t="s">
        <v>13</v>
      </c>
      <c r="C4" s="23" t="s">
        <v>221</v>
      </c>
      <c r="D4" s="24" t="s">
        <v>16</v>
      </c>
      <c r="E4" s="24" t="s">
        <v>17</v>
      </c>
    </row>
    <row r="5" spans="1:5" ht="15">
      <c r="A5" s="26" t="s">
        <v>19</v>
      </c>
      <c r="B5" s="28"/>
      <c r="C5" s="28"/>
      <c r="D5" s="27"/>
      <c r="E5" s="27"/>
    </row>
    <row r="6" spans="1:7" ht="15">
      <c r="A6" s="27" t="s">
        <v>198</v>
      </c>
      <c r="B6" s="28">
        <v>1</v>
      </c>
      <c r="C6" s="28"/>
      <c r="D6" s="77">
        <v>49633016826</v>
      </c>
      <c r="E6" s="77">
        <v>22860204080</v>
      </c>
      <c r="G6" s="94"/>
    </row>
    <row r="7" spans="1:5" ht="15">
      <c r="A7" s="27" t="s">
        <v>199</v>
      </c>
      <c r="B7" s="28">
        <v>2</v>
      </c>
      <c r="C7" s="28"/>
      <c r="D7" s="78">
        <v>-5755101634</v>
      </c>
      <c r="E7" s="78">
        <v>-29158783290</v>
      </c>
    </row>
    <row r="8" spans="1:5" ht="15">
      <c r="A8" s="27" t="s">
        <v>200</v>
      </c>
      <c r="B8" s="28">
        <v>3</v>
      </c>
      <c r="C8" s="28"/>
      <c r="D8" s="78">
        <v>-6507782300</v>
      </c>
      <c r="E8" s="78">
        <v>-4084327704</v>
      </c>
    </row>
    <row r="9" spans="1:5" ht="15">
      <c r="A9" s="27" t="s">
        <v>201</v>
      </c>
      <c r="B9" s="28">
        <v>4</v>
      </c>
      <c r="C9" s="28"/>
      <c r="D9" s="78">
        <v>-1229272814</v>
      </c>
      <c r="E9" s="78">
        <v>-982443259</v>
      </c>
    </row>
    <row r="10" spans="1:5" ht="15">
      <c r="A10" s="27" t="s">
        <v>202</v>
      </c>
      <c r="B10" s="28">
        <v>5</v>
      </c>
      <c r="C10" s="28"/>
      <c r="D10" s="78">
        <v>-1421110961</v>
      </c>
      <c r="E10" s="78">
        <v>-457621204</v>
      </c>
    </row>
    <row r="11" spans="1:5" ht="15">
      <c r="A11" s="27" t="s">
        <v>203</v>
      </c>
      <c r="B11" s="28">
        <v>6</v>
      </c>
      <c r="C11" s="28"/>
      <c r="D11" s="78">
        <v>5512748898</v>
      </c>
      <c r="E11" s="78">
        <v>1944018174</v>
      </c>
    </row>
    <row r="12" spans="1:5" ht="15">
      <c r="A12" s="27" t="s">
        <v>204</v>
      </c>
      <c r="B12" s="28">
        <v>7</v>
      </c>
      <c r="C12" s="28"/>
      <c r="D12" s="78">
        <v>-7873229741</v>
      </c>
      <c r="E12" s="78">
        <v>-3860026866</v>
      </c>
    </row>
    <row r="13" spans="1:5" ht="15">
      <c r="A13" s="31" t="s">
        <v>20</v>
      </c>
      <c r="B13" s="30">
        <v>20</v>
      </c>
      <c r="C13" s="30"/>
      <c r="D13" s="79">
        <f>SUM(D6:D12)</f>
        <v>32359268274</v>
      </c>
      <c r="E13" s="79">
        <f>SUM(E6:E12)</f>
        <v>-13738980069</v>
      </c>
    </row>
    <row r="14" spans="1:5" ht="15">
      <c r="A14" s="26" t="s">
        <v>21</v>
      </c>
      <c r="B14" s="28"/>
      <c r="C14" s="28"/>
      <c r="D14" s="80"/>
      <c r="E14" s="80"/>
    </row>
    <row r="15" spans="1:5" ht="15">
      <c r="A15" s="27" t="s">
        <v>22</v>
      </c>
      <c r="B15" s="28">
        <v>21</v>
      </c>
      <c r="C15" s="28"/>
      <c r="D15" s="77">
        <v>-65000000</v>
      </c>
      <c r="E15" s="77"/>
    </row>
    <row r="16" spans="1:5" ht="15">
      <c r="A16" s="27" t="s">
        <v>23</v>
      </c>
      <c r="B16" s="28">
        <v>22</v>
      </c>
      <c r="C16" s="28"/>
      <c r="D16" s="77">
        <v>187454545</v>
      </c>
      <c r="E16" s="77"/>
    </row>
    <row r="17" spans="1:5" ht="15">
      <c r="A17" s="27" t="s">
        <v>65</v>
      </c>
      <c r="B17" s="28">
        <v>23</v>
      </c>
      <c r="C17" s="28"/>
      <c r="D17" s="81"/>
      <c r="E17" s="81"/>
    </row>
    <row r="18" spans="1:5" ht="15">
      <c r="A18" s="27" t="s">
        <v>66</v>
      </c>
      <c r="B18" s="28">
        <v>24</v>
      </c>
      <c r="C18" s="28"/>
      <c r="D18" s="81"/>
      <c r="E18" s="81"/>
    </row>
    <row r="19" spans="1:5" ht="15">
      <c r="A19" s="27" t="s">
        <v>24</v>
      </c>
      <c r="B19" s="28">
        <v>25</v>
      </c>
      <c r="C19" s="28"/>
      <c r="D19" s="78"/>
      <c r="E19" s="78"/>
    </row>
    <row r="20" spans="1:5" ht="15">
      <c r="A20" s="27" t="s">
        <v>25</v>
      </c>
      <c r="B20" s="28">
        <v>26</v>
      </c>
      <c r="C20" s="28"/>
      <c r="D20" s="78"/>
      <c r="E20" s="78"/>
    </row>
    <row r="21" spans="1:7" ht="15">
      <c r="A21" s="27" t="s">
        <v>26</v>
      </c>
      <c r="B21" s="28">
        <v>27</v>
      </c>
      <c r="C21" s="28"/>
      <c r="D21" s="78">
        <v>300627984</v>
      </c>
      <c r="E21" s="78">
        <v>2731407</v>
      </c>
      <c r="G21" s="95"/>
    </row>
    <row r="22" spans="1:7" ht="15">
      <c r="A22" s="31" t="s">
        <v>27</v>
      </c>
      <c r="B22" s="30">
        <v>30</v>
      </c>
      <c r="C22" s="30"/>
      <c r="D22" s="82">
        <f>SUM(D15:D21)</f>
        <v>423082529</v>
      </c>
      <c r="E22" s="82">
        <f>SUM(E15:E21)</f>
        <v>2731407</v>
      </c>
      <c r="G22" s="95"/>
    </row>
    <row r="23" spans="1:5" ht="15">
      <c r="A23" s="26" t="s">
        <v>28</v>
      </c>
      <c r="B23" s="28"/>
      <c r="C23" s="28"/>
      <c r="D23" s="80"/>
      <c r="E23" s="80"/>
    </row>
    <row r="24" spans="1:7" ht="15">
      <c r="A24" s="27" t="s">
        <v>29</v>
      </c>
      <c r="B24" s="28">
        <v>31</v>
      </c>
      <c r="C24" s="28"/>
      <c r="D24" s="77"/>
      <c r="E24" s="77"/>
      <c r="G24" s="94"/>
    </row>
    <row r="25" spans="1:7" ht="30">
      <c r="A25" s="27" t="s">
        <v>30</v>
      </c>
      <c r="B25" s="28">
        <v>32</v>
      </c>
      <c r="C25" s="28"/>
      <c r="D25" s="77"/>
      <c r="E25" s="77"/>
      <c r="G25" s="94"/>
    </row>
    <row r="26" spans="1:7" ht="15">
      <c r="A26" s="27" t="s">
        <v>31</v>
      </c>
      <c r="B26" s="28">
        <v>33</v>
      </c>
      <c r="C26" s="28"/>
      <c r="D26" s="78">
        <v>3317000000</v>
      </c>
      <c r="E26" s="78">
        <v>31314722153</v>
      </c>
      <c r="G26" s="94"/>
    </row>
    <row r="27" spans="1:5" ht="15">
      <c r="A27" s="27" t="s">
        <v>32</v>
      </c>
      <c r="B27" s="28">
        <v>34</v>
      </c>
      <c r="C27" s="28"/>
      <c r="D27" s="78">
        <v>-32181231826</v>
      </c>
      <c r="E27" s="78">
        <v>-17513332332</v>
      </c>
    </row>
    <row r="28" spans="1:5" ht="15">
      <c r="A28" s="27" t="s">
        <v>33</v>
      </c>
      <c r="B28" s="28">
        <v>35</v>
      </c>
      <c r="C28" s="28"/>
      <c r="D28" s="78"/>
      <c r="E28" s="78"/>
    </row>
    <row r="29" spans="1:5" ht="15">
      <c r="A29" s="27" t="s">
        <v>34</v>
      </c>
      <c r="B29" s="28">
        <v>36</v>
      </c>
      <c r="C29" s="28"/>
      <c r="D29" s="78">
        <v>-3346714895</v>
      </c>
      <c r="E29" s="78"/>
    </row>
    <row r="30" spans="1:5" ht="15">
      <c r="A30" s="31" t="s">
        <v>35</v>
      </c>
      <c r="B30" s="30">
        <v>40</v>
      </c>
      <c r="C30" s="30"/>
      <c r="D30" s="82">
        <f>SUM(D24:D29)</f>
        <v>-32210946721</v>
      </c>
      <c r="E30" s="82">
        <f>SUM(E24:E29)</f>
        <v>13801389821</v>
      </c>
    </row>
    <row r="31" spans="1:5" ht="14.25">
      <c r="A31" s="26" t="s">
        <v>36</v>
      </c>
      <c r="B31" s="23">
        <v>50</v>
      </c>
      <c r="C31" s="23"/>
      <c r="D31" s="83">
        <f>D13+D22+D30</f>
        <v>571404082</v>
      </c>
      <c r="E31" s="83">
        <f>E13+E22+E30</f>
        <v>65141159</v>
      </c>
    </row>
    <row r="32" spans="1:5" ht="14.25">
      <c r="A32" s="26" t="s">
        <v>37</v>
      </c>
      <c r="B32" s="23">
        <v>60</v>
      </c>
      <c r="C32" s="23"/>
      <c r="D32" s="83">
        <f>E34</f>
        <v>369119583</v>
      </c>
      <c r="E32" s="83">
        <v>303978424</v>
      </c>
    </row>
    <row r="33" spans="1:7" ht="15">
      <c r="A33" s="27" t="s">
        <v>38</v>
      </c>
      <c r="B33" s="28">
        <v>61</v>
      </c>
      <c r="C33" s="28"/>
      <c r="D33" s="83"/>
      <c r="E33" s="83"/>
      <c r="G33" s="94"/>
    </row>
    <row r="34" spans="1:5" ht="14.25">
      <c r="A34" s="26" t="s">
        <v>39</v>
      </c>
      <c r="B34" s="23">
        <v>70</v>
      </c>
      <c r="C34" s="23"/>
      <c r="D34" s="83">
        <f>D31+D32+D33</f>
        <v>940523665</v>
      </c>
      <c r="E34" s="83">
        <f>E31+E32+E33</f>
        <v>369119583</v>
      </c>
    </row>
    <row r="35" ht="14.25">
      <c r="G35" s="94"/>
    </row>
    <row r="37" spans="1:5" ht="14.25">
      <c r="A37" s="39"/>
      <c r="B37" s="54"/>
      <c r="C37" s="101" t="s">
        <v>229</v>
      </c>
      <c r="D37" s="101"/>
      <c r="E37" s="101"/>
    </row>
    <row r="38" spans="1:5" ht="14.25">
      <c r="A38" s="39"/>
      <c r="B38" s="54"/>
      <c r="C38" s="39"/>
      <c r="D38" s="39"/>
      <c r="E38" s="39"/>
    </row>
    <row r="39" spans="1:5" ht="15">
      <c r="A39" s="89" t="s">
        <v>230</v>
      </c>
      <c r="B39" s="90"/>
      <c r="C39" s="89"/>
      <c r="D39" s="100" t="s">
        <v>55</v>
      </c>
      <c r="E39" s="100"/>
    </row>
    <row r="40" spans="1:5" ht="14.25">
      <c r="A40" s="39"/>
      <c r="B40" s="54"/>
      <c r="C40" s="39"/>
      <c r="D40" s="39"/>
      <c r="E40" s="39"/>
    </row>
    <row r="41" spans="1:5" ht="14.25">
      <c r="A41" s="39"/>
      <c r="B41" s="54"/>
      <c r="C41" s="39"/>
      <c r="D41" s="39"/>
      <c r="E41" s="39"/>
    </row>
    <row r="42" spans="1:5" ht="14.25">
      <c r="A42" s="39"/>
      <c r="B42" s="54"/>
      <c r="C42" s="39"/>
      <c r="D42" s="39"/>
      <c r="E42" s="39"/>
    </row>
    <row r="43" spans="1:5" ht="14.25">
      <c r="A43" s="39"/>
      <c r="B43" s="54"/>
      <c r="C43" s="39"/>
      <c r="D43" s="39"/>
      <c r="E43" s="39"/>
    </row>
    <row r="44" spans="1:5" ht="14.25">
      <c r="A44" s="39"/>
      <c r="B44" s="54"/>
      <c r="C44" s="39"/>
      <c r="D44" s="39"/>
      <c r="E44" s="39"/>
    </row>
    <row r="45" spans="1:5" ht="14.25">
      <c r="A45" s="91" t="s">
        <v>239</v>
      </c>
      <c r="B45" s="92"/>
      <c r="C45" s="91"/>
      <c r="D45" s="101" t="s">
        <v>231</v>
      </c>
      <c r="E45" s="101"/>
    </row>
  </sheetData>
  <sheetProtection formatCells="0" formatColumns="0" formatRows="0" insertRows="0" deleteRows="0"/>
  <protectedRanges>
    <protectedRange sqref="A46:E50 A4:E36" name="Range1"/>
    <protectedRange sqref="C37 A37:B45 E37:E45 C38:D45" name="Range1_1"/>
  </protectedRanges>
  <mergeCells count="5">
    <mergeCell ref="A1:E1"/>
    <mergeCell ref="A2:E2"/>
    <mergeCell ref="D39:E39"/>
    <mergeCell ref="D45:E45"/>
    <mergeCell ref="C37:E37"/>
  </mergeCells>
  <conditionalFormatting sqref="D34:E34">
    <cfRule type="expression" priority="1" dxfId="0" stopIfTrue="1">
      <formula>OR(VALUE($S$79)&lt;&gt;0,VALUE($T$79)&lt;&gt;0)</formula>
    </cfRule>
  </conditionalFormatting>
  <printOptions/>
  <pageMargins left="0.84" right="0.7" top="0.87" bottom="0.66" header="0.21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85" zoomScaleNormal="85" zoomScalePageLayoutView="0" workbookViewId="0" topLeftCell="A16">
      <selection activeCell="A1" sqref="A1:E1"/>
    </sheetView>
  </sheetViews>
  <sheetFormatPr defaultColWidth="9.140625" defaultRowHeight="12.75"/>
  <cols>
    <col min="1" max="1" width="64.7109375" style="20" customWidth="1"/>
    <col min="2" max="3" width="9.140625" style="20" customWidth="1"/>
    <col min="4" max="5" width="22.28125" style="20" customWidth="1"/>
    <col min="6" max="16384" width="9.140625" style="20" customWidth="1"/>
  </cols>
  <sheetData>
    <row r="1" spans="1:5" ht="14.25">
      <c r="A1" s="105" t="s">
        <v>195</v>
      </c>
      <c r="B1" s="105"/>
      <c r="C1" s="105"/>
      <c r="D1" s="105"/>
      <c r="E1" s="105"/>
    </row>
    <row r="2" spans="1:5" ht="15">
      <c r="A2" s="106" t="s">
        <v>205</v>
      </c>
      <c r="B2" s="106"/>
      <c r="C2" s="106"/>
      <c r="D2" s="106"/>
      <c r="E2" s="106"/>
    </row>
    <row r="3" spans="1:5" ht="15">
      <c r="A3" s="21"/>
      <c r="B3" s="21"/>
      <c r="C3" s="21"/>
      <c r="D3" s="21"/>
      <c r="E3" s="22" t="s">
        <v>171</v>
      </c>
    </row>
    <row r="4" spans="1:5" ht="28.5">
      <c r="A4" s="23" t="s">
        <v>0</v>
      </c>
      <c r="B4" s="23" t="s">
        <v>13</v>
      </c>
      <c r="C4" s="23" t="s">
        <v>221</v>
      </c>
      <c r="D4" s="24" t="s">
        <v>16</v>
      </c>
      <c r="E4" s="24" t="s">
        <v>17</v>
      </c>
    </row>
    <row r="5" spans="1:5" ht="15">
      <c r="A5" s="25" t="s">
        <v>19</v>
      </c>
      <c r="B5" s="28"/>
      <c r="C5" s="28"/>
      <c r="D5" s="29"/>
      <c r="E5" s="29"/>
    </row>
    <row r="6" spans="1:5" ht="15">
      <c r="A6" s="35" t="s">
        <v>70</v>
      </c>
      <c r="B6" s="23">
        <v>1</v>
      </c>
      <c r="C6" s="23"/>
      <c r="D6" s="81"/>
      <c r="E6" s="81"/>
    </row>
    <row r="7" spans="1:5" ht="15">
      <c r="A7" s="35" t="s">
        <v>71</v>
      </c>
      <c r="B7" s="28"/>
      <c r="C7" s="28"/>
      <c r="D7" s="84"/>
      <c r="E7" s="80"/>
    </row>
    <row r="8" spans="1:5" ht="15">
      <c r="A8" s="36" t="s">
        <v>72</v>
      </c>
      <c r="B8" s="28">
        <v>2</v>
      </c>
      <c r="C8" s="28"/>
      <c r="D8" s="81"/>
      <c r="E8" s="81"/>
    </row>
    <row r="9" spans="1:5" ht="15">
      <c r="A9" s="36" t="s">
        <v>73</v>
      </c>
      <c r="B9" s="28">
        <v>3</v>
      </c>
      <c r="C9" s="28"/>
      <c r="D9" s="81"/>
      <c r="E9" s="81"/>
    </row>
    <row r="10" spans="1:5" ht="15">
      <c r="A10" s="36" t="s">
        <v>74</v>
      </c>
      <c r="B10" s="28">
        <v>4</v>
      </c>
      <c r="C10" s="28"/>
      <c r="D10" s="81"/>
      <c r="E10" s="81"/>
    </row>
    <row r="11" spans="1:5" ht="15">
      <c r="A11" s="36" t="s">
        <v>75</v>
      </c>
      <c r="B11" s="28">
        <v>5</v>
      </c>
      <c r="C11" s="28"/>
      <c r="D11" s="81"/>
      <c r="E11" s="81"/>
    </row>
    <row r="12" spans="1:5" ht="15">
      <c r="A12" s="36" t="s">
        <v>76</v>
      </c>
      <c r="B12" s="28">
        <v>6</v>
      </c>
      <c r="C12" s="28"/>
      <c r="D12" s="81"/>
      <c r="E12" s="81"/>
    </row>
    <row r="13" spans="1:5" ht="15">
      <c r="A13" s="35" t="s">
        <v>206</v>
      </c>
      <c r="B13" s="23">
        <v>8</v>
      </c>
      <c r="C13" s="23"/>
      <c r="D13" s="80"/>
      <c r="E13" s="80"/>
    </row>
    <row r="14" spans="1:5" ht="15">
      <c r="A14" s="36" t="s">
        <v>77</v>
      </c>
      <c r="B14" s="28">
        <v>9</v>
      </c>
      <c r="C14" s="28"/>
      <c r="D14" s="81"/>
      <c r="E14" s="81"/>
    </row>
    <row r="15" spans="1:5" ht="15">
      <c r="A15" s="36" t="s">
        <v>78</v>
      </c>
      <c r="B15" s="28">
        <v>10</v>
      </c>
      <c r="C15" s="28"/>
      <c r="D15" s="81"/>
      <c r="E15" s="81"/>
    </row>
    <row r="16" spans="1:5" ht="30">
      <c r="A16" s="36" t="s">
        <v>79</v>
      </c>
      <c r="B16" s="28">
        <v>11</v>
      </c>
      <c r="C16" s="28"/>
      <c r="D16" s="81"/>
      <c r="E16" s="81"/>
    </row>
    <row r="17" spans="1:5" ht="15">
      <c r="A17" s="36" t="s">
        <v>80</v>
      </c>
      <c r="B17" s="28">
        <v>12</v>
      </c>
      <c r="C17" s="28"/>
      <c r="D17" s="81"/>
      <c r="E17" s="81"/>
    </row>
    <row r="18" spans="1:5" ht="15">
      <c r="A18" s="36" t="s">
        <v>81</v>
      </c>
      <c r="B18" s="28">
        <v>13</v>
      </c>
      <c r="C18" s="28"/>
      <c r="D18" s="81"/>
      <c r="E18" s="81"/>
    </row>
    <row r="19" spans="1:5" ht="15">
      <c r="A19" s="36" t="s">
        <v>82</v>
      </c>
      <c r="B19" s="28">
        <v>14</v>
      </c>
      <c r="C19" s="28"/>
      <c r="D19" s="81"/>
      <c r="E19" s="81"/>
    </row>
    <row r="20" spans="1:5" ht="15">
      <c r="A20" s="36" t="s">
        <v>83</v>
      </c>
      <c r="B20" s="28">
        <v>15</v>
      </c>
      <c r="C20" s="28"/>
      <c r="D20" s="81"/>
      <c r="E20" s="81"/>
    </row>
    <row r="21" spans="1:5" ht="15">
      <c r="A21" s="36" t="s">
        <v>84</v>
      </c>
      <c r="B21" s="28">
        <v>16</v>
      </c>
      <c r="C21" s="28"/>
      <c r="D21" s="81"/>
      <c r="E21" s="81"/>
    </row>
    <row r="22" spans="1:5" ht="15">
      <c r="A22" s="35" t="s">
        <v>20</v>
      </c>
      <c r="B22" s="23">
        <v>20</v>
      </c>
      <c r="C22" s="23"/>
      <c r="D22" s="79"/>
      <c r="E22" s="79"/>
    </row>
    <row r="23" spans="1:5" ht="15">
      <c r="A23" s="26" t="s">
        <v>21</v>
      </c>
      <c r="B23" s="27"/>
      <c r="C23" s="27"/>
      <c r="D23" s="84"/>
      <c r="E23" s="84"/>
    </row>
    <row r="24" spans="1:5" ht="15">
      <c r="A24" s="36" t="s">
        <v>22</v>
      </c>
      <c r="B24" s="28">
        <v>21</v>
      </c>
      <c r="C24" s="28"/>
      <c r="D24" s="81"/>
      <c r="E24" s="81"/>
    </row>
    <row r="25" spans="1:5" ht="15">
      <c r="A25" s="36" t="s">
        <v>23</v>
      </c>
      <c r="B25" s="28">
        <v>22</v>
      </c>
      <c r="C25" s="28"/>
      <c r="D25" s="81"/>
      <c r="E25" s="81"/>
    </row>
    <row r="26" spans="1:5" ht="15">
      <c r="A26" s="36" t="s">
        <v>65</v>
      </c>
      <c r="B26" s="28">
        <v>23</v>
      </c>
      <c r="C26" s="28"/>
      <c r="D26" s="81"/>
      <c r="E26" s="81"/>
    </row>
    <row r="27" spans="1:5" ht="15">
      <c r="A27" s="36" t="s">
        <v>66</v>
      </c>
      <c r="B27" s="28">
        <v>24</v>
      </c>
      <c r="C27" s="28"/>
      <c r="D27" s="81"/>
      <c r="E27" s="81"/>
    </row>
    <row r="28" spans="1:5" ht="15">
      <c r="A28" s="36" t="s">
        <v>24</v>
      </c>
      <c r="B28" s="28">
        <v>25</v>
      </c>
      <c r="C28" s="28"/>
      <c r="D28" s="81"/>
      <c r="E28" s="81"/>
    </row>
    <row r="29" spans="1:5" ht="15">
      <c r="A29" s="36" t="s">
        <v>25</v>
      </c>
      <c r="B29" s="28">
        <v>26</v>
      </c>
      <c r="C29" s="28"/>
      <c r="D29" s="81"/>
      <c r="E29" s="81"/>
    </row>
    <row r="30" spans="1:5" ht="15">
      <c r="A30" s="36" t="s">
        <v>26</v>
      </c>
      <c r="B30" s="28">
        <v>27</v>
      </c>
      <c r="C30" s="28"/>
      <c r="D30" s="81"/>
      <c r="E30" s="81"/>
    </row>
    <row r="31" spans="1:5" ht="14.25">
      <c r="A31" s="26" t="s">
        <v>27</v>
      </c>
      <c r="B31" s="23">
        <v>30</v>
      </c>
      <c r="C31" s="23"/>
      <c r="D31" s="82"/>
      <c r="E31" s="82"/>
    </row>
    <row r="32" spans="1:5" ht="14.25">
      <c r="A32" s="25" t="s">
        <v>28</v>
      </c>
      <c r="B32" s="23"/>
      <c r="C32" s="23"/>
      <c r="D32" s="85"/>
      <c r="E32" s="85"/>
    </row>
    <row r="33" spans="1:5" ht="15">
      <c r="A33" s="36" t="s">
        <v>29</v>
      </c>
      <c r="B33" s="28">
        <v>31</v>
      </c>
      <c r="C33" s="28"/>
      <c r="D33" s="81"/>
      <c r="E33" s="81"/>
    </row>
    <row r="34" spans="1:5" ht="30">
      <c r="A34" s="36" t="s">
        <v>30</v>
      </c>
      <c r="B34" s="28">
        <v>32</v>
      </c>
      <c r="C34" s="28"/>
      <c r="D34" s="81"/>
      <c r="E34" s="81"/>
    </row>
    <row r="35" spans="1:5" ht="15">
      <c r="A35" s="36" t="s">
        <v>31</v>
      </c>
      <c r="B35" s="28">
        <v>33</v>
      </c>
      <c r="C35" s="28"/>
      <c r="D35" s="81"/>
      <c r="E35" s="81"/>
    </row>
    <row r="36" spans="1:5" ht="15">
      <c r="A36" s="36" t="s">
        <v>32</v>
      </c>
      <c r="B36" s="28">
        <v>34</v>
      </c>
      <c r="C36" s="28"/>
      <c r="D36" s="81"/>
      <c r="E36" s="81"/>
    </row>
    <row r="37" spans="1:5" ht="15">
      <c r="A37" s="36" t="s">
        <v>33</v>
      </c>
      <c r="B37" s="28">
        <v>35</v>
      </c>
      <c r="C37" s="28"/>
      <c r="D37" s="81"/>
      <c r="E37" s="81"/>
    </row>
    <row r="38" spans="1:5" ht="15">
      <c r="A38" s="36" t="s">
        <v>34</v>
      </c>
      <c r="B38" s="28">
        <v>36</v>
      </c>
      <c r="C38" s="28"/>
      <c r="D38" s="81"/>
      <c r="E38" s="81"/>
    </row>
    <row r="39" spans="1:5" ht="15">
      <c r="A39" s="35" t="s">
        <v>35</v>
      </c>
      <c r="B39" s="23">
        <v>40</v>
      </c>
      <c r="C39" s="23"/>
      <c r="D39" s="82"/>
      <c r="E39" s="82"/>
    </row>
    <row r="40" spans="1:6" ht="15">
      <c r="A40" s="25" t="s">
        <v>36</v>
      </c>
      <c r="B40" s="23">
        <v>50</v>
      </c>
      <c r="C40" s="23"/>
      <c r="D40" s="83"/>
      <c r="E40" s="83"/>
      <c r="F40" s="21"/>
    </row>
    <row r="41" spans="1:6" ht="15">
      <c r="A41" s="25" t="s">
        <v>37</v>
      </c>
      <c r="B41" s="23">
        <v>60</v>
      </c>
      <c r="C41" s="23"/>
      <c r="D41" s="83"/>
      <c r="E41" s="83"/>
      <c r="F41" s="21"/>
    </row>
    <row r="42" spans="1:6" ht="15">
      <c r="A42" s="36" t="s">
        <v>38</v>
      </c>
      <c r="B42" s="28">
        <v>61</v>
      </c>
      <c r="C42" s="28"/>
      <c r="D42" s="83"/>
      <c r="E42" s="83"/>
      <c r="F42" s="21"/>
    </row>
    <row r="43" spans="1:6" ht="15">
      <c r="A43" s="25" t="s">
        <v>39</v>
      </c>
      <c r="B43" s="23">
        <v>70</v>
      </c>
      <c r="C43" s="23"/>
      <c r="D43" s="83"/>
      <c r="E43" s="83"/>
      <c r="F43" s="21"/>
    </row>
    <row r="44" spans="1:6" ht="15">
      <c r="A44" s="32"/>
      <c r="B44" s="33"/>
      <c r="C44" s="33"/>
      <c r="D44" s="34"/>
      <c r="E44" s="34"/>
      <c r="F44" s="21"/>
    </row>
  </sheetData>
  <sheetProtection formatCells="0" formatColumns="0" formatRows="0" insertRows="0" deleteRows="0"/>
  <protectedRanges>
    <protectedRange sqref="A4:E60" name="Range1"/>
  </protectedRanges>
  <mergeCells count="2">
    <mergeCell ref="A1:E1"/>
    <mergeCell ref="A2:E2"/>
  </mergeCells>
  <conditionalFormatting sqref="D43:E43">
    <cfRule type="expression" priority="1" dxfId="0" stopIfTrue="1">
      <formula>OR(VALUE($S$79)&lt;&gt;0,VALUE($T$79)&lt;&gt;0)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nhungdh</dc:creator>
  <cp:keywords/>
  <dc:description/>
  <cp:lastModifiedBy>PBN</cp:lastModifiedBy>
  <cp:lastPrinted>2015-01-18T02:41:39Z</cp:lastPrinted>
  <dcterms:created xsi:type="dcterms:W3CDTF">2013-11-19T04:03:47Z</dcterms:created>
  <dcterms:modified xsi:type="dcterms:W3CDTF">2015-01-22T10:01:22Z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