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PL" sheetId="1" r:id="rId1"/>
    <sheet name="BS" sheetId="2" r:id="rId2"/>
    <sheet name="Sheet1" sheetId="4" state="hidden" r:id="rId3"/>
    <sheet name="CFS" sheetId="8" r:id="rId4"/>
    <sheet name="VCSH" sheetId="9" r:id="rId5"/>
    <sheet name="Sheet2" sheetId="10" r:id="rId6"/>
  </sheets>
  <definedNames>
    <definedName name="_xlnm.Print_Area" localSheetId="1">BS!$A$1:$E$221</definedName>
    <definedName name="_xlnm.Print_Area" localSheetId="3">CFS!$A$1:$G$57</definedName>
    <definedName name="_xlnm.Print_Titles" localSheetId="1">BS!$8:$8</definedName>
    <definedName name="_xlnm.Print_Titles" localSheetId="3">CFS!$7:$8</definedName>
    <definedName name="_xlnm.Print_Titles" localSheetId="0">PL!$9:$9</definedName>
  </definedNames>
  <calcPr calcId="125725"/>
</workbook>
</file>

<file path=xl/calcChain.xml><?xml version="1.0" encoding="utf-8"?>
<calcChain xmlns="http://schemas.openxmlformats.org/spreadsheetml/2006/main">
  <c r="D71" i="2"/>
  <c r="H7" i="9"/>
  <c r="H16"/>
  <c r="C17" l="1"/>
  <c r="B17"/>
  <c r="D17"/>
  <c r="D203" i="2" l="1"/>
  <c r="D197"/>
  <c r="D191"/>
  <c r="D185"/>
  <c r="D179"/>
  <c r="D173"/>
  <c r="D171"/>
  <c r="D164"/>
  <c r="D158"/>
  <c r="D152"/>
  <c r="D146"/>
  <c r="D140"/>
  <c r="D134"/>
  <c r="D128"/>
  <c r="D122"/>
  <c r="D120"/>
  <c r="E101"/>
  <c r="D101"/>
  <c r="D100"/>
  <c r="E89"/>
  <c r="D89"/>
  <c r="E72"/>
  <c r="D72"/>
  <c r="E71"/>
  <c r="E70"/>
  <c r="E113" s="1"/>
  <c r="D70"/>
  <c r="E63"/>
  <c r="D63"/>
  <c r="E57"/>
  <c r="D57"/>
  <c r="E54"/>
  <c r="D54"/>
  <c r="E50"/>
  <c r="D50"/>
  <c r="E47"/>
  <c r="D47"/>
  <c r="E44"/>
  <c r="D44"/>
  <c r="E43"/>
  <c r="D43"/>
  <c r="E37"/>
  <c r="D37"/>
  <c r="E36"/>
  <c r="D36"/>
  <c r="E30"/>
  <c r="D30"/>
  <c r="D28"/>
  <c r="D21"/>
  <c r="D18"/>
  <c r="E11"/>
  <c r="D11"/>
  <c r="E10"/>
  <c r="D10"/>
  <c r="E9"/>
  <c r="E68" s="1"/>
  <c r="D9"/>
  <c r="D68" l="1"/>
  <c r="D113"/>
  <c r="K34" i="1"/>
  <c r="I34"/>
  <c r="J10" l="1"/>
  <c r="H10"/>
  <c r="H22" s="1"/>
  <c r="C43" i="10"/>
  <c r="C41"/>
  <c r="C38"/>
  <c r="K34"/>
  <c r="I34"/>
  <c r="J29"/>
  <c r="H29"/>
  <c r="F29"/>
  <c r="E29"/>
  <c r="H22"/>
  <c r="H24" s="1"/>
  <c r="H26" s="1"/>
  <c r="H30" s="1"/>
  <c r="H33" s="1"/>
  <c r="H34" s="1"/>
  <c r="F22"/>
  <c r="F24" s="1"/>
  <c r="F26" s="1"/>
  <c r="F30" s="1"/>
  <c r="F33" s="1"/>
  <c r="J10"/>
  <c r="J22" s="1"/>
  <c r="J24" s="1"/>
  <c r="J26" s="1"/>
  <c r="J30" s="1"/>
  <c r="J33" s="1"/>
  <c r="J34" s="1"/>
  <c r="H10"/>
  <c r="G10"/>
  <c r="G22" s="1"/>
  <c r="G24" s="1"/>
  <c r="G26" s="1"/>
  <c r="G30" s="1"/>
  <c r="G33" s="1"/>
  <c r="F10"/>
  <c r="E10"/>
  <c r="E22" s="1"/>
  <c r="E24" s="1"/>
  <c r="E26" s="1"/>
  <c r="E30" s="1"/>
  <c r="E33" s="1"/>
  <c r="J29" i="1" l="1"/>
  <c r="J22"/>
  <c r="J24" s="1"/>
  <c r="J26" s="1"/>
  <c r="J30" s="1"/>
  <c r="J33" s="1"/>
  <c r="J34" s="1"/>
  <c r="H29"/>
  <c r="H24"/>
  <c r="H26" s="1"/>
  <c r="H30" s="1"/>
  <c r="H33" s="1"/>
  <c r="H34" s="1"/>
  <c r="G17" i="9"/>
  <c r="F17"/>
  <c r="H17"/>
  <c r="E17"/>
  <c r="I16" l="1"/>
  <c r="I17" s="1"/>
  <c r="H40" i="1" l="1"/>
  <c r="G10" l="1"/>
  <c r="G22" s="1"/>
  <c r="F29"/>
  <c r="F10"/>
  <c r="F22" s="1"/>
  <c r="F24" s="1"/>
  <c r="F26" s="1"/>
  <c r="F30" s="1"/>
  <c r="F33" s="1"/>
  <c r="G24" l="1"/>
  <c r="G26" l="1"/>
  <c r="E29"/>
  <c r="E10"/>
  <c r="E22" s="1"/>
  <c r="E24" s="1"/>
  <c r="E26" s="1"/>
  <c r="E30" s="1"/>
  <c r="E33" s="1"/>
  <c r="G30" l="1"/>
  <c r="G33" l="1"/>
</calcChain>
</file>

<file path=xl/comments1.xml><?xml version="1.0" encoding="utf-8"?>
<comments xmlns="http://schemas.openxmlformats.org/spreadsheetml/2006/main">
  <authors>
    <author>Thuy.TTL</author>
  </authors>
  <commentList>
    <comment ref="H10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Thuy.TTL: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Tran Tuong Van</author>
    <author>thupm</author>
  </authors>
  <commentList>
    <comment ref="A20" authorId="0">
      <text>
        <r>
          <rPr>
            <b/>
            <sz val="8"/>
            <color indexed="81"/>
            <rFont val="Tahoma"/>
            <family val="2"/>
          </rPr>
          <t>Tran Tuong Van:</t>
        </r>
        <r>
          <rPr>
            <sz val="8"/>
            <color indexed="81"/>
            <rFont val="Tahoma"/>
            <family val="2"/>
          </rPr>
          <t xml:space="preserve">
Tang giam chung khoan tu doanh</t>
        </r>
      </text>
    </comment>
    <comment ref="D21" authorId="1">
      <text>
        <r>
          <rPr>
            <b/>
            <sz val="8"/>
            <color indexed="81"/>
            <rFont val="Tahoma"/>
            <family val="2"/>
          </rPr>
          <t>thupm:</t>
        </r>
        <r>
          <rPr>
            <sz val="8"/>
            <color indexed="81"/>
            <rFont val="Tahoma"/>
            <family val="2"/>
          </rPr>
          <t xml:space="preserve">
Loại trừ các khoản điều chỉnh của kiểm toán : 38.937.444 đ (sau khi đã bù trừ phần điều chỉnh khấu hao và CP thuế TNDN) và 5.974.378.118 đ phần LNST 4 tháng cuối năm đo hạch toán tăng phải trả HBB</t>
        </r>
      </text>
    </comment>
    <comment ref="E21" authorId="1">
      <text>
        <r>
          <rPr>
            <b/>
            <sz val="8"/>
            <color indexed="81"/>
            <rFont val="Tahoma"/>
            <family val="2"/>
          </rPr>
          <t>thupm:</t>
        </r>
        <r>
          <rPr>
            <sz val="8"/>
            <color indexed="81"/>
            <rFont val="Tahoma"/>
            <family val="2"/>
          </rPr>
          <t xml:space="preserve">
Loại trừ các khoản điều chỉnh của kiểm toán : 38.937.444 đ (sau khi đã bù trừ phần điều chỉnh khấu hao và CP thuế TNDN) và 5.974.378.118 đ phần LNST 4 tháng cuối năm đo hạch toán tăng phải trả HBB</t>
        </r>
      </text>
    </comment>
  </commentList>
</comments>
</file>

<file path=xl/sharedStrings.xml><?xml version="1.0" encoding="utf-8"?>
<sst xmlns="http://schemas.openxmlformats.org/spreadsheetml/2006/main" count="1370" uniqueCount="961">
  <si>
    <t>M·</t>
  </si>
  <si>
    <t>ChØ tiªu</t>
  </si>
  <si>
    <t>ThuyÕt minh</t>
  </si>
  <si>
    <t>01</t>
  </si>
  <si>
    <t>1. Doanh thu</t>
  </si>
  <si>
    <t/>
  </si>
  <si>
    <t xml:space="preserve">   Trong ®ã:</t>
  </si>
  <si>
    <t>01.1</t>
  </si>
  <si>
    <t xml:space="preserve"> - Doanh thu ho¹t ®éng m«i giíi chøng kho¸n</t>
  </si>
  <si>
    <t>01.2</t>
  </si>
  <si>
    <t xml:space="preserve"> - Doanh thu ho¹t ®éng ®Çu t­ chøng kho¸n, gãp vèn</t>
  </si>
  <si>
    <t>01.3</t>
  </si>
  <si>
    <t xml:space="preserve"> - Doanh thu b¶o l·nh ph¸t hµnh chøng kho¸n</t>
  </si>
  <si>
    <t>01.4</t>
  </si>
  <si>
    <t xml:space="preserve"> - Doanh thu ®¹i lý ph¸t hµnh chøng kho¸n</t>
  </si>
  <si>
    <t>01.5</t>
  </si>
  <si>
    <t xml:space="preserve"> - Doanh thu ho¹t ®éng t­ vÊn</t>
  </si>
  <si>
    <t>01.6</t>
  </si>
  <si>
    <t xml:space="preserve"> - Doanh thu l­u ký chøng kho¸n</t>
  </si>
  <si>
    <t>01.7</t>
  </si>
  <si>
    <t xml:space="preserve"> - Doanh thu ho¹t ®éng uû th¸c ®Êu gi¸</t>
  </si>
  <si>
    <t>01.8</t>
  </si>
  <si>
    <t xml:space="preserve"> - Doanh thu cho thuª sö dông tµi s¶n</t>
  </si>
  <si>
    <t>01.9</t>
  </si>
  <si>
    <t xml:space="preserve"> - Doanh thu kh¸c</t>
  </si>
  <si>
    <t>02</t>
  </si>
  <si>
    <t>2. C¸c kho¶n gi¶m trõ doanh thu</t>
  </si>
  <si>
    <t>10</t>
  </si>
  <si>
    <t>3. Doanh thu thuÇn vÒ ho¹t ®éng kinh doanh (10=01-02)</t>
  </si>
  <si>
    <t>11</t>
  </si>
  <si>
    <t>4. Chi phÝ ho¹t ®éng kinh doanh</t>
  </si>
  <si>
    <t>20</t>
  </si>
  <si>
    <t>5. Lîi nhuËn gép cña ho¹t ®éng kinh doanh (20=10-11)</t>
  </si>
  <si>
    <t>25</t>
  </si>
  <si>
    <t>6. Chi phÝ qu¶n lý doanh nghiÖp</t>
  </si>
  <si>
    <t>30</t>
  </si>
  <si>
    <t>7. Lîi nhuËn thuÇn tõ ho¹t ®éng kinh doanh (30=20- 25)</t>
  </si>
  <si>
    <t>31</t>
  </si>
  <si>
    <t>8. Thu nhËp kh¸c</t>
  </si>
  <si>
    <t>32</t>
  </si>
  <si>
    <t>9. Chi phÝ kh¸c</t>
  </si>
  <si>
    <t>40</t>
  </si>
  <si>
    <t>10. Lîi nhuËn kh¸c (40=31-32)</t>
  </si>
  <si>
    <t>50</t>
  </si>
  <si>
    <t>11. Tæng lîi nhuËn kÕ to¸n tr­íc thuÕ (50=30+40)</t>
  </si>
  <si>
    <t>51</t>
  </si>
  <si>
    <t>12. Chi phÝ thuÕ TNDN hiÖn hµnh</t>
  </si>
  <si>
    <t>VI.1</t>
  </si>
  <si>
    <t>52</t>
  </si>
  <si>
    <t>13. Chi phÝ thuÕ TNDN ho·n l¹i</t>
  </si>
  <si>
    <t>VI.2</t>
  </si>
  <si>
    <t>60</t>
  </si>
  <si>
    <t>14. Lîi nhuËn sau thuÕ TNDN (60=50-51-52)</t>
  </si>
  <si>
    <t>70</t>
  </si>
  <si>
    <t>15. L·i c¬ b¶n trªn cæ phiÕu</t>
  </si>
  <si>
    <t>100</t>
  </si>
  <si>
    <t>110</t>
  </si>
  <si>
    <t>V.01</t>
  </si>
  <si>
    <t>111</t>
  </si>
  <si>
    <t>11A</t>
  </si>
  <si>
    <t>11B</t>
  </si>
  <si>
    <t>11C</t>
  </si>
  <si>
    <t>11E</t>
  </si>
  <si>
    <t>11F</t>
  </si>
  <si>
    <t>112</t>
  </si>
  <si>
    <t>120</t>
  </si>
  <si>
    <t>V.04</t>
  </si>
  <si>
    <t>121</t>
  </si>
  <si>
    <t>129</t>
  </si>
  <si>
    <t>130</t>
  </si>
  <si>
    <t>V.11</t>
  </si>
  <si>
    <t>131</t>
  </si>
  <si>
    <t>132</t>
  </si>
  <si>
    <t>133</t>
  </si>
  <si>
    <t>135</t>
  </si>
  <si>
    <t>138</t>
  </si>
  <si>
    <t>V.03</t>
  </si>
  <si>
    <t>139</t>
  </si>
  <si>
    <t>140</t>
  </si>
  <si>
    <t>V.02</t>
  </si>
  <si>
    <t>141</t>
  </si>
  <si>
    <t>150</t>
  </si>
  <si>
    <t>151</t>
  </si>
  <si>
    <t>152</t>
  </si>
  <si>
    <t>154</t>
  </si>
  <si>
    <t>158</t>
  </si>
  <si>
    <t>157</t>
  </si>
  <si>
    <t>200</t>
  </si>
  <si>
    <t>210</t>
  </si>
  <si>
    <t>211</t>
  </si>
  <si>
    <t>212</t>
  </si>
  <si>
    <t>213</t>
  </si>
  <si>
    <t>218</t>
  </si>
  <si>
    <t>219</t>
  </si>
  <si>
    <t>220</t>
  </si>
  <si>
    <t>221</t>
  </si>
  <si>
    <t>V.05</t>
  </si>
  <si>
    <t>222</t>
  </si>
  <si>
    <t>223</t>
  </si>
  <si>
    <t>224</t>
  </si>
  <si>
    <t>225</t>
  </si>
  <si>
    <t>226</t>
  </si>
  <si>
    <t>227</t>
  </si>
  <si>
    <t>V.06</t>
  </si>
  <si>
    <t>228</t>
  </si>
  <si>
    <t>229</t>
  </si>
  <si>
    <t>230</t>
  </si>
  <si>
    <t>240</t>
  </si>
  <si>
    <t>241</t>
  </si>
  <si>
    <t>242</t>
  </si>
  <si>
    <t>250</t>
  </si>
  <si>
    <t>251</t>
  </si>
  <si>
    <t>252</t>
  </si>
  <si>
    <t>253</t>
  </si>
  <si>
    <t>258</t>
  </si>
  <si>
    <t>259</t>
  </si>
  <si>
    <t>260</t>
  </si>
  <si>
    <t>V.07</t>
  </si>
  <si>
    <t>261</t>
  </si>
  <si>
    <t>262</t>
  </si>
  <si>
    <t>V.09</t>
  </si>
  <si>
    <t>263</t>
  </si>
  <si>
    <t>V.10</t>
  </si>
  <si>
    <t>268</t>
  </si>
  <si>
    <t>270</t>
  </si>
  <si>
    <t>300</t>
  </si>
  <si>
    <t>310</t>
  </si>
  <si>
    <t>311</t>
  </si>
  <si>
    <t>B31</t>
  </si>
  <si>
    <t>C31</t>
  </si>
  <si>
    <t>A31</t>
  </si>
  <si>
    <t>312</t>
  </si>
  <si>
    <t>313</t>
  </si>
  <si>
    <t>314</t>
  </si>
  <si>
    <t>V.08</t>
  </si>
  <si>
    <t>315</t>
  </si>
  <si>
    <t>316</t>
  </si>
  <si>
    <t>V.12</t>
  </si>
  <si>
    <t>317</t>
  </si>
  <si>
    <t>320</t>
  </si>
  <si>
    <t>321</t>
  </si>
  <si>
    <t>322</t>
  </si>
  <si>
    <t>319</t>
  </si>
  <si>
    <t>V.13</t>
  </si>
  <si>
    <t>327</t>
  </si>
  <si>
    <t>328</t>
  </si>
  <si>
    <t>329</t>
  </si>
  <si>
    <t>330</t>
  </si>
  <si>
    <t>331</t>
  </si>
  <si>
    <t>332</t>
  </si>
  <si>
    <t>V.14</t>
  </si>
  <si>
    <t>333</t>
  </si>
  <si>
    <t>334</t>
  </si>
  <si>
    <t>V.15</t>
  </si>
  <si>
    <t>335</t>
  </si>
  <si>
    <t>336</t>
  </si>
  <si>
    <t>337</t>
  </si>
  <si>
    <t>338</t>
  </si>
  <si>
    <t>339</t>
  </si>
  <si>
    <t>359</t>
  </si>
  <si>
    <t>400</t>
  </si>
  <si>
    <t>410</t>
  </si>
  <si>
    <t>V.16</t>
  </si>
  <si>
    <t>411</t>
  </si>
  <si>
    <t>413</t>
  </si>
  <si>
    <t>412</t>
  </si>
  <si>
    <t>414</t>
  </si>
  <si>
    <t>415</t>
  </si>
  <si>
    <t>416</t>
  </si>
  <si>
    <t>417</t>
  </si>
  <si>
    <t>418</t>
  </si>
  <si>
    <t>419</t>
  </si>
  <si>
    <t>420</t>
  </si>
  <si>
    <t>323</t>
  </si>
  <si>
    <t>440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</si>
  <si>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</si>
  <si>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</si>
  <si>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</si>
  <si>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</si>
  <si>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</si>
  <si>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</si>
  <si>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</si>
  <si>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</si>
  <si>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</si>
  <si>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</si>
  <si>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</si>
  <si>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</si>
  <si>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</si>
  <si>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</si>
  <si>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</si>
  <si>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</si>
  <si>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</si>
  <si>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</si>
  <si>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</si>
  <si>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</si>
  <si>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</si>
  <si>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</si>
  <si>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</si>
  <si>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</si>
  <si>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</si>
  <si>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</si>
  <si>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</si>
  <si>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</si>
  <si>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</si>
  <si>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</si>
  <si>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</si>
  <si>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</si>
  <si>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</si>
  <si>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</si>
  <si>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</si>
  <si>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</si>
  <si>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</si>
  <si>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</si>
  <si>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</si>
  <si>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</si>
  <si>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</si>
  <si>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</si>
  <si>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</si>
  <si>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</si>
  <si>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</si>
  <si>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</si>
  <si>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</si>
  <si>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</si>
  <si>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</si>
  <si>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</si>
  <si>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</si>
  <si>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</si>
  <si>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</si>
  <si>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</si>
  <si>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</si>
  <si>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</si>
  <si>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</si>
  <si>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</si>
  <si>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</si>
  <si>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</si>
  <si>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</si>
  <si>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</si>
  <si>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</si>
  <si>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</si>
  <si>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</si>
  <si>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</si>
  <si>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</si>
  <si>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</si>
  <si>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</si>
  <si>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</si>
  <si>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</si>
  <si>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</si>
  <si>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</si>
  <si>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</si>
  <si>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</si>
  <si>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</si>
  <si>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</si>
  <si>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</si>
  <si>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</si>
  <si>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</si>
  <si>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</si>
  <si>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</si>
  <si>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</si>
  <si>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 xml:space="preserve"> </t>
  </si>
  <si>
    <t xml:space="preserve">           2C, V¹n Phóc, Kim M·, Ba §×nh, Hµ Néi</t>
  </si>
  <si>
    <t>Tel: 3726 2222       Fax: 3726 2305</t>
  </si>
  <si>
    <t xml:space="preserve">           </t>
  </si>
  <si>
    <t>CÔNG TY CỔ PHẦN CHỨNG KHOÁN SHB</t>
  </si>
  <si>
    <t xml:space="preserve">              </t>
  </si>
  <si>
    <t xml:space="preserve">          </t>
  </si>
  <si>
    <t xml:space="preserve">                                                                               ck - B¸o c¸o kÕt qu¶ ho¹t ®éng kinh doanh - Quý</t>
  </si>
  <si>
    <t xml:space="preserve">                          BÁO CÁO TÀI CHÍNH</t>
  </si>
  <si>
    <t xml:space="preserve">                         MÉu sè B02 - CTCK</t>
  </si>
  <si>
    <t xml:space="preserve">                     BÁO CÁO TÀI CHÍNH</t>
  </si>
  <si>
    <t>Thang 1</t>
  </si>
  <si>
    <t>Thang 2</t>
  </si>
  <si>
    <t>Thang 3</t>
  </si>
  <si>
    <t>C«ng ty cæ phÇn chøng kho¸n SHB</t>
  </si>
  <si>
    <t>2C, V¹n Phóc, Kim M·, Ba §×nh, Hµ Néi</t>
  </si>
  <si>
    <t>B¶ng c©n ®èi sè ph¸t sinh</t>
  </si>
  <si>
    <t>Quý II n¨m 2013</t>
  </si>
  <si>
    <t>Tk</t>
  </si>
  <si>
    <t>D­ Nî ®Çu</t>
  </si>
  <si>
    <t>D­ Cã ®Çu</t>
  </si>
  <si>
    <t>Ps Nî</t>
  </si>
  <si>
    <t>Ps Cã</t>
  </si>
  <si>
    <t>D­ Nî cuèi</t>
  </si>
  <si>
    <t>D­ Cã cuèi</t>
  </si>
  <si>
    <t>Lòy kÕ Nî</t>
  </si>
  <si>
    <t>Lòy kÕ Cã</t>
  </si>
  <si>
    <t>Tªn tµi kho¶n</t>
  </si>
  <si>
    <t>TiÒn mÆt t¹i quü</t>
  </si>
  <si>
    <t>1111</t>
  </si>
  <si>
    <t xml:space="preserve">  TiÒn ViÖt Nam</t>
  </si>
  <si>
    <t>TiÒn göi ng©n hµng</t>
  </si>
  <si>
    <t>1121</t>
  </si>
  <si>
    <t>11211</t>
  </si>
  <si>
    <t xml:space="preserve">    TiÒn ViÖt Nam - Ng©n hµng TMCP  Sµi Gßn - Hµ Néi</t>
  </si>
  <si>
    <t>112111</t>
  </si>
  <si>
    <t xml:space="preserve">      TiÒn ViÖt Nam - SHB - CN V¹n Phóc</t>
  </si>
  <si>
    <t>1121111</t>
  </si>
  <si>
    <t xml:space="preserve">        TiÒn ViÖt Nam - SHB - CN V¹n Phóc (Ko kú h¹n)</t>
  </si>
  <si>
    <t>11211111</t>
  </si>
  <si>
    <t xml:space="preserve">          TiÒn ViÖt Nam - SHB - CN V¹n Phóc (V·ng lai)</t>
  </si>
  <si>
    <t>11211114</t>
  </si>
  <si>
    <t xml:space="preserve">          TiÒn ViÖt Nam - SHB - CN V¹n Phóc (§Æt cäc mua SHBS PHT)</t>
  </si>
  <si>
    <t>112113</t>
  </si>
  <si>
    <t xml:space="preserve">      TiÒn ViÖt Nam - SHB - CN Sµi Gßn</t>
  </si>
  <si>
    <t>1121131</t>
  </si>
  <si>
    <t xml:space="preserve">        TiÒn ViÖt Nam - SHB - CN Sµi Gßn (Ko kú h¹n)</t>
  </si>
  <si>
    <t>11211311</t>
  </si>
  <si>
    <t xml:space="preserve">          TiÒn ViÖt Nam - SHB - CN Sµi Gßn (V·ng lai)</t>
  </si>
  <si>
    <t>1121132</t>
  </si>
  <si>
    <t xml:space="preserve">        TiÒn ViÖt Nam - SHB- CN Sµi Gßn (Kú h¹n)</t>
  </si>
  <si>
    <t>11211322</t>
  </si>
  <si>
    <t xml:space="preserve">          TiÒn ViÖt Nam - SHB - CN Sµi Gßn (H§TG 24T)</t>
  </si>
  <si>
    <t>112114</t>
  </si>
  <si>
    <t xml:space="preserve">      TiÒn ViÖt Nam - SHB - CN Ba §×nh</t>
  </si>
  <si>
    <t>1121143</t>
  </si>
  <si>
    <t xml:space="preserve">        TiÒn ViÖt Nam - SHB - CN Ba §×nh (V·ng lai 1)</t>
  </si>
  <si>
    <t>1121144</t>
  </si>
  <si>
    <t xml:space="preserve">        TiÒn ViÖt Nam - SHB - CN Ba §×nh (V·ng lai 2)</t>
  </si>
  <si>
    <t>1121145</t>
  </si>
  <si>
    <t xml:space="preserve">        TiÒn ViÖt Nam - SHB - CN Ba §×nh (V·ng lai N§T)</t>
  </si>
  <si>
    <t>11213</t>
  </si>
  <si>
    <t xml:space="preserve">    TiÒn ViÖt Nam - Ng©n hµng §Çu t­ vµ Ph¸t triÓn ViÖt Nam</t>
  </si>
  <si>
    <t>112131</t>
  </si>
  <si>
    <t xml:space="preserve">      TiÒn ViÖt Nam - BIDV - CN Hµ Thµnh</t>
  </si>
  <si>
    <t>1121311</t>
  </si>
  <si>
    <t xml:space="preserve">        TiÒn ViÖt Nam - BIDV - CN Hµ Thµnh (Ko kú h¹n)</t>
  </si>
  <si>
    <t>11213111</t>
  </si>
  <si>
    <t xml:space="preserve">          TiÒn ViÖt Nam - BIDV - CN Hµ Thµnh (V·ng lai)</t>
  </si>
  <si>
    <t>11217</t>
  </si>
  <si>
    <t xml:space="preserve">    TiÒn ViÖt Nam - Ng©n hµng Vietcombank</t>
  </si>
  <si>
    <t>112171</t>
  </si>
  <si>
    <t xml:space="preserve">      TiÒn ViÖt Nam - Ng©n hµng Vietcombank - Thanh Hãa</t>
  </si>
  <si>
    <t>1121711</t>
  </si>
  <si>
    <t xml:space="preserve">        TiÒn ViÖt Nam - Ng©n hµng Vietcombank - Thanh Hãa (Ko kú h¹n)</t>
  </si>
  <si>
    <t>1123</t>
  </si>
  <si>
    <t xml:space="preserve">  TiÒn ký quü cña nhµ ®Çu t­</t>
  </si>
  <si>
    <t>11231</t>
  </si>
  <si>
    <t xml:space="preserve">    TiÒn ký quü cña nhµ ®Çu t­ - Ng©n Hµng TMCP Sµi Gßn - Hµ Néi</t>
  </si>
  <si>
    <t>112311</t>
  </si>
  <si>
    <t xml:space="preserve">      TiÒn ký quü cña nhµ ®Çu t­ - SHB - CN V¹n Phóc</t>
  </si>
  <si>
    <t>1123111</t>
  </si>
  <si>
    <t xml:space="preserve">        TiÒn ký quü cña nhµ ®Çu t­ - SHB - CN V¹n Phóc (Ko kú h¹n)</t>
  </si>
  <si>
    <t>11231111</t>
  </si>
  <si>
    <t xml:space="preserve">          TiÒn ký quü cña nhµ ®Çu t­ - SHB - CN V¹n Phóc (TiÒn göi GD)</t>
  </si>
  <si>
    <t>11231112</t>
  </si>
  <si>
    <t xml:space="preserve">          TiÒn ký quü cña nhµ ®Çu t­ - SHB - CN V¹n Phóc (UTBCK)</t>
  </si>
  <si>
    <t>11231116</t>
  </si>
  <si>
    <t xml:space="preserve">          TiÒn ký quü cña nhµ ®Çu t­ - SHB - CN V¹n Phóc (TTBT T0)</t>
  </si>
  <si>
    <t>112312</t>
  </si>
  <si>
    <t xml:space="preserve">      TiÒn ký quü cña nhµ ®Çu t­ - SHB - CN Sµi Gßn</t>
  </si>
  <si>
    <t>1123121</t>
  </si>
  <si>
    <t xml:space="preserve">        TiÒn ký quü cña nhµ ®Çu t­ - SHB - CN Sµi Gßn (K« kú h¹n)</t>
  </si>
  <si>
    <t>11231211</t>
  </si>
  <si>
    <t xml:space="preserve">          TiÒn ký quü cña nhµ ®Çu t­ - SHB - CN Sµi Gßn (TiÒn göi GD)</t>
  </si>
  <si>
    <t>11231216</t>
  </si>
  <si>
    <t xml:space="preserve">          TiÒn ký quü cña nhµ ®Çu t­ - SHB - CN Sµi Gßn (TTBT T0)</t>
  </si>
  <si>
    <t>11232</t>
  </si>
  <si>
    <t xml:space="preserve">    TiÒn ký quü cña nhµ ®Çu t­ - Ng©n Hµng §Çu t­ vµ Ph¸t triÓn VN</t>
  </si>
  <si>
    <t>112321</t>
  </si>
  <si>
    <t xml:space="preserve">      TiÒn ký quü cña nhµ ®Çu t­ - BIDV - CN Ba §×nh</t>
  </si>
  <si>
    <t>1123211</t>
  </si>
  <si>
    <t xml:space="preserve">        TiÒn ký quü cña nhµ ®Çu t­ - BIDV - CN Ba §×nh (Kh«ng kú h¹n)</t>
  </si>
  <si>
    <t>11232111</t>
  </si>
  <si>
    <t xml:space="preserve">          TiÒn ký quü cña nhµ ®Çu t­ - BIDV - CN Ba §×nh (TiÒn göi GD)</t>
  </si>
  <si>
    <t>11234</t>
  </si>
  <si>
    <t xml:space="preserve">    TiÒn ký quü cña nhµ ®Çu t­ - Ng©n Hµng TMCP Hµng H¶i VN</t>
  </si>
  <si>
    <t>112341</t>
  </si>
  <si>
    <t xml:space="preserve">      TiÒn ký quü cña nhµ ®Çu t­ - MARITIME BANK - CN §èng §a</t>
  </si>
  <si>
    <t>1123411</t>
  </si>
  <si>
    <t xml:space="preserve">        TiÒn ký quü cña nhµ ®Çu t­ - Maritime Bank - CN §èng §a (K« KH)</t>
  </si>
  <si>
    <t>11234111</t>
  </si>
  <si>
    <t xml:space="preserve">          TiÒn ký quü cña nhµ ®Çu t­ - Maritime Bank - CN §èng §a (TiÒn GD</t>
  </si>
  <si>
    <t>118</t>
  </si>
  <si>
    <t>TiÒn göi thanh to¸n bï trõ giao dÞch chøng kho¸n</t>
  </si>
  <si>
    <t>1181</t>
  </si>
  <si>
    <t xml:space="preserve">  TiÒn göi thanh to¸n bï trõ giao dÞch chøng kho¸n cña CTCK</t>
  </si>
  <si>
    <t>11811</t>
  </si>
  <si>
    <t xml:space="preserve">    TiÒn göi thanh to¸n bï trõ giao dÞch CK cña CTCK (BIDV-NY)</t>
  </si>
  <si>
    <t>1182</t>
  </si>
  <si>
    <t xml:space="preserve">  TiÒn göi thanh to¸n bï trõ  GDCK cña N§T trong n­íc</t>
  </si>
  <si>
    <t>11821</t>
  </si>
  <si>
    <t xml:space="preserve">    TiÒn göi thanh to¸n bï trõ  GDCK cña N§T trong n­íc (BIDV-NY)</t>
  </si>
  <si>
    <t>11823</t>
  </si>
  <si>
    <t xml:space="preserve">    TiÒn göi thanh to¸n bï trõ  GDCK cña N§T trong n­íc (BIDV-UPCOM)</t>
  </si>
  <si>
    <t>1183</t>
  </si>
  <si>
    <t xml:space="preserve">  TiÒn göi thanh to¸n bï trõ  GDCK cña N§T n­íc ngoµi</t>
  </si>
  <si>
    <t>11831</t>
  </si>
  <si>
    <t xml:space="preserve">    TiÒn göi thanh to¸n bï trõ  GDCK cña N§T n­íc ngoµi (BIDV-NY)</t>
  </si>
  <si>
    <t>11833</t>
  </si>
  <si>
    <t xml:space="preserve">    TiÒn göi thanh to¸n bï trõ  GDCK cña N§T n­íc ngoµi (BIDV-UPCOM)</t>
  </si>
  <si>
    <t>Chøng kho¸n th­¬ng m¹i</t>
  </si>
  <si>
    <t>1211</t>
  </si>
  <si>
    <t xml:space="preserve">  Cæ phiÕu</t>
  </si>
  <si>
    <t>128</t>
  </si>
  <si>
    <t>§Çu t­ ng¾n h¹n kh¸c</t>
  </si>
  <si>
    <t>1288</t>
  </si>
  <si>
    <t xml:space="preserve">  §Çu t­ ng¾n h¹n kh¸c</t>
  </si>
  <si>
    <t>Dù phßng gi¶m gi¸ ®Çu t­ ng¾n h¹n</t>
  </si>
  <si>
    <t>Ph¶i thu kh¸ch hµng</t>
  </si>
  <si>
    <t>ThuÕ gi¸ trÞ gia t¨ng ®­îc khÊu trõ</t>
  </si>
  <si>
    <t>1331</t>
  </si>
  <si>
    <t xml:space="preserve">  ThuÕ VAT ®­îc khÊu trõ cña hµng ho¸ dÞch vô</t>
  </si>
  <si>
    <t>Ph¶i thu ho¹t ®éng giao dÞch chøng kho¸n</t>
  </si>
  <si>
    <t>1352</t>
  </si>
  <si>
    <t xml:space="preserve">  Ph¶i thu kh¸ch hµng vÒ giao dÞch chøng kho¸n</t>
  </si>
  <si>
    <t>13522</t>
  </si>
  <si>
    <t xml:space="preserve">    Ph¶i thu kh¸ch hµng vÒ giao dÞch chøng kho¸n (PhÝ M«i giíi)</t>
  </si>
  <si>
    <t>13523</t>
  </si>
  <si>
    <t xml:space="preserve">    Ph¶i thu kh¸ch hµng vÒ giao dÞch chøng kho¸n (UTBCK)</t>
  </si>
  <si>
    <t>13524</t>
  </si>
  <si>
    <t xml:space="preserve">    Ph¶i thu kh¸ch hµng vÒ giao dÞch chøng kho¸n (PhÝ t­ vÊn §TCK)</t>
  </si>
  <si>
    <t>13525</t>
  </si>
  <si>
    <t xml:space="preserve">    Ph¶i thu kh¸ch hµng vÒ giao dÞch chøng kho¸n (PhÝ UTBCK)</t>
  </si>
  <si>
    <t>13528</t>
  </si>
  <si>
    <t xml:space="preserve">    Ph¶i thu kh¸ch hµng vÒ giao dÞch chøng kho¸n (Ph¸t vay hñy GD)</t>
  </si>
  <si>
    <t>13529</t>
  </si>
  <si>
    <t xml:space="preserve">    Ph¶i thu kh¸ch hµng vÒ giao dÞch chøng kho¸n</t>
  </si>
  <si>
    <t>135290</t>
  </si>
  <si>
    <t xml:space="preserve">      Ph¶i thu kh¸ch hµng vÒ giao dÞch chøng kho¸n (CVKQ - KH Th­êng)</t>
  </si>
  <si>
    <t>135291</t>
  </si>
  <si>
    <t xml:space="preserve">      Ph¶i thu kh¸ch hµng vÒ giao dÞch chøng kho¸n (KTB, KSS)</t>
  </si>
  <si>
    <t>136</t>
  </si>
  <si>
    <t>Ph¶i thu néi bé</t>
  </si>
  <si>
    <t>1368</t>
  </si>
  <si>
    <t xml:space="preserve">  Ph¶i thu néi bé kh¸c</t>
  </si>
  <si>
    <t>Ph¶i thu kh¸c</t>
  </si>
  <si>
    <t>1388</t>
  </si>
  <si>
    <t xml:space="preserve">  Ph¶i thu kh¸c</t>
  </si>
  <si>
    <t>13881</t>
  </si>
  <si>
    <t xml:space="preserve">    Ph¶i thu kh¸c</t>
  </si>
  <si>
    <t>13882</t>
  </si>
  <si>
    <t xml:space="preserve">    Ph¶i thu kh¸c (L·i dù thu H§ REPO)</t>
  </si>
  <si>
    <t>13885</t>
  </si>
  <si>
    <t xml:space="preserve">    Ph¶i thu kh¸c (PhÝ l­u ký CK)</t>
  </si>
  <si>
    <t>13886</t>
  </si>
  <si>
    <t xml:space="preserve">    Ph¶i thu kh¸c (L·i vay giao dÞch ký quü)</t>
  </si>
  <si>
    <t>Dù phßng ph¶i thu khã ®ßi</t>
  </si>
  <si>
    <t>1391</t>
  </si>
  <si>
    <t xml:space="preserve">  Dù phßng ph¶i thu khã ®ßi (Gèc)</t>
  </si>
  <si>
    <t>1392</t>
  </si>
  <si>
    <t xml:space="preserve">  Dù phßng ph¶i thu khã ®ßi (L·i)</t>
  </si>
  <si>
    <t>T¹m øng</t>
  </si>
  <si>
    <t>142</t>
  </si>
  <si>
    <t>Chi phÝ tr¶ tr­íc ng¾n h¹n</t>
  </si>
  <si>
    <t>153</t>
  </si>
  <si>
    <t>C«ng cô, dông cô</t>
  </si>
  <si>
    <t>Tµi s¶n cè ®Þnh h÷u h×nh</t>
  </si>
  <si>
    <t>2112</t>
  </si>
  <si>
    <t xml:space="preserve">  M¸y mãc, thiÕt bÞ</t>
  </si>
  <si>
    <t>2113</t>
  </si>
  <si>
    <t xml:space="preserve">  Ph­¬ng tiÖn vËn t¶i, truyÒn dÈn</t>
  </si>
  <si>
    <t>2118</t>
  </si>
  <si>
    <t xml:space="preserve">  Tµi s¶n cè ®Þnh kh¸c</t>
  </si>
  <si>
    <t>TSC§ v« h×nh</t>
  </si>
  <si>
    <t>2135</t>
  </si>
  <si>
    <t xml:space="preserve">  PhÇn mÒm m¸y tÝnh</t>
  </si>
  <si>
    <t>2138</t>
  </si>
  <si>
    <t xml:space="preserve">  TSC§ v« h×nh kh¸c</t>
  </si>
  <si>
    <t>214</t>
  </si>
  <si>
    <t>Hao mßn tµi s¶n cè ®Þnh</t>
  </si>
  <si>
    <t>2141</t>
  </si>
  <si>
    <t xml:space="preserve">  Hao mßn tµi s¶n cè ®Þnh h÷u h×nh</t>
  </si>
  <si>
    <t>2143</t>
  </si>
  <si>
    <t xml:space="preserve">  Hao mßn tµi s¶n cè ®Þnh v« h×nh</t>
  </si>
  <si>
    <t>§Çu t­ dµi h¹n kh¸c</t>
  </si>
  <si>
    <t>Dù phßng gi¶m gi¸ ®Çu t­ dµi h¹n</t>
  </si>
  <si>
    <t>X©y dùng c¬ b¶n dë dang</t>
  </si>
  <si>
    <t>2411</t>
  </si>
  <si>
    <t xml:space="preserve">  Mua s¾m TSC§</t>
  </si>
  <si>
    <t>245</t>
  </si>
  <si>
    <t>TiÒn nép quü hç trî thanh to¸n</t>
  </si>
  <si>
    <t>2451</t>
  </si>
  <si>
    <t xml:space="preserve">  TiÒn nép ban ®Çu</t>
  </si>
  <si>
    <t>2452</t>
  </si>
  <si>
    <t xml:space="preserve">  TiÒn nép bæ sung hµng n¨m</t>
  </si>
  <si>
    <t>2453</t>
  </si>
  <si>
    <t xml:space="preserve">  TiÒn l·i ph©n bæ hµng n¨m</t>
  </si>
  <si>
    <t>Thanh to¸n bï trõ giao dÞch chøng kho¸n</t>
  </si>
  <si>
    <t>Ph¶i tr¶ hé cæ tøc, gèc vµ l·i tr¸i phiÕu</t>
  </si>
  <si>
    <t>325</t>
  </si>
  <si>
    <t>Ph¶i tr¶ ho¹t ®éng giao dÞch chøng kho¸n</t>
  </si>
  <si>
    <t>3258</t>
  </si>
  <si>
    <t xml:space="preserve">  Ph¶i tr¶ tæ chøc, c¸ nh©n kh¸c</t>
  </si>
  <si>
    <t>Ph¶i tr¶ ng­êi b¸n</t>
  </si>
  <si>
    <t>ThuÕ vµ c¸c kho¶n ph¶i nép nhµ n­íc</t>
  </si>
  <si>
    <t>3331</t>
  </si>
  <si>
    <t xml:space="preserve">  ThuÕ GTGT ph¶i nép</t>
  </si>
  <si>
    <t>33311</t>
  </si>
  <si>
    <t xml:space="preserve">    ThuÕ GTGT ®Çu ra</t>
  </si>
  <si>
    <t>3334</t>
  </si>
  <si>
    <t xml:space="preserve">  ThuÕ thu nhËp doanh nghiÖp</t>
  </si>
  <si>
    <t>3335</t>
  </si>
  <si>
    <t xml:space="preserve">  ThuÕ thu nhËp c¸ nh©n</t>
  </si>
  <si>
    <t>3338</t>
  </si>
  <si>
    <t xml:space="preserve">  C¸c lo¹i thuÕ kh¸c</t>
  </si>
  <si>
    <t>Ph¶i tr¶ ng­êi lao ®éng</t>
  </si>
  <si>
    <t>3341</t>
  </si>
  <si>
    <t xml:space="preserve">  Ph¶i tr¶ c«ng nh©n viªn</t>
  </si>
  <si>
    <t>Chi phÝ ph¶i tr¶</t>
  </si>
  <si>
    <t>Ph¶i tr¶ néi bé</t>
  </si>
  <si>
    <t>3361</t>
  </si>
  <si>
    <t xml:space="preserve">  Ph¶i tr¶ néi bé</t>
  </si>
  <si>
    <t>3362</t>
  </si>
  <si>
    <t xml:space="preserve">  Ph¶i tr¶ néi bé (ThuÕ thu nhËp doanh nghiÖp)</t>
  </si>
  <si>
    <t>Ph¶i tr¶ vµ ph¶i nép kh¸c</t>
  </si>
  <si>
    <t>3382</t>
  </si>
  <si>
    <t xml:space="preserve">  Kinh phÝ c«ng ®oµn</t>
  </si>
  <si>
    <t>3383</t>
  </si>
  <si>
    <t xml:space="preserve">  B¶o hiÓm x· héi</t>
  </si>
  <si>
    <t>3384</t>
  </si>
  <si>
    <t xml:space="preserve">  B¶o hiÓm y tÕ</t>
  </si>
  <si>
    <t>3385</t>
  </si>
  <si>
    <t xml:space="preserve">  B¶o hiÓm thÊt nghiÖp</t>
  </si>
  <si>
    <t>3388</t>
  </si>
  <si>
    <t xml:space="preserve">  Ph¶i tr¶, ph¶i nép kh¸c</t>
  </si>
  <si>
    <t>Nguån vèn kinh doanh</t>
  </si>
  <si>
    <t>4111</t>
  </si>
  <si>
    <t xml:space="preserve">  Vèn ®Çu t­ chñ së h÷u</t>
  </si>
  <si>
    <t>Quü dù phßng tµi chÝnh</t>
  </si>
  <si>
    <t>4151</t>
  </si>
  <si>
    <t xml:space="preserve">  Quü dù phßng tµi chÝnh</t>
  </si>
  <si>
    <t>4152</t>
  </si>
  <si>
    <t xml:space="preserve">  Dù tr÷ theo ®iÒu lÖ c«ng ty chøng kho¸n (Quü dù phßng tµi chÝnh)</t>
  </si>
  <si>
    <t>421</t>
  </si>
  <si>
    <t>Lîi nhuËn ch­a ph©n phèi</t>
  </si>
  <si>
    <t>4211</t>
  </si>
  <si>
    <t xml:space="preserve">  Lîi nhuËn n¨m tr­íc</t>
  </si>
  <si>
    <t>4212</t>
  </si>
  <si>
    <t xml:space="preserve">  Lîi nhuËn n¨m nay</t>
  </si>
  <si>
    <t>511</t>
  </si>
  <si>
    <t>Doanh thu b¸n hµng</t>
  </si>
  <si>
    <t>5111</t>
  </si>
  <si>
    <t xml:space="preserve">  Doanh thu ho¹t ®éng m«i giíi chøng kho¸n</t>
  </si>
  <si>
    <t>51111</t>
  </si>
  <si>
    <t xml:space="preserve">    Doanh thu ho¹t ®éng m«i giíi chøng kho¸n (PhÝ MGCK)</t>
  </si>
  <si>
    <t>51112</t>
  </si>
  <si>
    <t xml:space="preserve">    Doanh thu ho¹t ®éng m«i giíi chøng kho¸n (PhÝ UTBCK)</t>
  </si>
  <si>
    <t>51113</t>
  </si>
  <si>
    <t xml:space="preserve">    Doanh thu ho¹t ®éng m«i giíi chøng kho¸n (PhÝ CNCP - OTC)</t>
  </si>
  <si>
    <t>5112</t>
  </si>
  <si>
    <t xml:space="preserve">  Doanh thu ho¹t ®éng ®Çu t­ chøng kho¸n</t>
  </si>
  <si>
    <t>51121</t>
  </si>
  <si>
    <t xml:space="preserve">    Cæ tøc, lîi nhuËn, l·i tr¸i phiÕu</t>
  </si>
  <si>
    <t>51122</t>
  </si>
  <si>
    <t xml:space="preserve">    Chªnh lÖch l·i b¸n kho¶n ®Çu t­ chøng kho¸n, gãp vèn</t>
  </si>
  <si>
    <t>5114</t>
  </si>
  <si>
    <t xml:space="preserve">  Doanh thu ho¹t ®éng t­ vÊn ®Çu t­ chøng kho¸n</t>
  </si>
  <si>
    <t>51148</t>
  </si>
  <si>
    <t xml:space="preserve">    Doanh thu ho¹t ®éng t­ vÊn  kh¸c</t>
  </si>
  <si>
    <t>5115</t>
  </si>
  <si>
    <t xml:space="preserve">  Doanh thu l­u ký chøng kho¸n</t>
  </si>
  <si>
    <t>5118</t>
  </si>
  <si>
    <t xml:space="preserve">  Doanh thu kh¸c</t>
  </si>
  <si>
    <t>51181</t>
  </si>
  <si>
    <t xml:space="preserve">    Doanh thu kh¸c (Thu l·i tiÒn göi N§T)</t>
  </si>
  <si>
    <t>51182</t>
  </si>
  <si>
    <t xml:space="preserve">    Doanh thu kh¸c (Thu l·i tiÒn göi H§TG)</t>
  </si>
  <si>
    <t>51183</t>
  </si>
  <si>
    <t xml:space="preserve">    Doanh thu kh¸c (Thu l·i tiÒn göi TK Tù Doanh)</t>
  </si>
  <si>
    <t>51184</t>
  </si>
  <si>
    <t xml:space="preserve">    Doanh thu kh¸c</t>
  </si>
  <si>
    <t>51185</t>
  </si>
  <si>
    <t xml:space="preserve">    Doanh thu kh¸c (Thu l·i cho vay ký quü)</t>
  </si>
  <si>
    <t>51188</t>
  </si>
  <si>
    <t xml:space="preserve">    Doanh thu kh¸c (B¸n chøng kho¸n REPO)</t>
  </si>
  <si>
    <t>631</t>
  </si>
  <si>
    <t>Chi phÝ ho¹t ®éng kinh doanh</t>
  </si>
  <si>
    <t>6311</t>
  </si>
  <si>
    <t xml:space="preserve">  Chi phÝ ho¹t ®éng m«i giíi chøng kho¸n</t>
  </si>
  <si>
    <t>6312</t>
  </si>
  <si>
    <t xml:space="preserve">  Chi phÝ ho¹t ®éng ®Çu t­ chøng kho¸n, gãp vèn</t>
  </si>
  <si>
    <t>63121</t>
  </si>
  <si>
    <t xml:space="preserve">    Chªnh lÖch lç b¸n kho¶n ®Çu t­ chøng kho¸n, gãp vèn</t>
  </si>
  <si>
    <t>6315</t>
  </si>
  <si>
    <t xml:space="preserve">  Chi phÝ ho¹t ®éng l­u ký chøng kho¸n</t>
  </si>
  <si>
    <t>6316</t>
  </si>
  <si>
    <t xml:space="preserve">  Chi phÝ dù phßng</t>
  </si>
  <si>
    <t>6317</t>
  </si>
  <si>
    <t xml:space="preserve">  Chi phÝ cho thuª sö dông tµi s¶n</t>
  </si>
  <si>
    <t>6318</t>
  </si>
  <si>
    <t xml:space="preserve">  Chi phÝ kh¸c</t>
  </si>
  <si>
    <t>63182</t>
  </si>
  <si>
    <t xml:space="preserve">    Chi phÝ kh¸c (Tr¶ l·i tiÒn vay vµ huy ®éng)</t>
  </si>
  <si>
    <t>63183</t>
  </si>
  <si>
    <t xml:space="preserve">    Chi phÝ kh¸c (Chi phÝ nghiªn cøu ph¸t triÓn thÞ tr­êng)</t>
  </si>
  <si>
    <t>63184</t>
  </si>
  <si>
    <t xml:space="preserve">    Chi phÝ kh¸c (Chi phÝ tr¶ l·i vay vèn néi bé)</t>
  </si>
  <si>
    <t>63188</t>
  </si>
  <si>
    <t xml:space="preserve">    Chi phÝ kh¸c</t>
  </si>
  <si>
    <t>637</t>
  </si>
  <si>
    <t>Chi phÝ trùc tiÕp chung</t>
  </si>
  <si>
    <t>6371</t>
  </si>
  <si>
    <t xml:space="preserve">  Chi phÝ nh©n viªn trùc tiÕp</t>
  </si>
  <si>
    <t>6373</t>
  </si>
  <si>
    <t xml:space="preserve">  Chi phÝ khÊu hao TSC§</t>
  </si>
  <si>
    <t>6378</t>
  </si>
  <si>
    <t xml:space="preserve">  Chi phÝ b»ng tiÒn kh¸c</t>
  </si>
  <si>
    <t>642</t>
  </si>
  <si>
    <t>Chi phÝ qu¶n lý doanh nghiÖp</t>
  </si>
  <si>
    <t>6421</t>
  </si>
  <si>
    <t xml:space="preserve">  Chi phÝ nh©n viªn qu¶n lý</t>
  </si>
  <si>
    <t>6422</t>
  </si>
  <si>
    <t xml:space="preserve">  Chi phÝ vËt liÖu qu¶n lý</t>
  </si>
  <si>
    <t>6423</t>
  </si>
  <si>
    <t xml:space="preserve">  Chi phÝ c«ng cô, ®å dïng v¨n phßng</t>
  </si>
  <si>
    <t>6424</t>
  </si>
  <si>
    <t>6425</t>
  </si>
  <si>
    <t xml:space="preserve">  ThuÕ, phÝ vµ lÖ phÝ</t>
  </si>
  <si>
    <t>6427</t>
  </si>
  <si>
    <t xml:space="preserve">  Chi phÝ dÞch vô mua ngoµi</t>
  </si>
  <si>
    <t>6428</t>
  </si>
  <si>
    <t>821</t>
  </si>
  <si>
    <t>Chi phÝ thuÕ thu nhËp doanh nghiÖp</t>
  </si>
  <si>
    <t>8211</t>
  </si>
  <si>
    <t xml:space="preserve">  Chi phÝ thuÕ TNDN hiÖn hµnh</t>
  </si>
  <si>
    <t>911</t>
  </si>
  <si>
    <t>KÕt qu¶ ho¹t ®éng s¶n xuÊt kinh doanh</t>
  </si>
  <si>
    <t>9111</t>
  </si>
  <si>
    <t xml:space="preserve">  KÕt qu¶ ho¹t ®éng s¶n xuÊt kinh doanh</t>
  </si>
  <si>
    <t>Tæng céng</t>
  </si>
  <si>
    <t>Tầng 1,2 và 7 tòa nhà Artexport số 2A Phạm Sư Mạnh, quận Hoàn Kiếm, Hà Nội</t>
  </si>
  <si>
    <t>Lũy kế từ đầu năm đến cuối quý này (n¨m 2015)</t>
  </si>
  <si>
    <t>Lòy kÕ từ đầu năm đến cuối quý này (n¨m 2014)</t>
  </si>
  <si>
    <t xml:space="preserve">                          Quý II năm 2015</t>
  </si>
  <si>
    <t xml:space="preserve">                     Quý II năm 2015</t>
  </si>
  <si>
    <t>Quý II/2015</t>
  </si>
  <si>
    <t>Quý II/2014</t>
  </si>
  <si>
    <t xml:space="preserve">         Ngµy 30 th¸ng 06 n¨m 2015</t>
  </si>
  <si>
    <t>CK - BÁO CÁO LƯU CHUYỂN TIỀN TỆ - QUÝ - PPGT</t>
  </si>
  <si>
    <t>Chỉ tiêu</t>
  </si>
  <si>
    <t>Mã chỉ tiêu</t>
  </si>
  <si>
    <t>Thuyết minh</t>
  </si>
  <si>
    <t>Quý 4.2012</t>
  </si>
  <si>
    <t>Quý 4.2011</t>
  </si>
  <si>
    <t>Lũy kế từ đầu năm đến cuối quý này (năm 2015)</t>
  </si>
  <si>
    <t>Luỹ kế từ đầu năm đến cuối quý này (năm 2014)</t>
  </si>
  <si>
    <t>1</t>
  </si>
  <si>
    <t>2</t>
  </si>
  <si>
    <t>I. Lưu chuyển tiền từ hoạt động kinh doanh</t>
  </si>
  <si>
    <t>1. Lợi nhuận trước thuế</t>
  </si>
  <si>
    <t>2. Điều chỉnh cho các khoản</t>
  </si>
  <si>
    <t xml:space="preserve">    - Khấu hao TSCĐ</t>
  </si>
  <si>
    <t xml:space="preserve">    - Các khoản dự phòng</t>
  </si>
  <si>
    <t>03</t>
  </si>
  <si>
    <t xml:space="preserve">    - Lãi, lỗ chênh lệch tỷ giá hối đoái chưa thực hiện</t>
  </si>
  <si>
    <t>04</t>
  </si>
  <si>
    <t xml:space="preserve">    - Lãi, lỗ từ hoạt động đầu tư</t>
  </si>
  <si>
    <t>05</t>
  </si>
  <si>
    <t xml:space="preserve">    - Chi phí lãi vay</t>
  </si>
  <si>
    <t>06</t>
  </si>
  <si>
    <t>3. Lợi nhuận từ hoạt động kinh doanh trước thay đổi vốn  lưu động</t>
  </si>
  <si>
    <t>08</t>
  </si>
  <si>
    <t xml:space="preserve">    - Tăng, giảm các khoản phải thu</t>
  </si>
  <si>
    <t>09</t>
  </si>
  <si>
    <t xml:space="preserve">    - Tăng, giảm hàng tồn kho</t>
  </si>
  <si>
    <t xml:space="preserve">    - Tăng, giảm các khoản phải trả (Không kể lãi vay phải trả, thuế thu nhập doanh nghiệp phải nộp)</t>
  </si>
  <si>
    <t xml:space="preserve">    - Tăng, giảm chi phí trả trước</t>
  </si>
  <si>
    <t>12</t>
  </si>
  <si>
    <t xml:space="preserve">    - Tiền lãi vay đã trả</t>
  </si>
  <si>
    <t>13</t>
  </si>
  <si>
    <t xml:space="preserve">    - Thuế thu nhập doanh nghiệp đã nộp</t>
  </si>
  <si>
    <t>14</t>
  </si>
  <si>
    <t xml:space="preserve">    - Tiền thu khác từ hoạt động kinh doanh</t>
  </si>
  <si>
    <t>15</t>
  </si>
  <si>
    <t xml:space="preserve">    - Tiền chi khác cho hoạt động kinh doanh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</si>
  <si>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</si>
  <si>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</si>
  <si>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</si>
  <si>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</si>
  <si>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</si>
  <si>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</si>
  <si>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3.Tiền chi cho vay, mua các công cụ nợ của đơn vị khác</t>
  </si>
  <si>
    <t>23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</si>
  <si>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</si>
  <si>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</si>
  <si>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</si>
  <si>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</si>
  <si>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</si>
  <si>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</si>
  <si>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</si>
  <si>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</si>
  <si>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</si>
  <si>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</si>
  <si>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</si>
  <si>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</si>
  <si>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</si>
  <si>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</si>
  <si>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</si>
  <si>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</si>
  <si>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</si>
  <si>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</si>
  <si>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</si>
  <si>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</si>
  <si>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</si>
  <si>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</si>
  <si>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</si>
  <si>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</si>
  <si>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 = 50+60+61)</t>
  </si>
  <si>
    <t>Công ty Cổ phần chứng khoán SHB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</si>
  <si>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</si>
  <si>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</si>
  <si>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</si>
  <si>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</si>
  <si>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</si>
  <si>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</si>
  <si>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</si>
  <si>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</si>
  <si>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Các Quỹ khác thuộc vốn chủ sở hữu</t>
  </si>
  <si>
    <t>10. Lợi nhuận chưa phân phối</t>
  </si>
  <si>
    <t>Cộng</t>
  </si>
  <si>
    <t>Người lập biểu</t>
  </si>
  <si>
    <t>Cổ tức bằng tiền mặt quý 2/2015</t>
  </si>
  <si>
    <t>Cổ tức bằng cổ phiếu quý 2/2015</t>
  </si>
  <si>
    <t>Lợi nhuận tÝnh thuÕ</t>
  </si>
  <si>
    <t>ThuÕ TNDN quý</t>
  </si>
  <si>
    <t>Lîi nhuËn quý 2.2015</t>
  </si>
  <si>
    <t>ThuÕ suÊt TNDN 22%</t>
  </si>
  <si>
    <t>Quý III/2015</t>
  </si>
  <si>
    <t>Quý III/2014</t>
  </si>
  <si>
    <t xml:space="preserve">                     Quý III năm 2015</t>
  </si>
  <si>
    <t>Người lập</t>
  </si>
  <si>
    <t>Phó Trưởng phòng kế toán</t>
  </si>
  <si>
    <t>Tổng Giám đốc</t>
  </si>
  <si>
    <t>Trần Thị Lệ Thuỳ</t>
  </si>
  <si>
    <t>Nguyễn Thế Minh</t>
  </si>
  <si>
    <t>BÁO CÁO TÌNH HÌNH BIẾN ĐỘNG VỐN CHỦ SỞ HỮU QUÝ 3 NĂM 2015</t>
  </si>
  <si>
    <t>Ngày 30 tháng 09 năm 2015</t>
  </si>
  <si>
    <t>Bùi Thị Việt Hà</t>
  </si>
  <si>
    <t>Số dư đầu</t>
  </si>
  <si>
    <t>Ngày 01/07/2014</t>
  </si>
  <si>
    <t>Ngày 01/07/2015</t>
  </si>
  <si>
    <t>Số tăng/giảm</t>
  </si>
  <si>
    <t>Quý 3/2014</t>
  </si>
  <si>
    <t>Quý 3/2015</t>
  </si>
  <si>
    <t>Tăng</t>
  </si>
  <si>
    <t>Giảm</t>
  </si>
  <si>
    <t>Số dư cuối</t>
  </si>
  <si>
    <t>Ngày 30/09/2014</t>
  </si>
  <si>
    <t>Ngày 30/09/2015</t>
  </si>
  <si>
    <t>Phó trưởng Phòng Kế toán</t>
  </si>
  <si>
    <t xml:space="preserve">                              Mẫu số B03 - CTCK</t>
  </si>
  <si>
    <t xml:space="preserve">               Người lập biểu                            Phó trưởng Phòng Kế toán                              Tổng Giám đốc</t>
  </si>
  <si>
    <t xml:space="preserve">            Trần Thị Lệ Thuỳ                                   Bùi Thị Việt Hà                                     Nguyễn Thế Minh</t>
  </si>
  <si>
    <t xml:space="preserve">                     Mẫu số B02 - CTCK</t>
  </si>
  <si>
    <t>Mã</t>
  </si>
  <si>
    <t>Lũy kế từ đầu năm đến cuối quý này (năm 2014)</t>
  </si>
  <si>
    <t xml:space="preserve">   Trong đó:</t>
  </si>
  <si>
    <t xml:space="preserve"> - Doanh thu hoạt động môi giới chứng khoán</t>
  </si>
  <si>
    <t xml:space="preserve"> - Doanh thu hoạt động đầu tư chứng khoán, góp vốn</t>
  </si>
  <si>
    <t xml:space="preserve"> - Doanh thu bảo lãnh phát hành chứng khoán</t>
  </si>
  <si>
    <t xml:space="preserve"> - Doanh thu đại lý phát hành chứng khoán</t>
  </si>
  <si>
    <t xml:space="preserve"> - Doanh thu hoạt động tư vấn</t>
  </si>
  <si>
    <t xml:space="preserve"> - Doanh thu lưu ký chứng khoán</t>
  </si>
  <si>
    <t xml:space="preserve"> - Doanh thu hoạt động uỷ thác đấu giá</t>
  </si>
  <si>
    <t xml:space="preserve"> - Doanh thu cho thuê sử dụng tài sản</t>
  </si>
  <si>
    <t xml:space="preserve"> - Doanh thu khác</t>
  </si>
  <si>
    <t>2. Các khoản giảm trừ doanh thu</t>
  </si>
  <si>
    <t>3. Doanh thu thuần về hoạt động kinh doanh (10=01-02)</t>
  </si>
  <si>
    <t>4. Chi phí hoạt động kinh doanh</t>
  </si>
  <si>
    <t>5. Lợi nhuận gộp của hoạt động kinh doanh (20=10-11)</t>
  </si>
  <si>
    <t>6. Chi phí quản lý doanh nghiệp</t>
  </si>
  <si>
    <t>7. Lợi nhuận thuần từ hoạt động kinh doanh (30=20- 25)</t>
  </si>
  <si>
    <t>8. Thu nhập khác</t>
  </si>
  <si>
    <t>9. Chi phí khác</t>
  </si>
  <si>
    <t>10. Lợi nhuận khác (40=31-32)</t>
  </si>
  <si>
    <t>11. Tổng lợi nhuận kế toán trước thuế (50=30+40)</t>
  </si>
  <si>
    <t>12. Chi phí thuế TNDN hiện hành</t>
  </si>
  <si>
    <t>13. Chi phí thuế TNDN hoãn lại</t>
  </si>
  <si>
    <t>14. Lợi nhuận sau thuế TNDN (60=50-51-52)</t>
  </si>
  <si>
    <t>15. Lãi cơ bản trên cổ phiếu</t>
  </si>
  <si>
    <t>CK - BÁO CÁO KẾT QỦA HOẠT ĐỘNG KINH DOANH - QUÝ</t>
  </si>
  <si>
    <t xml:space="preserve">Phó Trưởng phòng Kế toán </t>
  </si>
  <si>
    <r>
      <rPr>
        <b/>
        <i/>
        <sz val="11"/>
        <rFont val="Times New Roman"/>
        <family val="1"/>
      </rPr>
      <t>Mẫu số B01</t>
    </r>
    <r>
      <rPr>
        <i/>
        <sz val="11"/>
        <rFont val="Times New Roman"/>
        <family val="1"/>
      </rPr>
      <t>-Ban hành theo Thông tư số 162/2010/TT-BTC ngày 20 tháng 10 năm 2010 của Bộ Tài chính</t>
    </r>
  </si>
  <si>
    <t>BẢNG CÂN ĐỐI KẾ TOÁN</t>
  </si>
  <si>
    <t>TẠI NGÀY 30 THÁNG 09 NĂM 2015</t>
  </si>
  <si>
    <t>Mã số</t>
  </si>
  <si>
    <t>Số cuối tháng</t>
  </si>
  <si>
    <t>Số đầu năm</t>
  </si>
  <si>
    <t>A. Tài sản ngắn hạn (100=110+120+130+140+150)</t>
  </si>
  <si>
    <t xml:space="preserve">  I. Tiền và các khoản tương đương tiền</t>
  </si>
  <si>
    <t xml:space="preserve">   1. Tiền</t>
  </si>
  <si>
    <t xml:space="preserve">    - Tiền mặt tại quỹ (gồm cả ngân phiếu)</t>
  </si>
  <si>
    <t xml:space="preserve">    - Tiền gửi Ngân hàng</t>
  </si>
  <si>
    <t xml:space="preserve">    - Tiền đang chuyển</t>
  </si>
  <si>
    <t xml:space="preserve">    - Tiền gửi về bán chứng khoán bảo lãnh phát hành</t>
  </si>
  <si>
    <t xml:space="preserve">    - Tiền gửi thanh toán bù trừ giao dịch chứng khoán</t>
  </si>
  <si>
    <t xml:space="preserve">   2. Các khoản tương đương tiền</t>
  </si>
  <si>
    <t xml:space="preserve"> II. Các khoản đầu tư tài chính ngắn hạn</t>
  </si>
  <si>
    <t xml:space="preserve">   1. Đầu tư ngắn hạn</t>
  </si>
  <si>
    <t xml:space="preserve">   2. Dự phòng giảm giá chứng khoán đầu tư ngắn hạn</t>
  </si>
  <si>
    <t>III. Các khoản phải thu ngắn hạn</t>
  </si>
  <si>
    <t xml:space="preserve">   1. Phải thu của khách hàng</t>
  </si>
  <si>
    <t xml:space="preserve">   2. Trả trước cho người bán</t>
  </si>
  <si>
    <t xml:space="preserve">   3. Phải thu nội bộ ngắn hạn</t>
  </si>
  <si>
    <t xml:space="preserve">   4. Phải thu hoạt động giao dịch chứng khoán</t>
  </si>
  <si>
    <t xml:space="preserve">   5. Các khoản phải thu khác</t>
  </si>
  <si>
    <t xml:space="preserve">   6. Dự phòng các khoản phải thu khó đòi</t>
  </si>
  <si>
    <t xml:space="preserve"> IV. Hàng tồn kho</t>
  </si>
  <si>
    <t xml:space="preserve">   1. Hàng tồn kho</t>
  </si>
  <si>
    <t xml:space="preserve"> V. Tài sản ngắn hạn khác</t>
  </si>
  <si>
    <t xml:space="preserve">   1. Chi phi trả trước ngắn hạn</t>
  </si>
  <si>
    <t xml:space="preserve">   2. Thuế giá trị gia tăng được khấu trừ</t>
  </si>
  <si>
    <t xml:space="preserve">   3. Thuế và các khoản khác phải thu Nhà nước</t>
  </si>
  <si>
    <t xml:space="preserve">   4. Tài sản ngắn hạn khác</t>
  </si>
  <si>
    <t xml:space="preserve">   5. Giao dịch mua bán lại trái phiếu Chính phủ</t>
  </si>
  <si>
    <t>B. Tài sản dài hạn (200 = 210 + 220 + 240 + 250 + 260)</t>
  </si>
  <si>
    <t xml:space="preserve">  I. Các khoản phải thu dài hạn</t>
  </si>
  <si>
    <t xml:space="preserve">   1. Phải thu dài hạn của khách hàng</t>
  </si>
  <si>
    <t xml:space="preserve">   2. Vốn kinh doanh ở đơn vị trực thuộc</t>
  </si>
  <si>
    <t xml:space="preserve">   3. Phải thu dài hạn nội bộ</t>
  </si>
  <si>
    <t xml:space="preserve">   4. Phải thu dài hạn khác</t>
  </si>
  <si>
    <t xml:space="preserve">   5. Dự phòng phải thu dài hạn khó đòi</t>
  </si>
  <si>
    <t xml:space="preserve">  II. Tài sản cố định</t>
  </si>
  <si>
    <t xml:space="preserve">   1. TSCĐ hữu hình</t>
  </si>
  <si>
    <t xml:space="preserve">    - Nguyên giá</t>
  </si>
  <si>
    <t xml:space="preserve">    - Giá trị hao mòn lũy kế</t>
  </si>
  <si>
    <t xml:space="preserve">   2. TSCĐ thuê tài chính</t>
  </si>
  <si>
    <t xml:space="preserve">   3. TSCĐ vô hình</t>
  </si>
  <si>
    <t xml:space="preserve">   4. Chi phí xây dựng cơ bản dở dang</t>
  </si>
  <si>
    <t xml:space="preserve"> III. Bất động sản đầu tư</t>
  </si>
  <si>
    <t xml:space="preserve"> IV. Các khoản đầu tư tài chính dài hạn</t>
  </si>
  <si>
    <t xml:space="preserve">   1. Đầu tư vào công ty con</t>
  </si>
  <si>
    <t xml:space="preserve">   2. Đầu tư vào công ty liên kết, liên doanh</t>
  </si>
  <si>
    <t xml:space="preserve">   3. Đầu tư chứng khoán dài hạn</t>
  </si>
  <si>
    <t xml:space="preserve">   4. Đầu tư dài hạn khác</t>
  </si>
  <si>
    <t xml:space="preserve">   5. Dự phòng giảm giá đầu tư dài hạn</t>
  </si>
  <si>
    <t xml:space="preserve"> V. Tài sản dài hạn khác</t>
  </si>
  <si>
    <t xml:space="preserve">   1. Chi phí trả trước dài hạn</t>
  </si>
  <si>
    <t xml:space="preserve">   2. Tài sản thuế thu nhập hoãn lại</t>
  </si>
  <si>
    <t xml:space="preserve">   3. Tiền nộp quỹ hỗ trợ thanh toán</t>
  </si>
  <si>
    <t xml:space="preserve">   4. Tài sản dài hạn khác</t>
  </si>
  <si>
    <t xml:space="preserve">             Tổng cộng tài sản (270 = 100 + 200)</t>
  </si>
  <si>
    <t xml:space="preserve">                     Nguồn vốn</t>
  </si>
  <si>
    <t>A. Nợ phải trả (300 = 310 + 330)</t>
  </si>
  <si>
    <t xml:space="preserve">  I. Nợ ngắn hạn</t>
  </si>
  <si>
    <t xml:space="preserve">   1. Vay và nợ ngắn hạn</t>
  </si>
  <si>
    <t xml:space="preserve">    + Vay dài hạn</t>
  </si>
  <si>
    <t xml:space="preserve">    + Nợ dài hạn</t>
  </si>
  <si>
    <t xml:space="preserve">    + Vay ngắn hạn</t>
  </si>
  <si>
    <t xml:space="preserve">   2. Phải trả cho người bán</t>
  </si>
  <si>
    <t xml:space="preserve">   3. Người mua trả tiền trước</t>
  </si>
  <si>
    <t xml:space="preserve">   4. Thuế và các khoản phải nộp nhà nước</t>
  </si>
  <si>
    <t xml:space="preserve">   5. Phải trả người lao động</t>
  </si>
  <si>
    <t xml:space="preserve">   6. Chi phí phải trả</t>
  </si>
  <si>
    <t xml:space="preserve">   7. Phải trả nội bộ</t>
  </si>
  <si>
    <t xml:space="preserve">   8. Phải trả hoạt động giao dịch chứng khoán</t>
  </si>
  <si>
    <t xml:space="preserve">   9. Phải trả hộ cổ tức, gốc và lãi trái phiếu</t>
  </si>
  <si>
    <t xml:space="preserve">  10. Phải trả tổ chức phát hành chứng khoán</t>
  </si>
  <si>
    <t xml:space="preserve">  11. Các khoản phải trả, phải nộp ngắn hạn khác</t>
  </si>
  <si>
    <t xml:space="preserve">   12.Giao dịch mua bán lại trái phiếu Chính phủ</t>
  </si>
  <si>
    <t xml:space="preserve">   13.Doanh thu chưa thực hiện ngắn hạn</t>
  </si>
  <si>
    <t xml:space="preserve">   14. Dự phòng phải trả ngắn hạn</t>
  </si>
  <si>
    <t xml:space="preserve"> II. Nợ dài hạn</t>
  </si>
  <si>
    <t xml:space="preserve">   1. Phải trả dài hạn người bán</t>
  </si>
  <si>
    <t xml:space="preserve">   2. Phải trả dài hạn nội bộ</t>
  </si>
  <si>
    <t xml:space="preserve">   3. Phải trả dài hạn khác</t>
  </si>
  <si>
    <t xml:space="preserve">   4. Vay và nợ dài hạn</t>
  </si>
  <si>
    <t xml:space="preserve">   5. Thuế thu nhập hoãn lại phải trả</t>
  </si>
  <si>
    <t xml:space="preserve">   6. Dự phòng trợ cấp mất việc làm</t>
  </si>
  <si>
    <t xml:space="preserve">   7. Dự phòng phải trả dài hạn</t>
  </si>
  <si>
    <t xml:space="preserve">  8. Doanh thu chưa thực hiện dài hạn</t>
  </si>
  <si>
    <t xml:space="preserve">  9. Quỹ phát triển khoa học và công nghệ</t>
  </si>
  <si>
    <t xml:space="preserve">  10. Dự phòng bồi thường thiệt hại cho nhà đầu tư</t>
  </si>
  <si>
    <t>B. Vốn chủ sở hữu (400 = 410 + 430)</t>
  </si>
  <si>
    <t xml:space="preserve"> I. Vốn chủ sở hữu</t>
  </si>
  <si>
    <t xml:space="preserve">   1. Vốn đầu tư của chủ sở hữu</t>
  </si>
  <si>
    <t xml:space="preserve">   3. Vốn khác của chủ sở hữu</t>
  </si>
  <si>
    <t xml:space="preserve">   2. Thặng dư vốn cổ phần</t>
  </si>
  <si>
    <t xml:space="preserve">   4. Cổ phiếu ngân quỹ</t>
  </si>
  <si>
    <t xml:space="preserve">   5. Chênh lệch đánh giá lại tài sản</t>
  </si>
  <si>
    <t xml:space="preserve">   6. Chênh lệch tỷ giá hối đoái</t>
  </si>
  <si>
    <t xml:space="preserve">   7. Quỹ đầu tư phát triển</t>
  </si>
  <si>
    <t xml:space="preserve">   8. Quỹ dự phòng tài chính</t>
  </si>
  <si>
    <t xml:space="preserve">   9. Quỹ khác thuộc vốn chủ sở hữu</t>
  </si>
  <si>
    <t xml:space="preserve">   10. Lợi nhuận sau thuế chưa phân phối</t>
  </si>
  <si>
    <t xml:space="preserve"> II. Quỹ khen thưởng, phúc lợi</t>
  </si>
  <si>
    <t xml:space="preserve">          Tổng cộng nguồn vốn (440 = 300 + 400)</t>
  </si>
  <si>
    <t>Các chỉ tiêu ngoài bảng cân đối kế toán</t>
  </si>
  <si>
    <t>1. Tài sản thuê ngoài</t>
  </si>
  <si>
    <t>2. Vật tư hàng hoá nhận giữ hộ, nhận gia công</t>
  </si>
  <si>
    <t>3. Tài sản nhận ký gửi</t>
  </si>
  <si>
    <t>4. Nợ khó đòi đã xử lý</t>
  </si>
  <si>
    <t>5. Ngoại tệ các loại</t>
  </si>
  <si>
    <t>6. Chứng khoán lưu ký</t>
  </si>
  <si>
    <t>Trong đó:</t>
  </si>
  <si>
    <t>6.1. Chứng khoán giao dịch</t>
  </si>
  <si>
    <t>6.1.1. Chứng khoán giao dịch của thành viên lưu ký</t>
  </si>
  <si>
    <t>6.1.2. Chứng khoán giao dịch của khách hàng trong nước</t>
  </si>
  <si>
    <t>6.1.3. Chứng khoán giao dịch của khách hàng nước ngoài</t>
  </si>
  <si>
    <t>6.1.4. Chứng khoán giao dịch của tổ chức khác</t>
  </si>
  <si>
    <t>6.2. Chứng khoán tạm ngừng giao dịch</t>
  </si>
  <si>
    <t>6.2.1. Chứng khoán tạm ngừng giao dịch của thành viên lưu ký</t>
  </si>
  <si>
    <t>6.2.2. Chứng khoán tạm ngừng giao dịch của khách hàng trong nước</t>
  </si>
  <si>
    <t>6.2.3. Chứng khoán tạm ngừng giao dịch của khách hàng nước ngoài</t>
  </si>
  <si>
    <t>6.2.4. Chứng khoán tạm ngừng giao dịch của tổ chức khác</t>
  </si>
  <si>
    <t>6.3. Chứng khoán cầm cố</t>
  </si>
  <si>
    <t>6.3.1. Chứng khoán cầm cố của thành viên lưu ký</t>
  </si>
  <si>
    <t>6.3.2. Chứng khoán cầm cố của khách hàng trong nước</t>
  </si>
  <si>
    <t>6.3.3. Chứng khoán cầm cố  của khách hàng nước ngoài</t>
  </si>
  <si>
    <t>6.3.4. Chứng khoán cầm cố của tổ chức khác</t>
  </si>
  <si>
    <t>6.4. Chứng khoán tạm giữ</t>
  </si>
  <si>
    <t>6.4.1. Chứng khoán tạm giữ của thành viên lưu ký</t>
  </si>
  <si>
    <t>6.4.2. Chứng khoán tạm giữ của khách hàng trong nước</t>
  </si>
  <si>
    <t>6.4.3. Chứng khoán tạm giữ của khách hàng nước ngoài</t>
  </si>
  <si>
    <t>6.4.4. Chứng khoán tạm giữ của tổ chức khác</t>
  </si>
  <si>
    <t>6.5. Chứng khoán chờ thanh toán</t>
  </si>
  <si>
    <t>6.5.1. Chứng khoán chờ thanh toán của thành viên lưu ký</t>
  </si>
  <si>
    <t>6.5.2. Chứng khoán chờ thanh toán của khách hàng trong nước</t>
  </si>
  <si>
    <t>6.5.3. Chứng khoán chờ thanh toán của khách hàng nước ngoài</t>
  </si>
  <si>
    <t>6.5.4. Chứng khoán chờ thanh toán của tổ chức khác</t>
  </si>
  <si>
    <t>6.6. Chứng khoán phong toả chờ rút</t>
  </si>
  <si>
    <t>6.6.1. Chứng khoán phong toả chờ rút của thành viên lưu ký</t>
  </si>
  <si>
    <t>6.6.2. Chứng khoán phong toả chờ rút của khách hàng trong nước</t>
  </si>
  <si>
    <t>6.6.3. Chứng khoán phong toả chờ rút của khách hàng nước ngoài</t>
  </si>
  <si>
    <t>6.6.4. Chứng khoán phong toả chờ rút của tổ chức khác</t>
  </si>
  <si>
    <t>6.7. Chứng khoán chờ giao dịch</t>
  </si>
  <si>
    <t>6.7.1. Chứng khoán chờ giao dịch của thành viên lưu ký</t>
  </si>
  <si>
    <t>6.7.2. Chứng khoán chờ giao dịch của khách hàng trong nước</t>
  </si>
  <si>
    <t>6.7.3. Chứng khoán chờ giao dịch của khách hàng nước ngoài</t>
  </si>
  <si>
    <t>6.7.4. Chứng khoán chờ giao dịch của tổ chức khác</t>
  </si>
  <si>
    <t>6.8. Chứng khoán ký quỹ đảm bảo khoản vay</t>
  </si>
  <si>
    <t>6.8.1. Chứng khoán ký quỹ đảm bảo khoản vay của T. viên lưu ký</t>
  </si>
  <si>
    <t>6.8.2. Chứng khoán ký quỹ đảm bảo khoản vay của KH trong nước</t>
  </si>
  <si>
    <t>6.8.3. Chứng khoán ký quỹ đảm bảo khoản vay của KH nước ngoài</t>
  </si>
  <si>
    <t>6.8.4. Chứng khoán ký quỹ đảm bảo khoản vay của tổ chức khác</t>
  </si>
  <si>
    <t>6.9 Chứng khoán sửa lỗi giao dịch</t>
  </si>
  <si>
    <t>7. Chứng khoán lưu ký công ty đại chúng chưa niêm yết</t>
  </si>
  <si>
    <t>7.1. Chứng khoán giao dịch</t>
  </si>
  <si>
    <t>7.1.1. Chứng khoán giao dịch của thành viên lưu ký</t>
  </si>
  <si>
    <t>7.1.2. Chứng khoán giao dịch của khách hàng trong nước</t>
  </si>
  <si>
    <t>7.1.3. Chứng khoán giao dịch của khách hàng nước ngoài</t>
  </si>
  <si>
    <t>7.1.4. Chứng khoán giao dịch của tổ chức khác</t>
  </si>
  <si>
    <t>7.2. Chứng khoán tạm ngừng giao dịch</t>
  </si>
  <si>
    <t>7.2.1. Chứng khoán tạm ngừng giao dịch của thành viên lưu ký</t>
  </si>
  <si>
    <t>7.2.2. Chứng khoán tạm ngừng giao dịch của KH trong nước</t>
  </si>
  <si>
    <t>7.2.3. Chứng khoán tạm ngừng giao dịch của KH nước ngoài</t>
  </si>
  <si>
    <t>7.2.4. Chứng khoán tạm ngừng giao dịch của tổ chức khác</t>
  </si>
  <si>
    <t>7.3. Chứng khoán cầm cố</t>
  </si>
  <si>
    <t>7.3.1. Chứng khoán cầm cố của thành viên lưu ký</t>
  </si>
  <si>
    <t>7.3.2. Chứng khoán cầm cố của khách hàng trong nước</t>
  </si>
  <si>
    <t>7.3.3. Chứng khoán cầm cố  của khách hàng nước ngoài</t>
  </si>
  <si>
    <t>7.3.4. Chứng khoán cầm cố của tổ chức khác</t>
  </si>
  <si>
    <t>7.4. Chứng khoán tạm giữ</t>
  </si>
  <si>
    <t>7.4.1. Chứng khoán tạm giữ của thành viên lưu ký</t>
  </si>
  <si>
    <t>7.4.2. Chứng khoán tạm giữ của khách hàng trong nước</t>
  </si>
  <si>
    <t>7.4.3. Chứng khoán tạm giữ của khách hàng nước ngoài</t>
  </si>
  <si>
    <t>7.4.4. Chứng khoán tạm giữ của tổ chức khác</t>
  </si>
  <si>
    <t>7.5. Chứng khoán chờ thanh toán</t>
  </si>
  <si>
    <t>7.5.1. Chứng khoán chờ thanh toán của thành viên lưu ký</t>
  </si>
  <si>
    <t>7.5.2. Chứng khoán chờ thanh toán của khách hàng trong nước</t>
  </si>
  <si>
    <t>7.5.3. Chứng khoán chờ thanh toán của khách hàng nước ngoài</t>
  </si>
  <si>
    <t>7.5.4. Chứng khoán chờ thanh toán của tổ chức khác</t>
  </si>
  <si>
    <t>7.6. Chứng khoán phong toả chờ rút</t>
  </si>
  <si>
    <t>7.6.1. Chứng khoán phong toả chờ rút của thành viên lưu ký</t>
  </si>
  <si>
    <t>7.6.2. Chứng khoán phong toả chờ rút của khách hàng trong nước</t>
  </si>
  <si>
    <t>7.6.3. Chứng khoán phong toả chờ rút của khách hàng nước ngoài</t>
  </si>
  <si>
    <t>7.6.4. Chứng khoán phong toả chờ rút của tổ chức khác</t>
  </si>
  <si>
    <t>7.7. Chứng khoán sửa lỗi giao dịch</t>
  </si>
  <si>
    <t>8. Chứng khoán chưa lưu ký của khách hàng</t>
  </si>
  <si>
    <t>9. Chứng khoán chưa lưu ký của công ty chứng khoán</t>
  </si>
  <si>
    <t>10. Chứng khoán nhận uỷ thác đấu giá</t>
  </si>
  <si>
    <t xml:space="preserve">                                                                                                               Ngày 30 tháng 09 năm 2015</t>
  </si>
</sst>
</file>

<file path=xl/styles.xml><?xml version="1.0" encoding="utf-8"?>
<styleSheet xmlns="http://schemas.openxmlformats.org/spreadsheetml/2006/main">
  <numFmts count="10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#"/>
    <numFmt numFmtId="165" formatCode="_(* #,##0_);_(* \(#,##0\);_(* &quot;-&quot;??_);_(@_)"/>
    <numFmt numFmtId="166" formatCode="_(* #,##0.000000_);_(* \(#,##0.000000\);_(* &quot;-&quot;??_);_(@_)"/>
    <numFmt numFmtId="167" formatCode="[$-409]d\-mmm\-yy;@"/>
    <numFmt numFmtId="168" formatCode="0.0%"/>
    <numFmt numFmtId="169" formatCode="#,##0.0"/>
    <numFmt numFmtId="170" formatCode="&quot;£&quot;#,##0;[Red]\-&quot;£&quot;#,##0"/>
    <numFmt numFmtId="171" formatCode="_-* #,##0_-;\-* #,##0_-;_-* &quot;-&quot;_-;_-@_-"/>
    <numFmt numFmtId="172" formatCode="_-* #,##0.00_-;\-* #,##0.00_-;_-* &quot;-&quot;??_-;_-@_-"/>
    <numFmt numFmtId="173" formatCode="_-&quot;$&quot;* #,##0.00_-;\-&quot;$&quot;* #,##0.00_-;_-&quot;$&quot;* &quot;-&quot;??_-;_-@_-"/>
    <numFmt numFmtId="174" formatCode="_-&quot;$&quot;* #,##0_-;\-&quot;$&quot;* #,##0_-;_-&quot;$&quot;* &quot;-&quot;_-;_-@_-"/>
    <numFmt numFmtId="175" formatCode="000"/>
    <numFmt numFmtId="176" formatCode="_(* #,##0.0000_);_(* \(#,##0.0000\);_(* &quot;-&quot;??_);_(@_)"/>
    <numFmt numFmtId="177" formatCode="\$#,##0\ ;\(\$#,##0\)"/>
    <numFmt numFmtId="178" formatCode="&quot;\&quot;#,##0;[Red]&quot;\&quot;&quot;\&quot;\-#,##0"/>
    <numFmt numFmtId="179" formatCode="00"/>
    <numFmt numFmtId="180" formatCode="0000"/>
    <numFmt numFmtId="181" formatCode="#,##0\ &quot;F&quot;;\-#,##0\ &quot;F&quot;"/>
    <numFmt numFmtId="182" formatCode="#,##0\ &quot;F&quot;;[Red]\-#,##0\ &quot;F&quot;"/>
    <numFmt numFmtId="183" formatCode="#,##0.00\ &quot;F&quot;;\-#,##0.00\ &quot;F&quot;"/>
    <numFmt numFmtId="184" formatCode="#,##0.00\ &quot;F&quot;;[Red]\-#,##0.00\ &quot;F&quot;"/>
    <numFmt numFmtId="185" formatCode="_-* #,##0\ &quot;F&quot;_-;\-* #,##0\ &quot;F&quot;_-;_-* &quot;-&quot;\ &quot;F&quot;_-;_-@_-"/>
    <numFmt numFmtId="186" formatCode="#,##0.0_);\(#,##0.0\)"/>
    <numFmt numFmtId="187" formatCode="_([$€-2]* #,##0.00_);_([$€-2]* \(#,##0.00\);_([$€-2]* &quot;-&quot;??_)"/>
    <numFmt numFmtId="188" formatCode="&quot;\&quot;#,##0.00;[Red]&quot;\&quot;&quot;\&quot;&quot;\&quot;&quot;\&quot;&quot;\&quot;&quot;\&quot;\-#,##0.00"/>
    <numFmt numFmtId="189" formatCode="_ * #,##0_ ;_ * \-#,##0_ ;_ * &quot;-&quot;_ ;_ @_ "/>
    <numFmt numFmtId="190" formatCode="#,##0.000_);\(#,##0.000\)"/>
    <numFmt numFmtId="191" formatCode="0.0%;[Red]\(0.0%\)"/>
    <numFmt numFmtId="192" formatCode="_ * #,##0.00_)&quot;£&quot;_ ;_ * \(#,##0.00\)&quot;£&quot;_ ;_ * &quot;-&quot;??_)&quot;£&quot;_ ;_ @_ "/>
    <numFmt numFmtId="193" formatCode="0.0%;\(0.0%\)"/>
    <numFmt numFmtId="194" formatCode="_ * #,##0.00_ ;_ * \-#,##0.00_ ;_ * &quot;-&quot;??_ ;_ @_ "/>
    <numFmt numFmtId="195" formatCode="#,##0;\(#,##0\)"/>
    <numFmt numFmtId="196" formatCode="\t0.00%"/>
    <numFmt numFmtId="197" formatCode="\t#\ ??/??"/>
    <numFmt numFmtId="198" formatCode="&quot;\&quot;#,##0;[Red]\-&quot;\&quot;#,##0"/>
    <numFmt numFmtId="199" formatCode="\U\S\$#,##0.00;\(\U\S\$#,##0.00\)"/>
    <numFmt numFmtId="200" formatCode="_-* #,##0\ &quot;DM&quot;_-;\-* #,##0\ &quot;DM&quot;_-;_-* &quot;-&quot;\ &quot;DM&quot;_-;_-@_-"/>
    <numFmt numFmtId="201" formatCode="_-* #,##0\ _D_M_-;\-* #,##0\ _D_M_-;_-* &quot;-&quot;\ _D_M_-;_-@_-"/>
    <numFmt numFmtId="202" formatCode="_-* #,##0.00\ &quot;DM&quot;_-;\-* #,##0.00\ &quot;DM&quot;_-;_-* &quot;-&quot;??\ &quot;DM&quot;_-;_-@_-"/>
    <numFmt numFmtId="203" formatCode="_-* #,##0.00\ _D_M_-;\-* #,##0.00\ _D_M_-;_-* &quot;-&quot;??\ _D_M_-;_-@_-"/>
    <numFmt numFmtId="204" formatCode="&quot;\&quot;#,##0.00;\-&quot;\&quot;#,##0.00"/>
    <numFmt numFmtId="205" formatCode="0."/>
    <numFmt numFmtId="206" formatCode=";;;"/>
    <numFmt numFmtId="207" formatCode="*x"/>
    <numFmt numFmtId="208" formatCode="&quot;\&quot;#,##0.00;[Red]&quot;\&quot;\-#,##0.00"/>
    <numFmt numFmtId="209" formatCode="&quot;\&quot;#,##0;[Red]&quot;\&quot;\-#,##0"/>
    <numFmt numFmtId="210" formatCode="#,##0;[Red]&quot;-&quot;#,##0"/>
    <numFmt numFmtId="211" formatCode="###0.00000000_);[Red]\(###0.00000000\)"/>
    <numFmt numFmtId="212" formatCode="0%;\(0%\)"/>
    <numFmt numFmtId="213" formatCode="&quot;\&quot;#,##0;&quot;\&quot;&quot;\&quot;&quot;\&quot;&quot;\&quot;\-#,##0"/>
    <numFmt numFmtId="214" formatCode="&quot;\&quot;#,##0;[Red]&quot;\&quot;&quot;\&quot;&quot;\&quot;&quot;\&quot;\-#,##0"/>
    <numFmt numFmtId="215" formatCode="0.00000"/>
    <numFmt numFmtId="216" formatCode="#,##0.0_ "/>
    <numFmt numFmtId="217" formatCode="&quot;\&quot;#,##0.00;&quot;\&quot;&quot;\&quot;&quot;\&quot;&quot;\&quot;\-#,##0.00"/>
    <numFmt numFmtId="218" formatCode="#,##0;\(#,##0\);&quot;-&quot;"/>
    <numFmt numFmtId="219" formatCode="&quot;$&quot;\ #,##0;[Red]\-&quot;$&quot;\ #,##0"/>
    <numFmt numFmtId="220" formatCode="_-* #,##0\ &quot;$&quot;_-;\-* #,##0\ &quot;$&quot;_-;_-* &quot;-&quot;\ &quot;$&quot;_-;_-@_-"/>
    <numFmt numFmtId="221" formatCode="_-&quot;ñ&quot;* #,##0_-;\-&quot;ñ&quot;* #,##0_-;_-&quot;ñ&quot;* &quot;-&quot;_-;_-@_-"/>
    <numFmt numFmtId="222" formatCode="0.0000"/>
    <numFmt numFmtId="223" formatCode="_-* #,##0.00\ _V_N_D_-;\-* #,##0.00\ _V_N_D_-;_-* &quot;-&quot;??\ _V_N_D_-;_-@_-"/>
    <numFmt numFmtId="224" formatCode="_-* #,##0.00\ _F_-;\-* #,##0.00\ _F_-;_-* &quot;-&quot;??\ _F_-;_-@_-"/>
    <numFmt numFmtId="225" formatCode="_-* #,##0.00\ _€_-;\-* #,##0.00\ _€_-;_-* &quot;-&quot;??\ _€_-;_-@_-"/>
    <numFmt numFmtId="226" formatCode="_-* #,##0.00\ _ñ_-;\-* #,##0.00\ _ñ_-;_-* &quot;-&quot;??\ _ñ_-;_-@_-"/>
    <numFmt numFmtId="227" formatCode="_(&quot;$&quot;\ * #,##0_);_(&quot;$&quot;\ * \(#,##0\);_(&quot;$&quot;\ * &quot;-&quot;_);_(@_)"/>
    <numFmt numFmtId="228" formatCode="&quot;$&quot;#,##0;[Red]\-&quot;$&quot;#,##0"/>
    <numFmt numFmtId="229" formatCode="&quot;$&quot;#,##0.00;[Red]\-&quot;$&quot;#,##0.00"/>
    <numFmt numFmtId="230" formatCode="_-* #,##0\ &quot;ñ&quot;_-;\-* #,##0\ &quot;ñ&quot;_-;_-* &quot;-&quot;\ &quot;ñ&quot;_-;_-@_-"/>
    <numFmt numFmtId="231" formatCode="_-* #,##0\ _V_N_D_-;\-* #,##0\ _V_N_D_-;_-* &quot;-&quot;\ _V_N_D_-;_-@_-"/>
    <numFmt numFmtId="232" formatCode="_-* #,##0\ _F_-;\-* #,##0\ _F_-;_-* &quot;-&quot;\ _F_-;_-@_-"/>
    <numFmt numFmtId="233" formatCode="_-* #,##0\ _€_-;\-* #,##0\ _€_-;_-* &quot;-&quot;\ _€_-;_-@_-"/>
    <numFmt numFmtId="234" formatCode="_-* #,##0\ _$_-;\-* #,##0\ _$_-;_-* &quot;-&quot;\ _$_-;_-@_-"/>
    <numFmt numFmtId="235" formatCode="_-* #,##0\ _ñ_-;\-* #,##0\ _ñ_-;_-* &quot;-&quot;\ _ñ_-;_-@_-"/>
    <numFmt numFmtId="236" formatCode="&quot;SFr.&quot;\ #,##0.00;[Red]&quot;SFr.&quot;\ \-#,##0.00"/>
    <numFmt numFmtId="237" formatCode="&quot;SFr.&quot;\ #,##0.00;&quot;SFr.&quot;\ \-#,##0.00"/>
    <numFmt numFmtId="238" formatCode="_ &quot;SFr.&quot;\ * #,##0_ ;_ &quot;SFr.&quot;\ * \-#,##0_ ;_ &quot;SFr.&quot;\ * &quot;-&quot;_ ;_ @_ "/>
    <numFmt numFmtId="239" formatCode="_-* #,##0.00\ &quot;F&quot;_-;\-* #,##0.00\ &quot;F&quot;_-;_-* &quot;-&quot;??\ &quot;F&quot;_-;_-@_-"/>
    <numFmt numFmtId="240" formatCode="#,##0.00_);\-#,##0.00_)"/>
    <numFmt numFmtId="241" formatCode="_ &quot;R&quot;\ * #,##0_ ;_ &quot;R&quot;\ * \-#,##0_ ;_ &quot;R&quot;\ * &quot;-&quot;_ ;_ @_ "/>
    <numFmt numFmtId="242" formatCode="_-&quot;IR£&quot;* #,##0.00_-;\-&quot;IR£&quot;* #,##0.00_-;_-&quot;IR£&quot;* &quot;-&quot;??_-;_-@_-"/>
    <numFmt numFmtId="243" formatCode="#,###"/>
    <numFmt numFmtId="244" formatCode="#"/>
    <numFmt numFmtId="245" formatCode="#,##0.0000"/>
    <numFmt numFmtId="246" formatCode="&quot;¡Ì&quot;#,##0;[Red]\-&quot;¡Ì&quot;#,##0"/>
    <numFmt numFmtId="247" formatCode="_(* #,##0_);[Red]_(* \(#,##0\);_(* &quot;-&quot;_);_(@_)"/>
    <numFmt numFmtId="248" formatCode="&quot;$&quot;#,##0;\-&quot;$&quot;#,##0"/>
    <numFmt numFmtId="249" formatCode="[$SGD]\ #,##0.00_);[Red]\([$SGD]\ #,##0.00\)"/>
    <numFmt numFmtId="250" formatCode="_(* #,##0.00_);[Red]_(* \(#,##0.00\);_(* &quot;-&quot;??_);_(@_)"/>
    <numFmt numFmtId="251" formatCode="#,##0.00000"/>
    <numFmt numFmtId="252" formatCode="0.000000"/>
    <numFmt numFmtId="253" formatCode="##.##%"/>
    <numFmt numFmtId="254" formatCode="##,###.##"/>
    <numFmt numFmtId="255" formatCode="#0.##"/>
    <numFmt numFmtId="256" formatCode="##,##0%"/>
    <numFmt numFmtId="257" formatCode="#,###%"/>
    <numFmt numFmtId="258" formatCode="##.##"/>
    <numFmt numFmtId="259" formatCode="###,###"/>
    <numFmt numFmtId="260" formatCode="###.###"/>
    <numFmt numFmtId="261" formatCode="##,###.####"/>
    <numFmt numFmtId="262" formatCode="##,##0.##"/>
    <numFmt numFmtId="263" formatCode="#."/>
  </numFmts>
  <fonts count="198">
    <font>
      <sz val="10"/>
      <name val="Arial"/>
    </font>
    <font>
      <b/>
      <sz val="11"/>
      <name val="VnBravo Times"/>
      <family val="1"/>
    </font>
    <font>
      <sz val="11"/>
      <name val="VnBravo Times"/>
      <family val="1"/>
    </font>
    <font>
      <sz val="11"/>
      <name val="Arial"/>
      <family val="2"/>
    </font>
    <font>
      <i/>
      <sz val="11"/>
      <name val="VnBravo Times"/>
      <family val="1"/>
    </font>
    <font>
      <b/>
      <i/>
      <sz val="11"/>
      <name val="VnBravo Times"/>
      <family val="1"/>
    </font>
    <font>
      <b/>
      <sz val="11"/>
      <name val="VnBravo TimesH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nBravo Times"/>
      <family val="1"/>
    </font>
    <font>
      <sz val="10"/>
      <color indexed="8"/>
      <name val="MS Sans Serif"/>
      <family val="2"/>
    </font>
    <font>
      <b/>
      <sz val="14.05"/>
      <color indexed="8"/>
      <name val=".VnSouthernH"/>
      <family val="2"/>
    </font>
    <font>
      <sz val="10"/>
      <name val="Helv"/>
      <family val="2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???"/>
      <family val="3"/>
      <charset val="129"/>
    </font>
    <font>
      <b/>
      <sz val="10"/>
      <name val="SVNtimes new roman"/>
      <family val="2"/>
    </font>
    <font>
      <sz val="9"/>
      <name val="ﾀﾞｯﾁ"/>
      <family val="3"/>
      <charset val="128"/>
    </font>
    <font>
      <sz val="12"/>
      <name val="VNtimes new roman"/>
    </font>
    <font>
      <sz val="10"/>
      <name val="?? ??"/>
      <family val="1"/>
      <charset val="136"/>
    </font>
    <font>
      <sz val="10"/>
      <name val="??"/>
      <family val="3"/>
      <charset val="129"/>
    </font>
    <font>
      <sz val="16"/>
      <name val="AngsanaUPC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0"/>
      <name val="MS Sans Serif"/>
      <family val="2"/>
    </font>
    <font>
      <sz val="10"/>
      <name val=".VnTime"/>
      <family val="2"/>
    </font>
    <font>
      <sz val="10"/>
      <name val="VNI-Times"/>
    </font>
    <font>
      <sz val="10"/>
      <color indexed="8"/>
      <name val="Arial"/>
      <family val="2"/>
    </font>
    <font>
      <sz val="12"/>
      <name val="VNTime"/>
      <family val="2"/>
    </font>
    <font>
      <sz val="12"/>
      <name val="VNTime"/>
    </font>
    <font>
      <sz val="10"/>
      <name val="VNI-Helve"/>
    </font>
    <font>
      <sz val="14"/>
      <name val="‚l‚r –¾’©"/>
      <family val="1"/>
      <charset val="128"/>
    </font>
    <font>
      <u/>
      <sz val="8.25"/>
      <color indexed="36"/>
      <name val="‚l‚r ‚oƒSƒVƒbƒN"/>
      <family val="3"/>
      <charset val="128"/>
    </font>
    <font>
      <sz val="11"/>
      <name val="–¾’©"/>
      <family val="1"/>
      <charset val="128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9"/>
      <name val="ＭＳ ゴシック"/>
      <family val="3"/>
      <charset val="128"/>
    </font>
    <font>
      <sz val="9"/>
      <name val="Arial"/>
      <family val="2"/>
    </font>
    <font>
      <sz val="8"/>
      <name val="Times New Roman"/>
      <family val="1"/>
    </font>
    <font>
      <sz val="12"/>
      <name val="¹ÙÅÁÃ¼"/>
      <charset val="129"/>
    </font>
    <font>
      <sz val="11"/>
      <name val="VNI-Aptima"/>
    </font>
    <font>
      <sz val="11"/>
      <color indexed="16"/>
      <name val="Calibri"/>
      <family val="2"/>
    </font>
    <font>
      <sz val="12"/>
      <name val="Tms Rmn"/>
    </font>
    <font>
      <b/>
      <sz val="12"/>
      <name val="Arial"/>
      <family val="2"/>
    </font>
    <font>
      <sz val="11"/>
      <name val="µ¸¿ò"/>
      <charset val="129"/>
    </font>
    <font>
      <sz val="10"/>
      <name val="±¼¸²A¼"/>
      <family val="3"/>
      <charset val="129"/>
    </font>
    <font>
      <sz val="10"/>
      <name val="Helv"/>
    </font>
    <font>
      <b/>
      <sz val="11"/>
      <color indexed="53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b/>
      <sz val="13"/>
      <name val="Tms Rmn"/>
      <family val="1"/>
    </font>
    <font>
      <b/>
      <sz val="11"/>
      <name val="Arial"/>
      <family val="2"/>
    </font>
    <font>
      <sz val="11"/>
      <name val="Times New Roman"/>
      <family val="1"/>
    </font>
    <font>
      <sz val="10"/>
      <color indexed="8"/>
      <name val="Times New Roman"/>
      <family val="2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b/>
      <sz val="10"/>
      <name val="Arial"/>
      <family val="2"/>
    </font>
    <font>
      <sz val="12"/>
      <name val="Tms Rm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Verdana"/>
      <family val="2"/>
    </font>
    <font>
      <i/>
      <sz val="11"/>
      <color indexed="23"/>
      <name val="Calibri"/>
      <family val="2"/>
    </font>
    <font>
      <b/>
      <sz val="16"/>
      <name val="Arial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0"/>
      <color indexed="5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8.25"/>
      <color indexed="12"/>
      <name val="‚l‚r ‚oƒSƒVƒbƒN"/>
      <family val="3"/>
      <charset val="128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4"/>
      <name val="Arial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b/>
      <sz val="1"/>
      <color indexed="8"/>
      <name val="Courier New"/>
      <family val="3"/>
    </font>
    <font>
      <b/>
      <sz val="1"/>
      <color indexed="8"/>
      <name val="Courier"/>
      <family val="3"/>
    </font>
    <font>
      <b/>
      <sz val="10"/>
      <name val=".VnTime"/>
      <family val="2"/>
    </font>
    <font>
      <b/>
      <sz val="14"/>
      <name val=".VnTimeH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8"/>
      <color indexed="12"/>
      <name val="Helv"/>
      <family val="2"/>
    </font>
    <font>
      <sz val="12"/>
      <name val="Helv"/>
    </font>
    <font>
      <sz val="10"/>
      <name val="VNI-Helve-Condense"/>
    </font>
    <font>
      <b/>
      <sz val="11"/>
      <color indexed="56"/>
      <name val="VNI-Helve-Condense"/>
    </font>
    <font>
      <sz val="11"/>
      <name val="VNI-Helve-Condense"/>
    </font>
    <font>
      <sz val="11"/>
      <color indexed="53"/>
      <name val="Calibri"/>
      <family val="2"/>
    </font>
    <font>
      <sz val="12"/>
      <color indexed="9"/>
      <name val="Helv"/>
    </font>
    <font>
      <b/>
      <sz val="10"/>
      <color indexed="8"/>
      <name val="Tahoma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  <family val="2"/>
    </font>
    <font>
      <sz val="12"/>
      <name val="바탕체"/>
      <family val="1"/>
      <charset val="129"/>
    </font>
    <font>
      <sz val="11"/>
      <name val="Arial MT"/>
    </font>
    <font>
      <sz val="14"/>
      <name val="System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1"/>
      <name val="VNI-Times"/>
    </font>
    <font>
      <sz val="12"/>
      <name val="Helv"/>
      <family val="2"/>
    </font>
    <font>
      <sz val="10"/>
      <color indexed="9"/>
      <name val="Arial"/>
      <family val="2"/>
    </font>
    <font>
      <b/>
      <sz val="10"/>
      <name val="MS Sans Serif"/>
      <family val="2"/>
    </font>
    <font>
      <b/>
      <sz val="12"/>
      <color indexed="9"/>
      <name val="Arial"/>
      <family val="2"/>
    </font>
    <font>
      <sz val="11"/>
      <name val="3C_Times_T"/>
    </font>
    <font>
      <b/>
      <sz val="18"/>
      <color indexed="62"/>
      <name val="Cambria"/>
      <family val="2"/>
    </font>
    <font>
      <b/>
      <sz val="12"/>
      <name val="宋体"/>
      <charset val="134"/>
    </font>
    <font>
      <sz val="10"/>
      <name val="VNbook-Antiqua"/>
    </font>
    <font>
      <b/>
      <sz val="14"/>
      <color indexed="8"/>
      <name val=".VnArial"/>
      <family val="2"/>
    </font>
    <font>
      <b/>
      <sz val="12"/>
      <color indexed="8"/>
      <name val="Tahoma"/>
      <family val="2"/>
    </font>
    <font>
      <sz val="10"/>
      <color indexed="8"/>
      <name val=".VnArial"/>
      <family val="2"/>
    </font>
    <font>
      <b/>
      <i/>
      <sz val="10"/>
      <color indexed="8"/>
      <name val="Arial"/>
      <family val="2"/>
    </font>
    <font>
      <b/>
      <sz val="11"/>
      <name val="Times New Roman"/>
      <family val="1"/>
    </font>
    <font>
      <b/>
      <sz val="8"/>
      <color indexed="8"/>
      <name val="Helv"/>
    </font>
    <font>
      <sz val="10"/>
      <name val="Symbol"/>
      <family val="1"/>
      <charset val="2"/>
    </font>
    <font>
      <sz val="12"/>
      <name val=".VnArial"/>
      <family val="2"/>
    </font>
    <font>
      <b/>
      <sz val="13"/>
      <color indexed="8"/>
      <name val=".VnTimeH"/>
      <family val="2"/>
    </font>
    <font>
      <b/>
      <sz val="8"/>
      <name val="Times New Roman"/>
      <family val="1"/>
    </font>
    <font>
      <sz val="14"/>
      <color indexed="50"/>
      <name val="Tahoma"/>
      <family val="2"/>
    </font>
    <font>
      <sz val="10"/>
      <name val="VNtimes new roman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"/>
      <color indexed="8"/>
      <name val="Courier"/>
      <family val="3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b/>
      <sz val="12"/>
      <color indexed="16"/>
      <name val="굴림체"/>
      <family val="3"/>
      <charset val="129"/>
    </font>
    <font>
      <sz val="10"/>
      <name val="VNI-Centur"/>
      <family val="1"/>
    </font>
    <font>
      <sz val="12"/>
      <name val="宋体"/>
      <family val="1"/>
      <charset val="136"/>
    </font>
    <font>
      <u/>
      <sz val="10"/>
      <color indexed="14"/>
      <name val="MS Sans Serif"/>
      <family val="2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u/>
      <sz val="9"/>
      <color indexed="36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charset val="134"/>
    </font>
    <font>
      <sz val="10"/>
      <name val="ＭＳ Ｐゴシック"/>
      <family val="3"/>
      <charset val="128"/>
    </font>
    <font>
      <u/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sz val="10"/>
      <name val="明朝"/>
      <family val="1"/>
      <charset val="128"/>
    </font>
    <font>
      <sz val="10"/>
      <name val=" "/>
      <family val="1"/>
      <charset val="136"/>
    </font>
    <font>
      <b/>
      <sz val="10"/>
      <name val="VnBravo TimesH"/>
      <family val="1"/>
    </font>
    <font>
      <sz val="10"/>
      <name val="VnBravo TimesH"/>
      <family val="1"/>
    </font>
    <font>
      <sz val="10"/>
      <name val="VnBravo Times"/>
      <family val="1"/>
    </font>
    <font>
      <b/>
      <sz val="14"/>
      <name val="VnBravo TimesH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6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2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33">
    <xf numFmtId="0" fontId="0" fillId="0" borderId="0"/>
    <xf numFmtId="0" fontId="13" fillId="0" borderId="0"/>
    <xf numFmtId="173" fontId="4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3" fontId="19" fillId="0" borderId="1"/>
    <xf numFmtId="253" fontId="20" fillId="0" borderId="6">
      <alignment horizontal="center"/>
      <protection hidden="1"/>
    </xf>
    <xf numFmtId="253" fontId="20" fillId="0" borderId="7">
      <alignment horizontal="center"/>
      <protection hidden="1"/>
    </xf>
    <xf numFmtId="253" fontId="20" fillId="0" borderId="6">
      <alignment horizontal="center"/>
      <protection hidden="1"/>
    </xf>
    <xf numFmtId="253" fontId="20" fillId="0" borderId="7">
      <alignment horizontal="center"/>
      <protection hidden="1"/>
    </xf>
    <xf numFmtId="253" fontId="20" fillId="0" borderId="7">
      <alignment horizontal="center"/>
      <protection hidden="1"/>
    </xf>
    <xf numFmtId="38" fontId="21" fillId="0" borderId="0" applyFont="0" applyFill="0" applyBorder="0" applyAlignment="0" applyProtection="0"/>
    <xf numFmtId="165" fontId="22" fillId="0" borderId="2" applyFont="0" applyBorder="0"/>
    <xf numFmtId="188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4" fillId="0" borderId="8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1" fontId="7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219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0" borderId="0"/>
    <xf numFmtId="0" fontId="31" fillId="0" borderId="0" applyFont="0" applyFill="0" applyBorder="0" applyAlignment="0" applyProtection="0"/>
    <xf numFmtId="178" fontId="7" fillId="0" borderId="0" applyFont="0" applyFill="0" applyBorder="0" applyAlignment="0" applyProtection="0"/>
    <xf numFmtId="208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34" fillId="0" borderId="0"/>
    <xf numFmtId="171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88" fontId="7" fillId="0" borderId="0" applyFont="0" applyFill="0" applyBorder="0" applyAlignment="0" applyProtection="0"/>
    <xf numFmtId="209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0" fontId="33" fillId="0" borderId="0"/>
    <xf numFmtId="173" fontId="33" fillId="0" borderId="0" applyFont="0" applyFill="0" applyBorder="0" applyAlignment="0" applyProtection="0"/>
    <xf numFmtId="0" fontId="7" fillId="0" borderId="0"/>
    <xf numFmtId="0" fontId="3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36" fillId="0" borderId="0"/>
    <xf numFmtId="0" fontId="36" fillId="0" borderId="0"/>
    <xf numFmtId="0" fontId="15" fillId="0" borderId="0"/>
    <xf numFmtId="0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5" fontId="16" fillId="0" borderId="0" applyFont="0" applyFill="0" applyBorder="0" applyAlignment="0" applyProtection="0"/>
    <xf numFmtId="172" fontId="37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15" fillId="0" borderId="0"/>
    <xf numFmtId="220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42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36" fillId="0" borderId="0"/>
    <xf numFmtId="0" fontId="15" fillId="0" borderId="0"/>
    <xf numFmtId="0" fontId="36" fillId="0" borderId="0"/>
    <xf numFmtId="0" fontId="7" fillId="0" borderId="0"/>
    <xf numFmtId="0" fontId="39" fillId="0" borderId="0">
      <alignment vertical="top"/>
    </xf>
    <xf numFmtId="0" fontId="39" fillId="0" borderId="0">
      <alignment vertical="top"/>
    </xf>
    <xf numFmtId="0" fontId="37" fillId="0" borderId="0" applyNumberFormat="0" applyFill="0" applyBorder="0" applyAlignment="0" applyProtection="0"/>
    <xf numFmtId="0" fontId="40" fillId="0" borderId="9"/>
    <xf numFmtId="0" fontId="39" fillId="0" borderId="0">
      <alignment vertical="top"/>
    </xf>
    <xf numFmtId="42" fontId="38" fillId="0" borderId="0" applyFont="0" applyFill="0" applyBorder="0" applyAlignment="0" applyProtection="0"/>
    <xf numFmtId="0" fontId="15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9"/>
    <xf numFmtId="0" fontId="41" fillId="0" borderId="9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5" fillId="0" borderId="0"/>
    <xf numFmtId="42" fontId="38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3" fontId="42" fillId="0" borderId="0" applyFont="0" applyFill="0" applyBorder="0" applyAlignment="0" applyProtection="0"/>
    <xf numFmtId="221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22" fontId="42" fillId="0" borderId="0" applyFont="0" applyFill="0" applyBorder="0" applyAlignment="0" applyProtection="0"/>
    <xf numFmtId="221" fontId="16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26" fontId="38" fillId="0" borderId="0" applyFont="0" applyFill="0" applyBorder="0" applyAlignment="0" applyProtection="0"/>
    <xf numFmtId="226" fontId="38" fillId="0" borderId="0" applyFont="0" applyFill="0" applyBorder="0" applyAlignment="0" applyProtection="0"/>
    <xf numFmtId="172" fontId="42" fillId="0" borderId="0" applyFont="0" applyFill="0" applyBorder="0" applyAlignment="0" applyProtection="0"/>
    <xf numFmtId="226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71" fontId="16" fillId="0" borderId="0" applyFont="0" applyFill="0" applyBorder="0" applyAlignment="0" applyProtection="0"/>
    <xf numFmtId="42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220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227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38" fillId="0" borderId="0" applyFont="0" applyFill="0" applyBorder="0" applyAlignment="0" applyProtection="0"/>
    <xf numFmtId="228" fontId="42" fillId="0" borderId="0" applyFont="0" applyFill="0" applyBorder="0" applyAlignment="0" applyProtection="0"/>
    <xf numFmtId="227" fontId="38" fillId="0" borderId="0" applyFont="0" applyFill="0" applyBorder="0" applyAlignment="0" applyProtection="0"/>
    <xf numFmtId="227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227" fontId="38" fillId="0" borderId="0" applyFont="0" applyFill="0" applyBorder="0" applyAlignment="0" applyProtection="0"/>
    <xf numFmtId="228" fontId="42" fillId="0" borderId="0" applyFont="0" applyFill="0" applyBorder="0" applyAlignment="0" applyProtection="0"/>
    <xf numFmtId="185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230" fontId="38" fillId="0" borderId="0" applyFont="0" applyFill="0" applyBorder="0" applyAlignment="0" applyProtection="0"/>
    <xf numFmtId="230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30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26" fontId="38" fillId="0" borderId="0" applyFont="0" applyFill="0" applyBorder="0" applyAlignment="0" applyProtection="0"/>
    <xf numFmtId="226" fontId="38" fillId="0" borderId="0" applyFont="0" applyFill="0" applyBorder="0" applyAlignment="0" applyProtection="0"/>
    <xf numFmtId="172" fontId="42" fillId="0" borderId="0" applyFont="0" applyFill="0" applyBorder="0" applyAlignment="0" applyProtection="0"/>
    <xf numFmtId="226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23" fontId="38" fillId="0" borderId="0" applyFont="0" applyFill="0" applyBorder="0" applyAlignment="0" applyProtection="0"/>
    <xf numFmtId="172" fontId="16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2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235" fontId="38" fillId="0" borderId="0" applyFont="0" applyFill="0" applyBorder="0" applyAlignment="0" applyProtection="0"/>
    <xf numFmtId="173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220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227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38" fillId="0" borderId="0" applyFont="0" applyFill="0" applyBorder="0" applyAlignment="0" applyProtection="0"/>
    <xf numFmtId="228" fontId="42" fillId="0" borderId="0" applyFont="0" applyFill="0" applyBorder="0" applyAlignment="0" applyProtection="0"/>
    <xf numFmtId="227" fontId="38" fillId="0" borderId="0" applyFont="0" applyFill="0" applyBorder="0" applyAlignment="0" applyProtection="0"/>
    <xf numFmtId="227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227" fontId="38" fillId="0" borderId="0" applyFont="0" applyFill="0" applyBorder="0" applyAlignment="0" applyProtection="0"/>
    <xf numFmtId="228" fontId="42" fillId="0" borderId="0" applyFont="0" applyFill="0" applyBorder="0" applyAlignment="0" applyProtection="0"/>
    <xf numFmtId="185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230" fontId="38" fillId="0" borderId="0" applyFont="0" applyFill="0" applyBorder="0" applyAlignment="0" applyProtection="0"/>
    <xf numFmtId="230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30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1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2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235" fontId="38" fillId="0" borderId="0" applyFont="0" applyFill="0" applyBorder="0" applyAlignment="0" applyProtection="0"/>
    <xf numFmtId="173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26" fontId="38" fillId="0" borderId="0" applyFont="0" applyFill="0" applyBorder="0" applyAlignment="0" applyProtection="0"/>
    <xf numFmtId="226" fontId="38" fillId="0" borderId="0" applyFont="0" applyFill="0" applyBorder="0" applyAlignment="0" applyProtection="0"/>
    <xf numFmtId="172" fontId="42" fillId="0" borderId="0" applyFont="0" applyFill="0" applyBorder="0" applyAlignment="0" applyProtection="0"/>
    <xf numFmtId="226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71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3" fontId="42" fillId="0" borderId="0" applyFont="0" applyFill="0" applyBorder="0" applyAlignment="0" applyProtection="0"/>
    <xf numFmtId="221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22" fontId="42" fillId="0" borderId="0" applyFont="0" applyFill="0" applyBorder="0" applyAlignment="0" applyProtection="0"/>
    <xf numFmtId="221" fontId="16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36" fillId="0" borderId="0"/>
    <xf numFmtId="42" fontId="38" fillId="0" borderId="0" applyFont="0" applyFill="0" applyBorder="0" applyAlignment="0" applyProtection="0"/>
    <xf numFmtId="0" fontId="18" fillId="0" borderId="0"/>
    <xf numFmtId="0" fontId="36" fillId="0" borderId="0"/>
    <xf numFmtId="0" fontId="15" fillId="0" borderId="0"/>
    <xf numFmtId="0" fontId="18" fillId="0" borderId="0"/>
    <xf numFmtId="0" fontId="18" fillId="0" borderId="0"/>
    <xf numFmtId="0" fontId="36" fillId="0" borderId="0"/>
    <xf numFmtId="0" fontId="15" fillId="0" borderId="0"/>
    <xf numFmtId="171" fontId="37" fillId="0" borderId="0" applyFont="0" applyFill="0" applyBorder="0" applyAlignment="0" applyProtection="0"/>
    <xf numFmtId="0" fontId="36" fillId="0" borderId="0"/>
    <xf numFmtId="0" fontId="36" fillId="0" borderId="0"/>
    <xf numFmtId="0" fontId="15" fillId="0" borderId="0"/>
    <xf numFmtId="0" fontId="15" fillId="0" borderId="0"/>
    <xf numFmtId="227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38" fillId="0" borderId="0" applyFont="0" applyFill="0" applyBorder="0" applyAlignment="0" applyProtection="0"/>
    <xf numFmtId="228" fontId="42" fillId="0" borderId="0" applyFont="0" applyFill="0" applyBorder="0" applyAlignment="0" applyProtection="0"/>
    <xf numFmtId="227" fontId="38" fillId="0" borderId="0" applyFont="0" applyFill="0" applyBorder="0" applyAlignment="0" applyProtection="0"/>
    <xf numFmtId="227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227" fontId="38" fillId="0" borderId="0" applyFont="0" applyFill="0" applyBorder="0" applyAlignment="0" applyProtection="0"/>
    <xf numFmtId="228" fontId="42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36" fillId="0" borderId="0"/>
    <xf numFmtId="229" fontId="42" fillId="0" borderId="0" applyFont="0" applyFill="0" applyBorder="0" applyAlignment="0" applyProtection="0"/>
    <xf numFmtId="230" fontId="38" fillId="0" borderId="0" applyFont="0" applyFill="0" applyBorder="0" applyAlignment="0" applyProtection="0"/>
    <xf numFmtId="230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30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0" fontId="36" fillId="0" borderId="0"/>
    <xf numFmtId="0" fontId="36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171" fontId="16" fillId="0" borderId="0" applyFont="0" applyFill="0" applyBorder="0" applyAlignment="0" applyProtection="0"/>
    <xf numFmtId="41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2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235" fontId="38" fillId="0" borderId="0" applyFont="0" applyFill="0" applyBorder="0" applyAlignment="0" applyProtection="0"/>
    <xf numFmtId="173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26" fontId="38" fillId="0" borderId="0" applyFont="0" applyFill="0" applyBorder="0" applyAlignment="0" applyProtection="0"/>
    <xf numFmtId="226" fontId="38" fillId="0" borderId="0" applyFont="0" applyFill="0" applyBorder="0" applyAlignment="0" applyProtection="0"/>
    <xf numFmtId="172" fontId="42" fillId="0" borderId="0" applyFont="0" applyFill="0" applyBorder="0" applyAlignment="0" applyProtection="0"/>
    <xf numFmtId="226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3" fontId="42" fillId="0" borderId="0" applyFont="0" applyFill="0" applyBorder="0" applyAlignment="0" applyProtection="0"/>
    <xf numFmtId="221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22" fontId="42" fillId="0" borderId="0" applyFont="0" applyFill="0" applyBorder="0" applyAlignment="0" applyProtection="0"/>
    <xf numFmtId="221" fontId="16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16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8" fillId="0" borderId="0"/>
    <xf numFmtId="0" fontId="15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212" fontId="46" fillId="0" borderId="0" applyFont="0" applyFill="0" applyBorder="0" applyAlignment="0" applyProtection="0"/>
    <xf numFmtId="41" fontId="7" fillId="0" borderId="0" applyFont="0" applyFill="0" applyBorder="0" applyAlignment="0"/>
    <xf numFmtId="3" fontId="19" fillId="0" borderId="1"/>
    <xf numFmtId="168" fontId="46" fillId="0" borderId="0" applyFont="0" applyFill="0" applyBorder="0" applyAlignment="0" applyProtection="0"/>
    <xf numFmtId="3" fontId="19" fillId="0" borderId="1"/>
    <xf numFmtId="10" fontId="46" fillId="0" borderId="0" applyFont="0" applyFill="0" applyBorder="0" applyAlignment="0" applyProtection="0"/>
    <xf numFmtId="0" fontId="47" fillId="3" borderId="0"/>
    <xf numFmtId="0" fontId="47" fillId="4" borderId="0"/>
    <xf numFmtId="0" fontId="48" fillId="0" borderId="0"/>
    <xf numFmtId="0" fontId="49" fillId="5" borderId="10" applyFont="0" applyFill="0" applyAlignment="0">
      <alignment vertical="center" wrapText="1"/>
    </xf>
    <xf numFmtId="9" fontId="50" fillId="0" borderId="0" applyBorder="0" applyAlignment="0" applyProtection="0"/>
    <xf numFmtId="0" fontId="51" fillId="3" borderId="0"/>
    <xf numFmtId="0" fontId="51" fillId="4" borderId="0"/>
    <xf numFmtId="0" fontId="17" fillId="0" borderId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3" fillId="0" borderId="1">
      <alignment horizontal="center" vertical="center"/>
    </xf>
    <xf numFmtId="0" fontId="54" fillId="3" borderId="0"/>
    <xf numFmtId="0" fontId="54" fillId="4" borderId="0"/>
    <xf numFmtId="0" fontId="55" fillId="0" borderId="0">
      <alignment wrapText="1"/>
    </xf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37" fillId="0" borderId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2" fillId="24" borderId="0" applyNumberFormat="0" applyBorder="0" applyAlignment="0" applyProtection="0"/>
    <xf numFmtId="0" fontId="52" fillId="27" borderId="0" applyNumberFormat="0" applyBorder="0" applyAlignment="0" applyProtection="0"/>
    <xf numFmtId="0" fontId="56" fillId="25" borderId="0" applyNumberFormat="0" applyBorder="0" applyAlignment="0" applyProtection="0"/>
    <xf numFmtId="0" fontId="56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2" fillId="24" borderId="0" applyNumberFormat="0" applyBorder="0" applyAlignment="0" applyProtection="0"/>
    <xf numFmtId="0" fontId="52" fillId="31" borderId="0" applyNumberFormat="0" applyBorder="0" applyAlignment="0" applyProtection="0"/>
    <xf numFmtId="0" fontId="56" fillId="31" borderId="0" applyNumberFormat="0" applyBorder="0" applyAlignment="0" applyProtection="0"/>
    <xf numFmtId="37" fontId="7" fillId="32" borderId="11" applyFill="0" applyBorder="0" applyAlignment="0" applyProtection="0"/>
    <xf numFmtId="236" fontId="7" fillId="0" borderId="0" applyFont="0" applyFill="0" applyBorder="0" applyAlignment="0" applyProtection="0"/>
    <xf numFmtId="0" fontId="57" fillId="0" borderId="0" applyFont="0" applyFill="0" applyBorder="0" applyAlignment="0" applyProtection="0"/>
    <xf numFmtId="237" fontId="16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57" fillId="0" borderId="0" applyFont="0" applyFill="0" applyBorder="0" applyAlignment="0" applyProtection="0"/>
    <xf numFmtId="236" fontId="16" fillId="0" borderId="0" applyFont="0" applyFill="0" applyBorder="0" applyAlignment="0" applyProtection="0"/>
    <xf numFmtId="0" fontId="58" fillId="0" borderId="12" applyFont="0" applyFill="0" applyBorder="0" applyAlignment="0" applyProtection="0">
      <alignment horizontal="center" vertical="center"/>
    </xf>
    <xf numFmtId="0" fontId="59" fillId="0" borderId="13" applyNumberFormat="0" applyFill="0" applyBorder="0" applyProtection="0">
      <alignment vertical="center"/>
    </xf>
    <xf numFmtId="0" fontId="60" fillId="0" borderId="0">
      <alignment horizontal="center" wrapText="1"/>
      <protection locked="0"/>
    </xf>
    <xf numFmtId="189" fontId="61" fillId="0" borderId="0" applyFont="0" applyFill="0" applyBorder="0" applyAlignment="0" applyProtection="0"/>
    <xf numFmtId="0" fontId="57" fillId="0" borderId="0" applyFont="0" applyFill="0" applyBorder="0" applyAlignment="0" applyProtection="0"/>
    <xf numFmtId="189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2" fillId="0" borderId="0"/>
    <xf numFmtId="0" fontId="63" fillId="33" borderId="0" applyNumberFormat="0" applyBorder="0" applyAlignment="0" applyProtection="0"/>
    <xf numFmtId="169" fontId="7" fillId="0" borderId="1">
      <alignment wrapText="1"/>
      <protection locked="0"/>
    </xf>
    <xf numFmtId="0" fontId="64" fillId="0" borderId="0" applyNumberFormat="0" applyFill="0" applyBorder="0" applyAlignment="0" applyProtection="0"/>
    <xf numFmtId="0" fontId="65" fillId="0" borderId="0">
      <alignment horizontal="left"/>
    </xf>
    <xf numFmtId="0" fontId="57" fillId="0" borderId="0"/>
    <xf numFmtId="0" fontId="8" fillId="0" borderId="0"/>
    <xf numFmtId="0" fontId="57" fillId="0" borderId="0"/>
    <xf numFmtId="0" fontId="66" fillId="0" borderId="0"/>
    <xf numFmtId="0" fontId="67" fillId="0" borderId="0"/>
    <xf numFmtId="0" fontId="7" fillId="0" borderId="0" applyFill="0" applyBorder="0" applyAlignment="0"/>
    <xf numFmtId="186" fontId="68" fillId="0" borderId="0" applyFill="0" applyBorder="0" applyAlignment="0"/>
    <xf numFmtId="176" fontId="68" fillId="0" borderId="0" applyFill="0" applyBorder="0" applyAlignment="0"/>
    <xf numFmtId="191" fontId="68" fillId="0" borderId="0" applyFill="0" applyBorder="0" applyAlignment="0"/>
    <xf numFmtId="192" fontId="7" fillId="0" borderId="0" applyFill="0" applyBorder="0" applyAlignment="0"/>
    <xf numFmtId="173" fontId="68" fillId="0" borderId="0" applyFill="0" applyBorder="0" applyAlignment="0"/>
    <xf numFmtId="193" fontId="68" fillId="0" borderId="0" applyFill="0" applyBorder="0" applyAlignment="0"/>
    <xf numFmtId="186" fontId="68" fillId="0" borderId="0" applyFill="0" applyBorder="0" applyAlignment="0"/>
    <xf numFmtId="0" fontId="69" fillId="34" borderId="14" applyNumberFormat="0" applyAlignment="0" applyProtection="0"/>
    <xf numFmtId="0" fontId="70" fillId="0" borderId="0"/>
    <xf numFmtId="173" fontId="37" fillId="0" borderId="0" applyFont="0" applyFill="0" applyBorder="0" applyAlignment="0" applyProtection="0"/>
    <xf numFmtId="254" fontId="71" fillId="0" borderId="8" applyBorder="0"/>
    <xf numFmtId="254" fontId="72" fillId="0" borderId="15">
      <protection locked="0"/>
    </xf>
    <xf numFmtId="239" fontId="38" fillId="0" borderId="0" applyFont="0" applyFill="0" applyBorder="0" applyAlignment="0" applyProtection="0"/>
    <xf numFmtId="255" fontId="73" fillId="0" borderId="15"/>
    <xf numFmtId="0" fontId="74" fillId="26" borderId="16" applyNumberFormat="0" applyAlignment="0" applyProtection="0"/>
    <xf numFmtId="1" fontId="75" fillId="0" borderId="17" applyBorder="0"/>
    <xf numFmtId="0" fontId="76" fillId="0" borderId="18" applyNumberFormat="0" applyFill="0" applyProtection="0">
      <alignment horizontal="center"/>
    </xf>
    <xf numFmtId="240" fontId="78" fillId="35" borderId="1" applyProtection="0">
      <alignment horizontal="center" vertical="center"/>
    </xf>
    <xf numFmtId="43" fontId="14" fillId="0" borderId="0" applyFont="0" applyFill="0" applyBorder="0" applyAlignment="0" applyProtection="0"/>
    <xf numFmtId="186" fontId="7" fillId="0" borderId="0"/>
    <xf numFmtId="186" fontId="7" fillId="0" borderId="0"/>
    <xf numFmtId="186" fontId="7" fillId="0" borderId="0"/>
    <xf numFmtId="186" fontId="7" fillId="0" borderId="0"/>
    <xf numFmtId="186" fontId="7" fillId="0" borderId="0"/>
    <xf numFmtId="186" fontId="7" fillId="0" borderId="0"/>
    <xf numFmtId="186" fontId="7" fillId="0" borderId="0"/>
    <xf numFmtId="186" fontId="7" fillId="0" borderId="0"/>
    <xf numFmtId="43" fontId="7" fillId="0" borderId="19" applyNumberFormat="0">
      <alignment horizontal="right" wrapText="1"/>
    </xf>
    <xf numFmtId="173" fontId="68" fillId="0" borderId="0" applyFont="0" applyFill="0" applyBorder="0" applyAlignment="0" applyProtection="0"/>
    <xf numFmtId="172" fontId="7" fillId="0" borderId="0" applyFont="0" applyFill="0" applyBorder="0" applyAlignment="0" applyProtection="0"/>
    <xf numFmtId="25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" fillId="0" borderId="0" applyFont="0" applyFill="0" applyBorder="0" applyAlignment="0" applyProtection="0"/>
    <xf numFmtId="195" fontId="8" fillId="0" borderId="0"/>
    <xf numFmtId="37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39" fontId="46" fillId="0" borderId="0" applyFont="0" applyFill="0" applyBorder="0" applyAlignment="0" applyProtection="0"/>
    <xf numFmtId="3" fontId="7" fillId="0" borderId="0" applyFont="0" applyFill="0" applyBorder="0" applyAlignment="0" applyProtection="0"/>
    <xf numFmtId="37" fontId="7" fillId="3" borderId="11" applyFill="0" applyBorder="0" applyAlignment="0" applyProtection="0"/>
    <xf numFmtId="0" fontId="80" fillId="0" borderId="0" applyNumberFormat="0" applyAlignment="0">
      <alignment horizontal="left"/>
    </xf>
    <xf numFmtId="0" fontId="81" fillId="0" borderId="0" applyNumberFormat="0" applyAlignment="0"/>
    <xf numFmtId="241" fontId="82" fillId="0" borderId="0" applyFont="0" applyFill="0" applyBorder="0" applyAlignment="0" applyProtection="0"/>
    <xf numFmtId="256" fontId="83" fillId="0" borderId="0">
      <protection locked="0"/>
    </xf>
    <xf numFmtId="257" fontId="83" fillId="0" borderId="0">
      <protection locked="0"/>
    </xf>
    <xf numFmtId="258" fontId="84" fillId="0" borderId="20">
      <protection locked="0"/>
    </xf>
    <xf numFmtId="259" fontId="83" fillId="0" borderId="0">
      <protection locked="0"/>
    </xf>
    <xf numFmtId="260" fontId="83" fillId="0" borderId="0">
      <protection locked="0"/>
    </xf>
    <xf numFmtId="259" fontId="83" fillId="0" borderId="0" applyNumberFormat="0">
      <protection locked="0"/>
    </xf>
    <xf numFmtId="259" fontId="83" fillId="0" borderId="0">
      <protection locked="0"/>
    </xf>
    <xf numFmtId="254" fontId="85" fillId="0" borderId="6"/>
    <xf numFmtId="261" fontId="85" fillId="0" borderId="6"/>
    <xf numFmtId="186" fontId="68" fillId="0" borderId="0" applyFont="0" applyFill="0" applyBorder="0" applyAlignment="0" applyProtection="0"/>
    <xf numFmtId="5" fontId="46" fillId="0" borderId="0" applyFont="0" applyFill="0" applyBorder="0" applyAlignment="0" applyProtection="0"/>
    <xf numFmtId="7" fontId="46" fillId="0" borderId="0" applyFont="0" applyFill="0" applyBorder="0" applyAlignment="0" applyProtection="0"/>
    <xf numFmtId="177" fontId="7" fillId="0" borderId="0" applyFont="0" applyFill="0" applyBorder="0" applyAlignment="0" applyProtection="0"/>
    <xf numFmtId="196" fontId="7" fillId="0" borderId="0"/>
    <xf numFmtId="254" fontId="20" fillId="0" borderId="6">
      <alignment horizontal="center"/>
      <protection hidden="1"/>
    </xf>
    <xf numFmtId="262" fontId="86" fillId="0" borderId="6">
      <alignment horizontal="center"/>
      <protection hidden="1"/>
    </xf>
    <xf numFmtId="254" fontId="20" fillId="0" borderId="7">
      <alignment horizontal="center"/>
      <protection hidden="1"/>
    </xf>
    <xf numFmtId="254" fontId="20" fillId="0" borderId="6">
      <alignment horizontal="center"/>
      <protection hidden="1"/>
    </xf>
    <xf numFmtId="254" fontId="20" fillId="0" borderId="7">
      <alignment horizontal="center"/>
      <protection hidden="1"/>
    </xf>
    <xf numFmtId="254" fontId="20" fillId="0" borderId="7">
      <alignment horizontal="center"/>
      <protection hidden="1"/>
    </xf>
    <xf numFmtId="2" fontId="20" fillId="0" borderId="6">
      <alignment horizontal="center"/>
      <protection hidden="1"/>
    </xf>
    <xf numFmtId="0" fontId="87" fillId="3" borderId="0" applyNumberFormat="0" applyFont="0" applyFill="0" applyBorder="0" applyProtection="0">
      <alignment horizontal="left"/>
    </xf>
    <xf numFmtId="169" fontId="3" fillId="0" borderId="0"/>
    <xf numFmtId="0" fontId="7" fillId="0" borderId="0" applyFont="0" applyFill="0" applyBorder="0" applyAlignment="0" applyProtection="0"/>
    <xf numFmtId="251" fontId="59" fillId="0" borderId="0" applyFill="0" applyBorder="0" applyProtection="0">
      <alignment horizontal="center"/>
    </xf>
    <xf numFmtId="14" fontId="39" fillId="0" borderId="0" applyFill="0" applyBorder="0" applyAlignment="0"/>
    <xf numFmtId="167" fontId="59" fillId="0" borderId="0" applyFill="0" applyBorder="0" applyProtection="0">
      <alignment horizontal="center"/>
    </xf>
    <xf numFmtId="199" fontId="7" fillId="0" borderId="21">
      <alignment vertical="center"/>
    </xf>
    <xf numFmtId="201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97" fontId="7" fillId="0" borderId="0"/>
    <xf numFmtId="0" fontId="88" fillId="0" borderId="0" applyNumberFormat="0" applyFill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38" fillId="0" borderId="0"/>
    <xf numFmtId="173" fontId="68" fillId="0" borderId="0" applyFill="0" applyBorder="0" applyAlignment="0"/>
    <xf numFmtId="186" fontId="68" fillId="0" borderId="0" applyFill="0" applyBorder="0" applyAlignment="0"/>
    <xf numFmtId="173" fontId="68" fillId="0" borderId="0" applyFill="0" applyBorder="0" applyAlignment="0"/>
    <xf numFmtId="193" fontId="68" fillId="0" borderId="0" applyFill="0" applyBorder="0" applyAlignment="0"/>
    <xf numFmtId="186" fontId="68" fillId="0" borderId="0" applyFill="0" applyBorder="0" applyAlignment="0"/>
    <xf numFmtId="0" fontId="90" fillId="0" borderId="0" applyNumberFormat="0" applyAlignment="0">
      <alignment horizontal="left"/>
    </xf>
    <xf numFmtId="187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18" fontId="93" fillId="0" borderId="0"/>
    <xf numFmtId="0" fontId="94" fillId="0" borderId="0" applyProtection="0"/>
    <xf numFmtId="0" fontId="95" fillId="0" borderId="0" applyProtection="0"/>
    <xf numFmtId="0" fontId="96" fillId="0" borderId="0" applyProtection="0"/>
    <xf numFmtId="0" fontId="97" fillId="0" borderId="0" applyProtection="0"/>
    <xf numFmtId="0" fontId="98" fillId="0" borderId="0" applyNumberFormat="0" applyFont="0" applyFill="0" applyBorder="0" applyAlignment="0" applyProtection="0"/>
    <xf numFmtId="0" fontId="99" fillId="0" borderId="0" applyProtection="0"/>
    <xf numFmtId="0" fontId="100" fillId="0" borderId="0" applyProtection="0"/>
    <xf numFmtId="0" fontId="101" fillId="39" borderId="0">
      <alignment horizontal="left" indent="1"/>
    </xf>
    <xf numFmtId="14" fontId="102" fillId="0" borderId="22"/>
    <xf numFmtId="0" fontId="102" fillId="0" borderId="22">
      <alignment horizontal="left"/>
    </xf>
    <xf numFmtId="0" fontId="103" fillId="0" borderId="0">
      <alignment horizontal="left" indent="1"/>
    </xf>
    <xf numFmtId="2" fontId="7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horizontal="center"/>
    </xf>
    <xf numFmtId="0" fontId="105" fillId="27" borderId="0" applyNumberFormat="0" applyBorder="0" applyAlignment="0" applyProtection="0"/>
    <xf numFmtId="38" fontId="106" fillId="32" borderId="0" applyNumberFormat="0" applyBorder="0" applyAlignment="0" applyProtection="0"/>
    <xf numFmtId="0" fontId="107" fillId="0" borderId="0" applyNumberFormat="0" applyFont="0" applyBorder="0" applyAlignment="0">
      <alignment horizontal="left" vertical="center"/>
    </xf>
    <xf numFmtId="0" fontId="108" fillId="0" borderId="0">
      <alignment horizontal="left"/>
    </xf>
    <xf numFmtId="0" fontId="65" fillId="0" borderId="23" applyNumberFormat="0" applyAlignment="0" applyProtection="0">
      <alignment horizontal="left" vertical="center"/>
    </xf>
    <xf numFmtId="37" fontId="109" fillId="40" borderId="0">
      <alignment vertical="center"/>
    </xf>
    <xf numFmtId="0" fontId="65" fillId="0" borderId="24">
      <alignment horizontal="left" vertical="center"/>
    </xf>
    <xf numFmtId="205" fontId="110" fillId="41" borderId="0">
      <alignment horizontal="left" vertical="top"/>
    </xf>
    <xf numFmtId="0" fontId="11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12" fillId="0" borderId="25" applyNumberFormat="0" applyFill="0" applyAlignment="0" applyProtection="0"/>
    <xf numFmtId="0" fontId="112" fillId="0" borderId="0" applyNumberFormat="0" applyFill="0" applyBorder="0" applyAlignment="0" applyProtection="0"/>
    <xf numFmtId="166" fontId="16" fillId="0" borderId="0">
      <protection locked="0"/>
    </xf>
    <xf numFmtId="263" fontId="113" fillId="0" borderId="0">
      <protection locked="0"/>
    </xf>
    <xf numFmtId="263" fontId="114" fillId="0" borderId="0">
      <protection locked="0"/>
    </xf>
    <xf numFmtId="166" fontId="16" fillId="0" borderId="0">
      <protection locked="0"/>
    </xf>
    <xf numFmtId="5" fontId="115" fillId="42" borderId="1" applyNumberFormat="0" applyAlignment="0">
      <alignment horizontal="left" vertical="top"/>
    </xf>
    <xf numFmtId="206" fontId="7" fillId="0" borderId="0" applyFont="0" applyFill="0" applyBorder="0" applyAlignment="0" applyProtection="0">
      <alignment vertical="top" wrapText="1"/>
    </xf>
    <xf numFmtId="206" fontId="58" fillId="0" borderId="0" applyFont="0" applyFill="0" applyBorder="0" applyAlignment="0" applyProtection="0">
      <alignment horizontal="center" vertical="center"/>
    </xf>
    <xf numFmtId="0" fontId="3" fillId="3" borderId="4" applyNumberFormat="0" applyFont="0" applyBorder="0" applyAlignment="0">
      <alignment vertical="center"/>
    </xf>
    <xf numFmtId="0" fontId="3" fillId="43" borderId="3" applyNumberFormat="0" applyFont="0" applyBorder="0" applyAlignment="0"/>
    <xf numFmtId="49" fontId="116" fillId="0" borderId="1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231" fontId="38" fillId="0" borderId="0" applyFont="0" applyFill="0" applyBorder="0" applyAlignment="0" applyProtection="0"/>
    <xf numFmtId="0" fontId="102" fillId="41" borderId="0">
      <alignment horizontal="left" wrapText="1" indent="2"/>
    </xf>
    <xf numFmtId="0" fontId="119" fillId="0" borderId="0"/>
    <xf numFmtId="10" fontId="106" fillId="32" borderId="1" applyNumberFormat="0" applyBorder="0" applyAlignment="0" applyProtection="0"/>
    <xf numFmtId="186" fontId="120" fillId="44" borderId="0"/>
    <xf numFmtId="0" fontId="121" fillId="0" borderId="15" applyNumberFormat="0" applyFont="0" applyFill="0" applyAlignment="0" applyProtection="0">
      <alignment horizontal="center"/>
    </xf>
    <xf numFmtId="0" fontId="122" fillId="0" borderId="15" applyNumberFormat="0" applyFont="0" applyFill="0" applyAlignment="0" applyProtection="0">
      <alignment horizontal="center"/>
    </xf>
    <xf numFmtId="0" fontId="17" fillId="0" borderId="0"/>
    <xf numFmtId="49" fontId="123" fillId="0" borderId="1" applyNumberFormat="0" applyFont="0" applyFill="0" applyAlignment="0" applyProtection="0">
      <alignment horizontal="center" vertical="center" wrapText="1"/>
    </xf>
    <xf numFmtId="195" fontId="7" fillId="3" borderId="3" applyFill="0" applyBorder="0" applyAlignment="0"/>
    <xf numFmtId="0" fontId="36" fillId="0" borderId="0"/>
    <xf numFmtId="37" fontId="87" fillId="0" borderId="0" applyFont="0" applyFill="0" applyBorder="0" applyAlignment="0"/>
    <xf numFmtId="0" fontId="36" fillId="0" borderId="0"/>
    <xf numFmtId="173" fontId="68" fillId="0" borderId="0" applyFill="0" applyBorder="0" applyAlignment="0"/>
    <xf numFmtId="186" fontId="68" fillId="0" borderId="0" applyFill="0" applyBorder="0" applyAlignment="0"/>
    <xf numFmtId="173" fontId="68" fillId="0" borderId="0" applyFill="0" applyBorder="0" applyAlignment="0"/>
    <xf numFmtId="193" fontId="68" fillId="0" borderId="0" applyFill="0" applyBorder="0" applyAlignment="0"/>
    <xf numFmtId="186" fontId="68" fillId="0" borderId="0" applyFill="0" applyBorder="0" applyAlignment="0"/>
    <xf numFmtId="0" fontId="124" fillId="0" borderId="26" applyNumberFormat="0" applyFill="0" applyAlignment="0" applyProtection="0"/>
    <xf numFmtId="186" fontId="125" fillId="45" borderId="0"/>
    <xf numFmtId="0" fontId="126" fillId="46" borderId="27">
      <alignment horizontal="left" indent="1"/>
    </xf>
    <xf numFmtId="254" fontId="106" fillId="0" borderId="8" applyFont="0"/>
    <xf numFmtId="3" fontId="7" fillId="0" borderId="28"/>
    <xf numFmtId="0" fontId="58" fillId="0" borderId="0" applyFont="0" applyFill="0" applyBorder="0" applyProtection="0">
      <alignment horizontal="center" vertical="center"/>
    </xf>
    <xf numFmtId="24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27" fillId="0" borderId="29"/>
    <xf numFmtId="243" fontId="128" fillId="0" borderId="3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129" fillId="0" borderId="0" applyNumberFormat="0" applyFont="0" applyFill="0" applyAlignment="0"/>
    <xf numFmtId="0" fontId="7" fillId="0" borderId="0" applyNumberFormat="0" applyFill="0" applyAlignment="0"/>
    <xf numFmtId="0" fontId="129" fillId="0" borderId="0" applyNumberFormat="0" applyFont="0" applyFill="0" applyAlignment="0"/>
    <xf numFmtId="0" fontId="7" fillId="0" borderId="0" applyNumberFormat="0" applyFill="0" applyAlignment="0"/>
    <xf numFmtId="0" fontId="7" fillId="0" borderId="0" applyNumberFormat="0" applyFill="0" applyAlignment="0"/>
    <xf numFmtId="0" fontId="85" fillId="0" borderId="0">
      <alignment horizontal="justify" vertical="top"/>
    </xf>
    <xf numFmtId="0" fontId="130" fillId="47" borderId="0" applyNumberFormat="0" applyBorder="0" applyAlignment="0" applyProtection="0"/>
    <xf numFmtId="0" fontId="82" fillId="0" borderId="1"/>
    <xf numFmtId="0" fontId="8" fillId="0" borderId="0"/>
    <xf numFmtId="37" fontId="131" fillId="0" borderId="0"/>
    <xf numFmtId="207" fontId="7" fillId="3" borderId="31" applyFont="0" applyBorder="0">
      <alignment horizontal="center" vertical="center"/>
    </xf>
    <xf numFmtId="0" fontId="132" fillId="0" borderId="1" applyNumberFormat="0" applyFont="0" applyFill="0" applyBorder="0" applyAlignment="0">
      <alignment horizontal="center"/>
    </xf>
    <xf numFmtId="0" fontId="7" fillId="0" borderId="0"/>
    <xf numFmtId="0" fontId="1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247" fontId="7" fillId="0" borderId="0"/>
    <xf numFmtId="0" fontId="7" fillId="0" borderId="0"/>
    <xf numFmtId="249" fontId="7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79" fillId="0" borderId="0"/>
    <xf numFmtId="248" fontId="7" fillId="0" borderId="0"/>
    <xf numFmtId="0" fontId="52" fillId="0" borderId="0"/>
    <xf numFmtId="0" fontId="7" fillId="0" borderId="0"/>
    <xf numFmtId="0" fontId="17" fillId="0" borderId="0"/>
    <xf numFmtId="0" fontId="52" fillId="0" borderId="0"/>
    <xf numFmtId="249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17" fillId="0" borderId="0"/>
    <xf numFmtId="0" fontId="7" fillId="0" borderId="0"/>
    <xf numFmtId="37" fontId="134" fillId="0" borderId="0"/>
    <xf numFmtId="0" fontId="59" fillId="24" borderId="32" applyNumberFormat="0" applyFont="0" applyAlignment="0" applyProtection="0"/>
    <xf numFmtId="3" fontId="135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0" fontId="136" fillId="34" borderId="33" applyNumberFormat="0" applyAlignment="0" applyProtection="0"/>
    <xf numFmtId="3" fontId="7" fillId="3" borderId="11" applyFill="0" applyBorder="0" applyAlignment="0" applyProtection="0">
      <alignment vertical="top"/>
    </xf>
    <xf numFmtId="0" fontId="137" fillId="32" borderId="0"/>
    <xf numFmtId="0" fontId="138" fillId="0" borderId="0"/>
    <xf numFmtId="14" fontId="60" fillId="0" borderId="0">
      <alignment horizontal="center" wrapText="1"/>
      <protection locked="0"/>
    </xf>
    <xf numFmtId="192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34" applyNumberFormat="0" applyBorder="0"/>
    <xf numFmtId="173" fontId="68" fillId="0" borderId="0" applyFill="0" applyBorder="0" applyAlignment="0"/>
    <xf numFmtId="186" fontId="68" fillId="0" borderId="0" applyFill="0" applyBorder="0" applyAlignment="0"/>
    <xf numFmtId="173" fontId="68" fillId="0" borderId="0" applyFill="0" applyBorder="0" applyAlignment="0"/>
    <xf numFmtId="193" fontId="68" fillId="0" borderId="0" applyFill="0" applyBorder="0" applyAlignment="0"/>
    <xf numFmtId="186" fontId="68" fillId="0" borderId="0" applyFill="0" applyBorder="0" applyAlignment="0"/>
    <xf numFmtId="0" fontId="139" fillId="0" borderId="0"/>
    <xf numFmtId="0" fontId="140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0" fontId="141" fillId="0" borderId="29">
      <alignment horizontal="center"/>
    </xf>
    <xf numFmtId="1" fontId="7" fillId="0" borderId="3" applyNumberFormat="0" applyFill="0" applyAlignment="0" applyProtection="0">
      <alignment horizontal="center" vertical="center"/>
    </xf>
    <xf numFmtId="0" fontId="101" fillId="39" borderId="0">
      <alignment horizontal="right" indent="1"/>
    </xf>
    <xf numFmtId="211" fontId="7" fillId="0" borderId="0" applyNumberFormat="0" applyFill="0" applyBorder="0" applyAlignment="0" applyProtection="0">
      <alignment horizontal="left"/>
    </xf>
    <xf numFmtId="231" fontId="3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42" fillId="48" borderId="35" applyNumberFormat="0" applyProtection="0">
      <alignment horizontal="left" vertical="center"/>
    </xf>
    <xf numFmtId="3" fontId="129" fillId="32" borderId="36" applyProtection="0">
      <alignment horizontal="right" vertical="center"/>
    </xf>
    <xf numFmtId="4" fontId="3" fillId="41" borderId="35" applyNumberFormat="0" applyProtection="0">
      <alignment horizontal="left" vertical="center" wrapText="1"/>
    </xf>
    <xf numFmtId="244" fontId="143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77" fillId="0" borderId="0">
      <alignment horizontal="left"/>
    </xf>
    <xf numFmtId="245" fontId="7" fillId="0" borderId="0"/>
    <xf numFmtId="0" fontId="145" fillId="0" borderId="0" applyNumberFormat="0" applyFill="0" applyBorder="0" applyAlignment="0" applyProtection="0"/>
    <xf numFmtId="0" fontId="7" fillId="0" borderId="0"/>
    <xf numFmtId="42" fontId="38" fillId="0" borderId="0" applyFont="0" applyFill="0" applyBorder="0" applyAlignment="0" applyProtection="0"/>
    <xf numFmtId="232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235" fontId="38" fillId="0" borderId="0" applyFont="0" applyFill="0" applyBorder="0" applyAlignment="0" applyProtection="0"/>
    <xf numFmtId="173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2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1" fontId="38" fillId="0" borderId="0" applyFont="0" applyFill="0" applyBorder="0" applyAlignment="0" applyProtection="0"/>
    <xf numFmtId="235" fontId="38" fillId="0" borderId="0" applyFont="0" applyFill="0" applyBorder="0" applyAlignment="0" applyProtection="0"/>
    <xf numFmtId="235" fontId="38" fillId="0" borderId="0" applyFont="0" applyFill="0" applyBorder="0" applyAlignment="0" applyProtection="0"/>
    <xf numFmtId="173" fontId="42" fillId="0" borderId="0" applyFont="0" applyFill="0" applyBorder="0" applyAlignment="0" applyProtection="0"/>
    <xf numFmtId="235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232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227" fontId="38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38" fillId="0" borderId="0" applyFont="0" applyFill="0" applyBorder="0" applyAlignment="0" applyProtection="0"/>
    <xf numFmtId="228" fontId="42" fillId="0" borderId="0" applyFont="0" applyFill="0" applyBorder="0" applyAlignment="0" applyProtection="0"/>
    <xf numFmtId="227" fontId="38" fillId="0" borderId="0" applyFont="0" applyFill="0" applyBorder="0" applyAlignment="0" applyProtection="0"/>
    <xf numFmtId="227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22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28" fontId="42" fillId="0" borderId="0" applyFont="0" applyFill="0" applyBorder="0" applyAlignment="0" applyProtection="0"/>
    <xf numFmtId="185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230" fontId="38" fillId="0" borderId="0" applyFont="0" applyFill="0" applyBorder="0" applyAlignment="0" applyProtection="0"/>
    <xf numFmtId="230" fontId="38" fillId="0" borderId="0" applyFont="0" applyFill="0" applyBorder="0" applyAlignment="0" applyProtection="0"/>
    <xf numFmtId="171" fontId="42" fillId="0" borderId="0" applyFont="0" applyFill="0" applyBorder="0" applyAlignment="0" applyProtection="0"/>
    <xf numFmtId="230" fontId="38" fillId="0" borderId="0" applyFont="0" applyFill="0" applyBorder="0" applyAlignment="0" applyProtection="0"/>
    <xf numFmtId="229" fontId="42" fillId="0" borderId="0" applyFont="0" applyFill="0" applyBorder="0" applyAlignment="0" applyProtection="0"/>
    <xf numFmtId="246" fontId="82" fillId="0" borderId="0" applyFont="0" applyFill="0" applyBorder="0" applyAlignment="0" applyProtection="0"/>
    <xf numFmtId="14" fontId="146" fillId="0" borderId="0"/>
    <xf numFmtId="0" fontId="39" fillId="0" borderId="0" applyNumberFormat="0" applyBorder="0" applyAlignment="0"/>
    <xf numFmtId="0" fontId="147" fillId="0" borderId="0" applyNumberFormat="0" applyBorder="0" applyAlignment="0"/>
    <xf numFmtId="0" fontId="126" fillId="0" borderId="0" applyNumberFormat="0" applyBorder="0" applyAlignment="0"/>
    <xf numFmtId="0" fontId="148" fillId="0" borderId="0" applyNumberFormat="0" applyBorder="0" applyAlignment="0"/>
    <xf numFmtId="0" fontId="149" fillId="0" borderId="0" applyNumberFormat="0" applyBorder="0" applyAlignment="0"/>
    <xf numFmtId="0" fontId="150" fillId="0" borderId="0" applyNumberFormat="0" applyBorder="0" applyAlignment="0"/>
    <xf numFmtId="0" fontId="127" fillId="0" borderId="0"/>
    <xf numFmtId="0" fontId="103" fillId="41" borderId="0">
      <alignment wrapText="1"/>
    </xf>
    <xf numFmtId="240" fontId="151" fillId="49" borderId="24" applyProtection="0">
      <alignment vertical="center"/>
    </xf>
    <xf numFmtId="40" fontId="152" fillId="0" borderId="0" applyBorder="0">
      <alignment horizontal="right"/>
    </xf>
    <xf numFmtId="0" fontId="153" fillId="0" borderId="0"/>
    <xf numFmtId="184" fontId="82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98" fontId="17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98" fontId="17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84" fontId="82" fillId="0" borderId="37">
      <alignment horizontal="right" vertical="center"/>
    </xf>
    <xf numFmtId="184" fontId="82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198" fontId="17" fillId="0" borderId="37">
      <alignment horizontal="right" vertical="center"/>
    </xf>
    <xf numFmtId="184" fontId="82" fillId="0" borderId="37">
      <alignment horizontal="right" vertical="center"/>
    </xf>
    <xf numFmtId="198" fontId="17" fillId="0" borderId="37">
      <alignment horizontal="right" vertical="center"/>
    </xf>
    <xf numFmtId="254" fontId="85" fillId="0" borderId="6">
      <protection hidden="1"/>
    </xf>
    <xf numFmtId="37" fontId="39" fillId="0" borderId="0" applyBorder="0" applyAlignment="0" applyProtection="0"/>
    <xf numFmtId="252" fontId="7" fillId="0" borderId="0"/>
    <xf numFmtId="252" fontId="7" fillId="0" borderId="0"/>
    <xf numFmtId="49" fontId="3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185" fontId="82" fillId="0" borderId="37">
      <alignment horizontal="center"/>
    </xf>
    <xf numFmtId="0" fontId="40" fillId="0" borderId="9"/>
    <xf numFmtId="204" fontId="17" fillId="0" borderId="37">
      <alignment horizontal="center"/>
    </xf>
    <xf numFmtId="0" fontId="154" fillId="0" borderId="0">
      <alignment vertical="center" wrapText="1"/>
      <protection locked="0"/>
    </xf>
    <xf numFmtId="0" fontId="40" fillId="0" borderId="9"/>
    <xf numFmtId="0" fontId="41" fillId="0" borderId="9"/>
    <xf numFmtId="0" fontId="41" fillId="0" borderId="9"/>
    <xf numFmtId="0" fontId="41" fillId="0" borderId="9"/>
    <xf numFmtId="0" fontId="40" fillId="0" borderId="9"/>
    <xf numFmtId="0" fontId="41" fillId="0" borderId="9"/>
    <xf numFmtId="0" fontId="82" fillId="0" borderId="0" applyNumberFormat="0" applyFill="0" applyBorder="0" applyAlignment="0" applyProtection="0"/>
    <xf numFmtId="0" fontId="7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155" fillId="0" borderId="38" applyNumberFormat="0" applyBorder="0" applyAlignment="0"/>
    <xf numFmtId="40" fontId="151" fillId="0" borderId="0"/>
    <xf numFmtId="0" fontId="156" fillId="0" borderId="39" applyNumberFormat="0" applyFont="0" applyFill="0" applyBorder="0" applyAlignment="0">
      <alignment horizontal="left"/>
    </xf>
    <xf numFmtId="0" fontId="157" fillId="46" borderId="0">
      <alignment horizontal="left" vertical="center" indent="1"/>
    </xf>
    <xf numFmtId="0" fontId="157" fillId="46" borderId="0">
      <alignment horizontal="right" vertical="center" indent="3"/>
    </xf>
    <xf numFmtId="0" fontId="7" fillId="0" borderId="10" applyNumberFormat="0" applyFont="0" applyFill="0" applyAlignment="0" applyProtection="0"/>
    <xf numFmtId="0" fontId="7" fillId="0" borderId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80" fontId="7" fillId="0" borderId="40" applyFont="0" applyFill="0" applyBorder="0" applyProtection="0">
      <alignment horizontal="center"/>
      <protection locked="0"/>
    </xf>
    <xf numFmtId="179" fontId="87" fillId="0" borderId="41" applyFont="0" applyFill="0" applyBorder="0" applyProtection="0">
      <alignment horizontal="center"/>
    </xf>
    <xf numFmtId="38" fontId="7" fillId="0" borderId="1" applyFont="0" applyFill="0" applyBorder="0" applyAlignment="0" applyProtection="0">
      <protection locked="0"/>
    </xf>
    <xf numFmtId="15" fontId="7" fillId="0" borderId="1" applyFont="0" applyFill="0" applyBorder="0" applyProtection="0">
      <alignment horizontal="center"/>
      <protection locked="0"/>
    </xf>
    <xf numFmtId="10" fontId="7" fillId="0" borderId="1" applyFont="0" applyFill="0" applyBorder="0" applyProtection="0">
      <alignment horizontal="center"/>
      <protection locked="0"/>
    </xf>
    <xf numFmtId="175" fontId="7" fillId="0" borderId="1" applyFont="0" applyFill="0" applyBorder="0" applyProtection="0">
      <alignment horizontal="center"/>
    </xf>
    <xf numFmtId="174" fontId="3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65" fillId="0" borderId="28">
      <alignment horizontal="center"/>
    </xf>
    <xf numFmtId="182" fontId="82" fillId="0" borderId="0"/>
    <xf numFmtId="183" fontId="82" fillId="0" borderId="1"/>
    <xf numFmtId="0" fontId="158" fillId="0" borderId="0"/>
    <xf numFmtId="0" fontId="158" fillId="0" borderId="0"/>
    <xf numFmtId="5" fontId="159" fillId="50" borderId="5">
      <alignment vertical="top"/>
    </xf>
    <xf numFmtId="0" fontId="53" fillId="51" borderId="1">
      <alignment horizontal="left" vertical="center"/>
    </xf>
    <xf numFmtId="6" fontId="160" fillId="52" borderId="5"/>
    <xf numFmtId="5" fontId="115" fillId="0" borderId="5">
      <alignment horizontal="left" vertical="top"/>
    </xf>
    <xf numFmtId="0" fontId="161" fillId="53" borderId="0">
      <alignment horizontal="left" vertical="center"/>
    </xf>
    <xf numFmtId="5" fontId="37" fillId="0" borderId="3">
      <alignment horizontal="left" vertical="top"/>
    </xf>
    <xf numFmtId="0" fontId="162" fillId="0" borderId="3">
      <alignment horizontal="left" vertical="center"/>
    </xf>
    <xf numFmtId="0" fontId="7" fillId="0" borderId="0"/>
    <xf numFmtId="20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165" fillId="0" borderId="0">
      <alignment vertical="center"/>
    </xf>
    <xf numFmtId="213" fontId="133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40" fontId="167" fillId="0" borderId="0" applyFont="0" applyFill="0" applyBorder="0" applyAlignment="0" applyProtection="0"/>
    <xf numFmtId="38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9" fontId="168" fillId="0" borderId="0" applyFont="0" applyFill="0" applyBorder="0" applyAlignment="0" applyProtection="0"/>
    <xf numFmtId="0" fontId="169" fillId="0" borderId="0"/>
    <xf numFmtId="210" fontId="170" fillId="0" borderId="0">
      <alignment vertical="center"/>
    </xf>
    <xf numFmtId="41" fontId="17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66" fillId="0" borderId="0">
      <protection locked="0"/>
    </xf>
    <xf numFmtId="214" fontId="133" fillId="0" borderId="0">
      <protection locked="0"/>
    </xf>
    <xf numFmtId="0" fontId="38" fillId="0" borderId="0"/>
    <xf numFmtId="189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172" fillId="0" borderId="0" applyFont="0" applyFill="0" applyBorder="0" applyAlignment="0" applyProtection="0"/>
    <xf numFmtId="225" fontId="38" fillId="0" borderId="0" applyFont="0" applyFill="0" applyBorder="0" applyAlignment="0" applyProtection="0"/>
    <xf numFmtId="233" fontId="38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173" fillId="0" borderId="0" applyNumberFormat="0" applyFill="0" applyBorder="0" applyAlignment="0" applyProtection="0"/>
    <xf numFmtId="194" fontId="1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208" fontId="133" fillId="0" borderId="0" applyFont="0" applyFill="0" applyBorder="0" applyAlignment="0" applyProtection="0"/>
    <xf numFmtId="209" fontId="133" fillId="0" borderId="0" applyFont="0" applyFill="0" applyBorder="0" applyAlignment="0" applyProtection="0"/>
    <xf numFmtId="215" fontId="129" fillId="0" borderId="0">
      <protection locked="0"/>
    </xf>
    <xf numFmtId="0" fontId="133" fillId="0" borderId="0"/>
    <xf numFmtId="0" fontId="175" fillId="0" borderId="0"/>
    <xf numFmtId="0" fontId="166" fillId="0" borderId="10">
      <protection locked="0"/>
    </xf>
    <xf numFmtId="216" fontId="129" fillId="0" borderId="0">
      <protection locked="0"/>
    </xf>
    <xf numFmtId="217" fontId="133" fillId="0" borderId="0"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/>
    <xf numFmtId="0" fontId="178" fillId="0" borderId="0"/>
    <xf numFmtId="19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79" fillId="0" borderId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6" fontId="27" fillId="0" borderId="0" applyFont="0" applyFill="0" applyBorder="0" applyAlignment="0" applyProtection="0"/>
    <xf numFmtId="173" fontId="59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206" fontId="183" fillId="0" borderId="37">
      <alignment horizontal="center"/>
    </xf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43" fontId="192" fillId="0" borderId="0" applyFont="0" applyFill="0" applyBorder="0" applyAlignment="0" applyProtection="0"/>
  </cellStyleXfs>
  <cellXfs count="15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5" fillId="0" borderId="0" xfId="0" applyFont="1" applyAlignment="1">
      <alignment horizontal="centerContinuous" vertical="center" wrapText="1"/>
    </xf>
    <xf numFmtId="164" fontId="12" fillId="0" borderId="1" xfId="0" applyNumberFormat="1" applyFont="1" applyFill="1" applyBorder="1"/>
    <xf numFmtId="0" fontId="185" fillId="0" borderId="0" xfId="0" applyFont="1"/>
    <xf numFmtId="0" fontId="1" fillId="0" borderId="1" xfId="0" applyFont="1" applyFill="1" applyBorder="1" applyAlignment="1">
      <alignment wrapText="1"/>
    </xf>
    <xf numFmtId="0" fontId="6" fillId="0" borderId="0" xfId="0" applyFont="1" applyAlignment="1"/>
    <xf numFmtId="0" fontId="78" fillId="0" borderId="0" xfId="0" applyFont="1"/>
    <xf numFmtId="164" fontId="4" fillId="0" borderId="0" xfId="0" applyNumberFormat="1" applyFont="1" applyAlignment="1"/>
    <xf numFmtId="0" fontId="6" fillId="0" borderId="0" xfId="0" quotePrefix="1" applyFont="1" applyAlignment="1">
      <alignment vertical="center"/>
    </xf>
    <xf numFmtId="0" fontId="77" fillId="0" borderId="0" xfId="0" applyFont="1" applyAlignment="1">
      <alignment vertical="center"/>
    </xf>
    <xf numFmtId="0" fontId="185" fillId="0" borderId="0" xfId="0" applyFont="1" applyAlignment="1">
      <alignment horizontal="center"/>
    </xf>
    <xf numFmtId="0" fontId="151" fillId="0" borderId="0" xfId="0" applyFont="1"/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/>
    <xf numFmtId="0" fontId="186" fillId="0" borderId="0" xfId="0" applyFont="1"/>
    <xf numFmtId="164" fontId="187" fillId="0" borderId="0" xfId="0" applyNumberFormat="1" applyFont="1"/>
    <xf numFmtId="0" fontId="187" fillId="0" borderId="0" xfId="0" applyFont="1"/>
    <xf numFmtId="0" fontId="187" fillId="0" borderId="1" xfId="0" applyFont="1" applyFill="1" applyBorder="1"/>
    <xf numFmtId="164" fontId="187" fillId="0" borderId="1" xfId="0" applyNumberFormat="1" applyFont="1" applyFill="1" applyBorder="1"/>
    <xf numFmtId="0" fontId="12" fillId="0" borderId="1" xfId="0" applyFont="1" applyFill="1" applyBorder="1"/>
    <xf numFmtId="0" fontId="151" fillId="0" borderId="0" xfId="0" applyFont="1" applyAlignment="1">
      <alignment wrapText="1"/>
    </xf>
    <xf numFmtId="164" fontId="3" fillId="0" borderId="0" xfId="0" applyNumberFormat="1" applyFont="1"/>
    <xf numFmtId="0" fontId="189" fillId="0" borderId="0" xfId="1" applyFont="1" applyAlignment="1">
      <alignment vertical="top" wrapText="1"/>
    </xf>
    <xf numFmtId="0" fontId="190" fillId="0" borderId="0" xfId="1" applyFont="1" applyAlignment="1">
      <alignment vertical="top" wrapText="1"/>
    </xf>
    <xf numFmtId="0" fontId="9" fillId="0" borderId="0" xfId="1131" applyFont="1" applyFill="1" applyBorder="1" applyAlignment="1">
      <alignment horizontal="center"/>
    </xf>
    <xf numFmtId="165" fontId="189" fillId="0" borderId="0" xfId="600" applyNumberFormat="1" applyFont="1" applyFill="1"/>
    <xf numFmtId="0" fontId="189" fillId="0" borderId="1" xfId="1131" applyFont="1" applyFill="1" applyBorder="1" applyAlignment="1">
      <alignment horizontal="center" vertical="top" wrapText="1"/>
    </xf>
    <xf numFmtId="0" fontId="189" fillId="2" borderId="1" xfId="1131" applyFont="1" applyFill="1" applyBorder="1" applyAlignment="1">
      <alignment horizontal="center" vertical="top" wrapText="1"/>
    </xf>
    <xf numFmtId="0" fontId="9" fillId="0" borderId="0" xfId="1131" quotePrefix="1" applyFont="1" applyFill="1"/>
    <xf numFmtId="165" fontId="9" fillId="0" borderId="0" xfId="600" applyNumberFormat="1" applyFont="1" applyFill="1"/>
    <xf numFmtId="0" fontId="189" fillId="0" borderId="1" xfId="1131" applyFont="1" applyFill="1" applyBorder="1" applyAlignment="1">
      <alignment horizontal="justify" vertical="top" wrapText="1"/>
    </xf>
    <xf numFmtId="0" fontId="9" fillId="0" borderId="1" xfId="1131" applyFont="1" applyFill="1" applyBorder="1" applyAlignment="1">
      <alignment horizontal="center" vertical="top" wrapText="1"/>
    </xf>
    <xf numFmtId="165" fontId="9" fillId="0" borderId="1" xfId="600" applyNumberFormat="1" applyFont="1" applyFill="1" applyBorder="1" applyAlignment="1">
      <alignment horizontal="center" vertical="center"/>
    </xf>
    <xf numFmtId="165" fontId="9" fillId="2" borderId="1" xfId="600" applyNumberFormat="1" applyFont="1" applyFill="1" applyBorder="1" applyAlignment="1">
      <alignment horizontal="center" vertical="center"/>
    </xf>
    <xf numFmtId="0" fontId="191" fillId="0" borderId="1" xfId="1131" applyFont="1" applyFill="1" applyBorder="1" applyAlignment="1">
      <alignment horizontal="justify" vertical="top" wrapText="1"/>
    </xf>
    <xf numFmtId="0" fontId="191" fillId="0" borderId="1" xfId="1131" applyFont="1" applyFill="1" applyBorder="1" applyAlignment="1">
      <alignment horizontal="center" vertical="top" wrapText="1"/>
    </xf>
    <xf numFmtId="165" fontId="191" fillId="0" borderId="1" xfId="613" applyNumberFormat="1" applyFont="1" applyFill="1" applyBorder="1" applyAlignment="1">
      <alignment horizontal="center" vertical="center"/>
    </xf>
    <xf numFmtId="0" fontId="191" fillId="0" borderId="0" xfId="1131" applyFont="1" applyFill="1"/>
    <xf numFmtId="165" fontId="191" fillId="0" borderId="0" xfId="600" applyNumberFormat="1" applyFont="1" applyFill="1"/>
    <xf numFmtId="0" fontId="9" fillId="0" borderId="1" xfId="1131" applyFont="1" applyFill="1" applyBorder="1" applyAlignment="1">
      <alignment horizontal="justify" vertical="top" wrapText="1"/>
    </xf>
    <xf numFmtId="165" fontId="9" fillId="0" borderId="1" xfId="613" applyNumberFormat="1" applyFont="1" applyFill="1" applyBorder="1" applyAlignment="1">
      <alignment horizontal="center" vertical="center"/>
    </xf>
    <xf numFmtId="165" fontId="189" fillId="0" borderId="1" xfId="613" applyNumberFormat="1" applyFont="1" applyFill="1" applyBorder="1" applyAlignment="1">
      <alignment horizontal="center" vertical="center"/>
    </xf>
    <xf numFmtId="165" fontId="9" fillId="2" borderId="1" xfId="613" applyNumberFormat="1" applyFont="1" applyFill="1" applyBorder="1" applyAlignment="1">
      <alignment horizontal="center" vertical="center"/>
    </xf>
    <xf numFmtId="165" fontId="191" fillId="0" borderId="1" xfId="613" applyNumberFormat="1" applyFont="1" applyFill="1" applyBorder="1" applyAlignment="1">
      <alignment horizontal="center" vertical="center" wrapText="1"/>
    </xf>
    <xf numFmtId="165" fontId="189" fillId="0" borderId="1" xfId="613" applyNumberFormat="1" applyFont="1" applyFill="1" applyBorder="1" applyAlignment="1">
      <alignment horizontal="center" vertical="center" wrapText="1"/>
    </xf>
    <xf numFmtId="0" fontId="190" fillId="0" borderId="0" xfId="113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151" fillId="0" borderId="0" xfId="0" applyFont="1" applyAlignment="1">
      <alignment horizontal="center"/>
    </xf>
    <xf numFmtId="0" fontId="151" fillId="0" borderId="0" xfId="0" applyFont="1" applyAlignment="1"/>
    <xf numFmtId="0" fontId="151" fillId="0" borderId="0" xfId="0" applyFont="1" applyAlignment="1">
      <alignment horizontal="centerContinuous"/>
    </xf>
    <xf numFmtId="0" fontId="151" fillId="0" borderId="0" xfId="0" applyFont="1" applyAlignment="1">
      <alignment horizontal="left"/>
    </xf>
    <xf numFmtId="0" fontId="189" fillId="0" borderId="0" xfId="1131" applyFont="1" applyFill="1" applyAlignment="1">
      <alignment horizontal="center"/>
    </xf>
    <xf numFmtId="0" fontId="78" fillId="2" borderId="0" xfId="0" applyFont="1" applyFill="1"/>
    <xf numFmtId="0" fontId="193" fillId="0" borderId="0" xfId="1" applyNumberFormat="1" applyFont="1" applyFill="1" applyBorder="1" applyAlignment="1" applyProtection="1"/>
    <xf numFmtId="0" fontId="8" fillId="0" borderId="0" xfId="0" applyFont="1"/>
    <xf numFmtId="0" fontId="78" fillId="2" borderId="0" xfId="0" applyFont="1" applyFill="1" applyAlignment="1">
      <alignment vertical="top"/>
    </xf>
    <xf numFmtId="164" fontId="151" fillId="2" borderId="0" xfId="0" applyNumberFormat="1" applyFont="1" applyFill="1"/>
    <xf numFmtId="0" fontId="8" fillId="0" borderId="0" xfId="1" applyNumberFormat="1" applyFont="1" applyFill="1" applyBorder="1" applyAlignment="1" applyProtection="1"/>
    <xf numFmtId="0" fontId="8" fillId="2" borderId="0" xfId="1" applyNumberFormat="1" applyFont="1" applyFill="1" applyBorder="1" applyAlignment="1" applyProtection="1"/>
    <xf numFmtId="0" fontId="8" fillId="2" borderId="0" xfId="0" applyFont="1" applyFill="1"/>
    <xf numFmtId="0" fontId="78" fillId="0" borderId="0" xfId="0" applyFont="1" applyAlignment="1">
      <alignment wrapText="1"/>
    </xf>
    <xf numFmtId="164" fontId="78" fillId="0" borderId="0" xfId="0" applyNumberFormat="1" applyFont="1"/>
    <xf numFmtId="0" fontId="151" fillId="0" borderId="0" xfId="0" applyFont="1" applyAlignment="1">
      <alignment horizontal="center" wrapText="1"/>
    </xf>
    <xf numFmtId="164" fontId="151" fillId="0" borderId="0" xfId="0" applyNumberFormat="1" applyFont="1" applyAlignment="1">
      <alignment horizontal="center"/>
    </xf>
    <xf numFmtId="0" fontId="151" fillId="2" borderId="0" xfId="0" applyFont="1" applyFill="1"/>
    <xf numFmtId="0" fontId="195" fillId="0" borderId="0" xfId="0" applyFont="1" applyAlignment="1">
      <alignment horizontal="center"/>
    </xf>
    <xf numFmtId="0" fontId="196" fillId="0" borderId="0" xfId="0" applyFont="1" applyAlignment="1">
      <alignment horizontal="centerContinuous" vertical="center" wrapText="1"/>
    </xf>
    <xf numFmtId="0" fontId="195" fillId="0" borderId="0" xfId="0" applyFont="1"/>
    <xf numFmtId="0" fontId="151" fillId="0" borderId="0" xfId="0" quotePrefix="1" applyFont="1" applyAlignment="1">
      <alignment vertical="center"/>
    </xf>
    <xf numFmtId="0" fontId="151" fillId="0" borderId="0" xfId="0" applyFont="1" applyAlignment="1">
      <alignment vertical="center"/>
    </xf>
    <xf numFmtId="0" fontId="151" fillId="0" borderId="1" xfId="0" applyFont="1" applyFill="1" applyBorder="1" applyAlignment="1">
      <alignment horizontal="center" vertical="center" wrapText="1"/>
    </xf>
    <xf numFmtId="164" fontId="151" fillId="0" borderId="1" xfId="0" applyNumberFormat="1" applyFont="1" applyFill="1" applyBorder="1" applyAlignment="1">
      <alignment horizontal="center" vertical="center" wrapText="1"/>
    </xf>
    <xf numFmtId="0" fontId="151" fillId="0" borderId="1" xfId="0" applyFont="1" applyFill="1" applyBorder="1"/>
    <xf numFmtId="164" fontId="151" fillId="0" borderId="1" xfId="0" applyNumberFormat="1" applyFont="1" applyFill="1" applyBorder="1"/>
    <xf numFmtId="164" fontId="151" fillId="0" borderId="1" xfId="0" applyNumberFormat="1" applyFont="1" applyFill="1" applyBorder="1" applyAlignment="1">
      <alignment wrapText="1"/>
    </xf>
    <xf numFmtId="3" fontId="151" fillId="0" borderId="1" xfId="0" applyNumberFormat="1" applyFont="1" applyFill="1" applyBorder="1" applyAlignment="1">
      <alignment wrapText="1"/>
    </xf>
    <xf numFmtId="3" fontId="151" fillId="0" borderId="1" xfId="1132" applyNumberFormat="1" applyFont="1" applyFill="1" applyBorder="1"/>
    <xf numFmtId="3" fontId="151" fillId="0" borderId="1" xfId="0" applyNumberFormat="1" applyFont="1" applyFill="1" applyBorder="1"/>
    <xf numFmtId="0" fontId="78" fillId="0" borderId="1" xfId="0" applyFont="1" applyFill="1" applyBorder="1"/>
    <xf numFmtId="164" fontId="78" fillId="0" borderId="1" xfId="0" applyNumberFormat="1" applyFont="1" applyFill="1" applyBorder="1"/>
    <xf numFmtId="164" fontId="78" fillId="0" borderId="1" xfId="0" applyNumberFormat="1" applyFont="1" applyFill="1" applyBorder="1" applyAlignment="1">
      <alignment wrapText="1"/>
    </xf>
    <xf numFmtId="3" fontId="78" fillId="0" borderId="1" xfId="0" applyNumberFormat="1" applyFont="1" applyFill="1" applyBorder="1" applyAlignment="1">
      <alignment wrapText="1"/>
    </xf>
    <xf numFmtId="3" fontId="78" fillId="0" borderId="1" xfId="1132" applyNumberFormat="1" applyFont="1" applyFill="1" applyBorder="1"/>
    <xf numFmtId="3" fontId="78" fillId="0" borderId="1" xfId="0" applyNumberFormat="1" applyFont="1" applyFill="1" applyBorder="1"/>
    <xf numFmtId="0" fontId="151" fillId="0" borderId="1" xfId="0" applyFont="1" applyFill="1" applyBorder="1" applyAlignment="1">
      <alignment wrapText="1"/>
    </xf>
    <xf numFmtId="164" fontId="195" fillId="0" borderId="1" xfId="0" applyNumberFormat="1" applyFont="1" applyFill="1" applyBorder="1"/>
    <xf numFmtId="164" fontId="195" fillId="0" borderId="1" xfId="0" applyNumberFormat="1" applyFont="1" applyFill="1" applyBorder="1" applyAlignment="1">
      <alignment wrapText="1"/>
    </xf>
    <xf numFmtId="164" fontId="194" fillId="0" borderId="0" xfId="0" applyNumberFormat="1" applyFont="1" applyAlignment="1"/>
    <xf numFmtId="0" fontId="78" fillId="0" borderId="0" xfId="0" applyFont="1" applyAlignment="1">
      <alignment horizontal="center"/>
    </xf>
    <xf numFmtId="0" fontId="151" fillId="0" borderId="0" xfId="0" applyFont="1" applyAlignment="1">
      <alignment horizontal="center" vertical="center"/>
    </xf>
    <xf numFmtId="164" fontId="194" fillId="0" borderId="0" xfId="0" applyNumberFormat="1" applyFont="1" applyAlignment="1">
      <alignment horizontal="center"/>
    </xf>
    <xf numFmtId="0" fontId="78" fillId="0" borderId="1" xfId="0" applyFont="1" applyFill="1" applyBorder="1" applyAlignment="1">
      <alignment wrapText="1"/>
    </xf>
    <xf numFmtId="0" fontId="151" fillId="2" borderId="1" xfId="0" applyFont="1" applyFill="1" applyBorder="1" applyAlignment="1">
      <alignment wrapText="1"/>
    </xf>
    <xf numFmtId="0" fontId="151" fillId="2" borderId="1" xfId="0" applyFont="1" applyFill="1" applyBorder="1"/>
    <xf numFmtId="0" fontId="78" fillId="2" borderId="1" xfId="0" applyFont="1" applyFill="1" applyBorder="1" applyAlignment="1">
      <alignment wrapText="1"/>
    </xf>
    <xf numFmtId="0" fontId="78" fillId="2" borderId="1" xfId="0" applyFont="1" applyFill="1" applyBorder="1"/>
    <xf numFmtId="0" fontId="78" fillId="2" borderId="0" xfId="0" applyFont="1" applyFill="1" applyAlignment="1">
      <alignment wrapText="1"/>
    </xf>
    <xf numFmtId="164" fontId="78" fillId="2" borderId="0" xfId="0" applyNumberFormat="1" applyFont="1" applyFill="1"/>
    <xf numFmtId="164" fontId="194" fillId="0" borderId="0" xfId="0" applyNumberFormat="1" applyFont="1" applyAlignment="1">
      <alignment horizontal="right"/>
    </xf>
    <xf numFmtId="0" fontId="195" fillId="54" borderId="1" xfId="0" applyFont="1" applyFill="1" applyBorder="1" applyAlignment="1">
      <alignment horizontal="center" vertical="center" wrapText="1"/>
    </xf>
    <xf numFmtId="0" fontId="195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165" fontId="8" fillId="0" borderId="1" xfId="613" applyNumberFormat="1" applyFont="1" applyBorder="1" applyProtection="1">
      <protection locked="0"/>
    </xf>
    <xf numFmtId="0" fontId="8" fillId="0" borderId="1" xfId="0" applyFont="1" applyBorder="1"/>
    <xf numFmtId="165" fontId="78" fillId="0" borderId="0" xfId="0" applyNumberFormat="1" applyFont="1"/>
    <xf numFmtId="0" fontId="151" fillId="0" borderId="0" xfId="0" applyFont="1" applyAlignment="1">
      <alignment vertical="center" wrapText="1"/>
    </xf>
    <xf numFmtId="0" fontId="151" fillId="0" borderId="0" xfId="0" applyFont="1" applyAlignment="1">
      <alignment horizontal="center"/>
    </xf>
    <xf numFmtId="0" fontId="151" fillId="0" borderId="0" xfId="0" applyFont="1" applyAlignment="1">
      <alignment horizontal="center" vertical="center"/>
    </xf>
    <xf numFmtId="0" fontId="197" fillId="0" borderId="0" xfId="0" applyFont="1" applyAlignment="1">
      <alignment horizontal="center"/>
    </xf>
    <xf numFmtId="0" fontId="194" fillId="0" borderId="0" xfId="0" applyFont="1" applyAlignment="1">
      <alignment horizontal="center" vertical="center" wrapText="1"/>
    </xf>
    <xf numFmtId="0" fontId="78" fillId="0" borderId="0" xfId="0" applyFont="1" applyAlignment="1">
      <alignment horizontal="left" vertical="top" wrapText="1"/>
    </xf>
    <xf numFmtId="0" fontId="197" fillId="0" borderId="0" xfId="0" applyFont="1" applyAlignment="1">
      <alignment horizontal="center" wrapText="1"/>
    </xf>
    <xf numFmtId="0" fontId="78" fillId="0" borderId="0" xfId="0" applyFont="1" applyAlignment="1">
      <alignment horizontal="center" vertical="center" wrapText="1"/>
    </xf>
    <xf numFmtId="164" fontId="18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86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94" fillId="0" borderId="0" xfId="0" applyNumberFormat="1" applyFont="1" applyAlignment="1">
      <alignment horizontal="right"/>
    </xf>
    <xf numFmtId="0" fontId="151" fillId="0" borderId="0" xfId="0" applyFont="1" applyAlignment="1">
      <alignment horizontal="left"/>
    </xf>
    <xf numFmtId="0" fontId="189" fillId="0" borderId="0" xfId="1131" applyFont="1" applyFill="1" applyAlignment="1">
      <alignment horizontal="center"/>
    </xf>
    <xf numFmtId="0" fontId="189" fillId="0" borderId="1" xfId="1131" applyFont="1" applyFill="1" applyBorder="1" applyAlignment="1">
      <alignment horizontal="center" vertical="center" wrapText="1"/>
    </xf>
    <xf numFmtId="0" fontId="193" fillId="0" borderId="1" xfId="1" applyNumberFormat="1" applyFont="1" applyFill="1" applyBorder="1" applyAlignment="1" applyProtection="1">
      <alignment horizontal="center" vertical="center" wrapText="1"/>
    </xf>
    <xf numFmtId="165" fontId="189" fillId="0" borderId="1" xfId="600" applyNumberFormat="1" applyFont="1" applyFill="1" applyBorder="1" applyAlignment="1">
      <alignment horizontal="center" vertical="center" wrapText="1"/>
    </xf>
    <xf numFmtId="165" fontId="189" fillId="2" borderId="1" xfId="600" applyNumberFormat="1" applyFont="1" applyFill="1" applyBorder="1" applyAlignment="1">
      <alignment horizontal="center" vertical="center" wrapText="1"/>
    </xf>
    <xf numFmtId="0" fontId="195" fillId="0" borderId="18" xfId="0" applyFont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195" fillId="54" borderId="1" xfId="0" applyFont="1" applyFill="1" applyBorder="1" applyAlignment="1">
      <alignment horizontal="center" vertical="center"/>
    </xf>
    <xf numFmtId="0" fontId="195" fillId="5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165" fontId="1" fillId="0" borderId="1" xfId="1132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3" fontId="1" fillId="0" borderId="1" xfId="1132" applyNumberFormat="1" applyFont="1" applyBorder="1" applyAlignment="1">
      <alignment horizontal="center" vertical="center"/>
    </xf>
  </cellXfs>
  <cellStyles count="1133">
    <cellStyle name="_x0001_" xfId="2"/>
    <cellStyle name="          _x000d__x000a_shell=progman.exe_x000d__x000a_m" xfId="3"/>
    <cellStyle name="_x000d__x000a_JournalTemplate=C:\COMFO\CTALK\JOURSTD.TPL_x000d__x000a_LbStateAddress=3 3 0 251 1 89 2 311_x000d__x000a_LbStateJou" xfId="4"/>
    <cellStyle name="#,##0" xfId="5"/>
    <cellStyle name="%" xfId="6"/>
    <cellStyle name="%_bao cao tinh hinh chuyen nhuong nha dau tu han che chuyen nhuong" xfId="7"/>
    <cellStyle name="%_DS nop DMua RAL" xfId="8"/>
    <cellStyle name="%_GUI TT" xfId="9"/>
    <cellStyle name="%_OANH" xfId="10"/>
    <cellStyle name=",." xfId="11"/>
    <cellStyle name="." xfId="12"/>
    <cellStyle name="??" xfId="13"/>
    <cellStyle name="?? [0.00]_ Att. 1- Cover" xfId="14"/>
    <cellStyle name="?? [0]" xfId="15"/>
    <cellStyle name="?_x001d_??%U©÷u&amp;H©÷9_x0008_? s_x000a__x0007__x0001__x0001_" xfId="16"/>
    <cellStyle name="?_x001d_??%U©÷u&amp;H©÷9_x0008_? 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17"/>
    <cellStyle name="???? [0.00]_BE-BQ" xfId="18"/>
    <cellStyle name="??????" xfId="19"/>
    <cellStyle name="??????????????????? [0]_FTC_OFFER" xfId="20"/>
    <cellStyle name="???????????????????_FTC_OFFER" xfId="21"/>
    <cellStyle name="????_BE-BQ" xfId="22"/>
    <cellStyle name="???[0]_?? DI" xfId="23"/>
    <cellStyle name="???_?? DI" xfId="24"/>
    <cellStyle name="??[0]_BRE" xfId="25"/>
    <cellStyle name="??_ ??? ???? " xfId="26"/>
    <cellStyle name="??A? [0]_laroux_1_¢¬???¢â? " xfId="27"/>
    <cellStyle name="??A?_laroux_1_¢¬???¢â? " xfId="28"/>
    <cellStyle name="?¡±¢¥?_?¨ù??¢´¢¥_¢¬???¢â? " xfId="29"/>
    <cellStyle name="?ðÇ%U?&amp;H?_x0008_?s_x000a__x0007__x0001__x0001_" xfId="30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31"/>
    <cellStyle name="_?_BOOKSHIP" xfId="32"/>
    <cellStyle name="__ [0.00]_PRODUCT DETAIL Q1" xfId="33"/>
    <cellStyle name="__ [0]_1202" xfId="34"/>
    <cellStyle name="__ [0]_1202_Result Red Store Jun" xfId="35"/>
    <cellStyle name="__ [0]_Book1" xfId="36"/>
    <cellStyle name="___(____)______" xfId="37"/>
    <cellStyle name="___[0]_Book1" xfId="38"/>
    <cellStyle name="____ [0.00]_PRODUCT DETAIL Q1" xfId="39"/>
    <cellStyle name="_____PRODUCT DETAIL Q1" xfId="40"/>
    <cellStyle name="____95" xfId="41"/>
    <cellStyle name="____Book1" xfId="42"/>
    <cellStyle name="___1202" xfId="43"/>
    <cellStyle name="___1202_Result Red Store Jun" xfId="44"/>
    <cellStyle name="___1202_Result Red Store Jun_1" xfId="45"/>
    <cellStyle name="___Book1" xfId="46"/>
    <cellStyle name="___Book1_Result Red Store Jun" xfId="47"/>
    <cellStyle name="___kc-elec system check list" xfId="48"/>
    <cellStyle name="___PRODUCT DETAIL Q1" xfId="49"/>
    <cellStyle name="_3388 BK SG" xfId="50"/>
    <cellStyle name="_5113 BANG KE SG" xfId="51"/>
    <cellStyle name="_A5-v4-client's comment" xfId="52"/>
    <cellStyle name="_Ac 2160 - BO" xfId="53"/>
    <cellStyle name="_All Routing 19-apr" xfId="54"/>
    <cellStyle name="_ASSET VALUATION T12.2008" xfId="55"/>
    <cellStyle name="_BCS - WTB 31 Dec 2006" xfId="56"/>
    <cellStyle name="_BCS-O-Tax HCM-31122007" xfId="57"/>
    <cellStyle name="_BCTC T.9" xfId="58"/>
    <cellStyle name="_Book1" xfId="59"/>
    <cellStyle name="_Book1_1" xfId="60"/>
    <cellStyle name="_Book1_1_HAGL 006 SGF WTB - HASG 30.09 V3" xfId="61"/>
    <cellStyle name="_Book1_2" xfId="62"/>
    <cellStyle name="_Book1_3" xfId="63"/>
    <cellStyle name="_Book1_4" xfId="64"/>
    <cellStyle name="_Book1_BC-QT-WB-dthao" xfId="65"/>
    <cellStyle name="_Book1_DT truong thinh phu" xfId="66"/>
    <cellStyle name="_Book1_HAGL 006 SGF WTB - HASG 30.09 V3" xfId="67"/>
    <cellStyle name="_Book1_TH KHAI TOAN THU THIEM cac tuyen TT noi" xfId="68"/>
    <cellStyle name="_Castrol - Sales &amp; AR - NTHH" xfId="69"/>
    <cellStyle name="_Castrol - Stock WPs - NTHH" xfId="70"/>
    <cellStyle name="_Conso OEM Group - 30 Jun 2006-v9" xfId="71"/>
    <cellStyle name="_Copy of BAO CAO TAI CHINH MOI TT95-nam 2008(anhnq edited)" xfId="72"/>
    <cellStyle name="_da luu ky ( moinhat)" xfId="73"/>
    <cellStyle name="_da luu ky ( moinhat)_Sheet1" xfId="74"/>
    <cellStyle name="_Data_migration_weekly_status_P2" xfId="75"/>
    <cellStyle name="_DH BB 05_11_07" xfId="76"/>
    <cellStyle name="_DSSH SD11 Sao Viet" xfId="77"/>
    <cellStyle name="_DT truong thinh phu" xfId="78"/>
    <cellStyle name="_el_inventory(2)" xfId="79"/>
    <cellStyle name="_EXPENSES-1206" xfId="80"/>
    <cellStyle name="_FS 31 Dec 2006" xfId="81"/>
    <cellStyle name="_G section_advance to employee 141-05" xfId="82"/>
    <cellStyle name="_HAGL 000 - HO - WTB 31.12.07 - for Consol FSs - Final" xfId="83"/>
    <cellStyle name="_HAGL 006 SGF WTB - HASG 30.09 V3" xfId="84"/>
    <cellStyle name="_HAGL JSC - Notes for FA" xfId="85"/>
    <cellStyle name="_HAGL_head office_WPs_Hanh 311206" xfId="86"/>
    <cellStyle name="_HAN SU DUNG" xfId="87"/>
    <cellStyle name="_HCM Seniors" xfId="88"/>
    <cellStyle name="_Hunter-Time Budget 2008" xfId="89"/>
    <cellStyle name="_ICP - Audit adjustments" xfId="90"/>
    <cellStyle name="_ICP - WTB 31 Dec 06" xfId="91"/>
    <cellStyle name="_ICP - WTB 31 Dec 07 - Consolidated v14" xfId="92"/>
    <cellStyle name="_ICP FA conso notes" xfId="93"/>
    <cellStyle name="_ICP Group - Audit adjustments 2006-BXV" xfId="94"/>
    <cellStyle name="_ICP Joint Stock - WTB 31 Dec 2006" xfId="95"/>
    <cellStyle name="_ICP -SAD 2006" xfId="96"/>
    <cellStyle name="_KD - Stock WPs - NTHH" xfId="97"/>
    <cellStyle name="_KH KEO C-M T11.07" xfId="98"/>
    <cellStyle name="_KH KEO C-M T11.07 (version 1)" xfId="99"/>
    <cellStyle name="_KH-CS" xfId="100"/>
    <cellStyle name="_KH-DA" xfId="101"/>
    <cellStyle name="_kh-nt" xfId="102"/>
    <cellStyle name="_kh-xk" xfId="103"/>
    <cellStyle name="_Kinh Do - Su dung NVL" xfId="104"/>
    <cellStyle name="_KINH DO - WTB v16" xfId="105"/>
    <cellStyle name="_Kinh Do Phase 2 - Development Log_master_List" xfId="106"/>
    <cellStyle name="_KT (2)" xfId="107"/>
    <cellStyle name="_KT (2)_1" xfId="108"/>
    <cellStyle name="_KT (2)_1_Lora-tungchau" xfId="109"/>
    <cellStyle name="_KT (2)_1_Qt-HT3PQ1(CauKho)" xfId="110"/>
    <cellStyle name="_KT (2)_1_Qt-HT3PQ1(CauKho)_Book1" xfId="111"/>
    <cellStyle name="_KT (2)_1_Qt-HT3PQ1(CauKho)_Don gia quy 3 nam 2003 - Ban Dien Luc" xfId="112"/>
    <cellStyle name="_KT (2)_1_Qt-HT3PQ1(CauKho)_NC-VL2-2003" xfId="113"/>
    <cellStyle name="_KT (2)_1_Qt-HT3PQ1(CauKho)_NC-VL2-2003_1" xfId="114"/>
    <cellStyle name="_KT (2)_1_Qt-HT3PQ1(CauKho)_XL4Test5" xfId="115"/>
    <cellStyle name="_KT (2)_2" xfId="116"/>
    <cellStyle name="_KT (2)_2_TG-TH" xfId="117"/>
    <cellStyle name="_KT (2)_2_TG-TH_BAO CAO KLCT PT2000" xfId="118"/>
    <cellStyle name="_KT (2)_2_TG-TH_BAO CAO PT2000" xfId="119"/>
    <cellStyle name="_KT (2)_2_TG-TH_BAO CAO PT2000_Book1" xfId="120"/>
    <cellStyle name="_KT (2)_2_TG-TH_Bao cao XDCB 2001 - T11 KH dieu chinh 20-11-THAI" xfId="121"/>
    <cellStyle name="_KT (2)_2_TG-TH_Book1" xfId="122"/>
    <cellStyle name="_KT (2)_2_TG-TH_Book1_1" xfId="123"/>
    <cellStyle name="_KT (2)_2_TG-TH_Book1_1_DanhMucDonGiaVTTB_Dien_TAM" xfId="124"/>
    <cellStyle name="_KT (2)_2_TG-TH_Book1_2" xfId="125"/>
    <cellStyle name="_KT (2)_2_TG-TH_Book1_3" xfId="126"/>
    <cellStyle name="_KT (2)_2_TG-TH_Book1_3_DT truong thinh phu" xfId="127"/>
    <cellStyle name="_KT (2)_2_TG-TH_Book1_3_XL4Test5" xfId="128"/>
    <cellStyle name="_KT (2)_2_TG-TH_Book1_DanhMucDonGiaVTTB_Dien_TAM" xfId="129"/>
    <cellStyle name="_KT (2)_2_TG-TH_Book1_HAGL 006 SGF WTB - HASG 30.09 V3" xfId="130"/>
    <cellStyle name="_KT (2)_2_TG-TH_Dcdtoan-bcnckt " xfId="131"/>
    <cellStyle name="_KT (2)_2_TG-TH_DN_MTP" xfId="132"/>
    <cellStyle name="_KT (2)_2_TG-TH_Dongia2-2003" xfId="133"/>
    <cellStyle name="_KT (2)_2_TG-TH_Dongia2-2003_DT truong thinh phu" xfId="134"/>
    <cellStyle name="_KT (2)_2_TG-TH_DT truong thinh phu" xfId="135"/>
    <cellStyle name="_KT (2)_2_TG-TH_DTCDT MR.2N110.HOCMON.TDTOAN.CCUNG" xfId="136"/>
    <cellStyle name="_KT (2)_2_TG-TH_HAGL 006 SGF WTB - HASG 30.09 V3" xfId="137"/>
    <cellStyle name="_KT (2)_2_TG-TH_Lora-tungchau" xfId="138"/>
    <cellStyle name="_KT (2)_2_TG-TH_moi" xfId="139"/>
    <cellStyle name="_KT (2)_2_TG-TH_PGIA-phieu tham tra Kho bac" xfId="140"/>
    <cellStyle name="_KT (2)_2_TG-TH_PT02-02" xfId="141"/>
    <cellStyle name="_KT (2)_2_TG-TH_PT02-02_Book1" xfId="142"/>
    <cellStyle name="_KT (2)_2_TG-TH_PT02-03" xfId="143"/>
    <cellStyle name="_KT (2)_2_TG-TH_PT02-03_Book1" xfId="144"/>
    <cellStyle name="_KT (2)_2_TG-TH_Qt-HT3PQ1(CauKho)" xfId="145"/>
    <cellStyle name="_KT (2)_2_TG-TH_Qt-HT3PQ1(CauKho)_Book1" xfId="146"/>
    <cellStyle name="_KT (2)_2_TG-TH_Qt-HT3PQ1(CauKho)_Don gia quy 3 nam 2003 - Ban Dien Luc" xfId="147"/>
    <cellStyle name="_KT (2)_2_TG-TH_Qt-HT3PQ1(CauKho)_NC-VL2-2003" xfId="148"/>
    <cellStyle name="_KT (2)_2_TG-TH_Qt-HT3PQ1(CauKho)_NC-VL2-2003_1" xfId="149"/>
    <cellStyle name="_KT (2)_2_TG-TH_Qt-HT3PQ1(CauKho)_XL4Test5" xfId="150"/>
    <cellStyle name="_KT (2)_2_TG-TH_Sheet2" xfId="151"/>
    <cellStyle name="_KT (2)_2_TG-TH_XL4Poppy" xfId="152"/>
    <cellStyle name="_KT (2)_2_TG-TH_XL4Test5" xfId="153"/>
    <cellStyle name="_KT (2)_3" xfId="154"/>
    <cellStyle name="_KT (2)_3_TG-TH" xfId="155"/>
    <cellStyle name="_KT (2)_3_TG-TH_Book1" xfId="156"/>
    <cellStyle name="_KT (2)_3_TG-TH_Book1_BC-QT-WB-dthao" xfId="157"/>
    <cellStyle name="_KT (2)_3_TG-TH_Lora-tungchau" xfId="158"/>
    <cellStyle name="_KT (2)_3_TG-TH_PERSONAL" xfId="159"/>
    <cellStyle name="_KT (2)_3_TG-TH_PERSONAL_Book1" xfId="160"/>
    <cellStyle name="_KT (2)_3_TG-TH_PERSONAL_HAGL 006 SGF WTB - HASG 30.09 V3" xfId="161"/>
    <cellStyle name="_KT (2)_3_TG-TH_PERSONAL_HTQ.8 GD1" xfId="162"/>
    <cellStyle name="_KT (2)_3_TG-TH_PERSONAL_HTQ.8 GD1_Book1" xfId="163"/>
    <cellStyle name="_KT (2)_3_TG-TH_PERSONAL_HTQ.8 GD1_Don gia quy 3 nam 2003 - Ban Dien Luc" xfId="164"/>
    <cellStyle name="_KT (2)_3_TG-TH_PERSONAL_HTQ.8 GD1_NC-VL2-2003" xfId="165"/>
    <cellStyle name="_KT (2)_3_TG-TH_PERSONAL_HTQ.8 GD1_NC-VL2-2003_1" xfId="166"/>
    <cellStyle name="_KT (2)_3_TG-TH_PERSONAL_HTQ.8 GD1_XL4Test5" xfId="167"/>
    <cellStyle name="_KT (2)_3_TG-TH_PERSONAL_Tong hop KHCB 2001" xfId="168"/>
    <cellStyle name="_KT (2)_3_TG-TH_Qt-HT3PQ1(CauKho)" xfId="169"/>
    <cellStyle name="_KT (2)_3_TG-TH_Qt-HT3PQ1(CauKho)_Book1" xfId="170"/>
    <cellStyle name="_KT (2)_3_TG-TH_Qt-HT3PQ1(CauKho)_Don gia quy 3 nam 2003 - Ban Dien Luc" xfId="171"/>
    <cellStyle name="_KT (2)_3_TG-TH_Qt-HT3PQ1(CauKho)_NC-VL2-2003" xfId="172"/>
    <cellStyle name="_KT (2)_3_TG-TH_Qt-HT3PQ1(CauKho)_NC-VL2-2003_1" xfId="173"/>
    <cellStyle name="_KT (2)_3_TG-TH_Qt-HT3PQ1(CauKho)_XL4Test5" xfId="174"/>
    <cellStyle name="_KT (2)_4" xfId="175"/>
    <cellStyle name="_KT (2)_4_BAO CAO KLCT PT2000" xfId="176"/>
    <cellStyle name="_KT (2)_4_BAO CAO PT2000" xfId="177"/>
    <cellStyle name="_KT (2)_4_BAO CAO PT2000_Book1" xfId="178"/>
    <cellStyle name="_KT (2)_4_Bao cao XDCB 2001 - T11 KH dieu chinh 20-11-THAI" xfId="179"/>
    <cellStyle name="_KT (2)_4_Book1" xfId="180"/>
    <cellStyle name="_KT (2)_4_Book1_1" xfId="181"/>
    <cellStyle name="_KT (2)_4_Book1_1_DanhMucDonGiaVTTB_Dien_TAM" xfId="182"/>
    <cellStyle name="_KT (2)_4_Book1_2" xfId="183"/>
    <cellStyle name="_KT (2)_4_Book1_3" xfId="184"/>
    <cellStyle name="_KT (2)_4_Book1_3_DT truong thinh phu" xfId="185"/>
    <cellStyle name="_KT (2)_4_Book1_3_XL4Test5" xfId="186"/>
    <cellStyle name="_KT (2)_4_Book1_DanhMucDonGiaVTTB_Dien_TAM" xfId="187"/>
    <cellStyle name="_KT (2)_4_Book1_HAGL 006 SGF WTB - HASG 30.09 V3" xfId="188"/>
    <cellStyle name="_KT (2)_4_Dcdtoan-bcnckt " xfId="189"/>
    <cellStyle name="_KT (2)_4_DN_MTP" xfId="190"/>
    <cellStyle name="_KT (2)_4_Dongia2-2003" xfId="191"/>
    <cellStyle name="_KT (2)_4_Dongia2-2003_DT truong thinh phu" xfId="192"/>
    <cellStyle name="_KT (2)_4_DT truong thinh phu" xfId="193"/>
    <cellStyle name="_KT (2)_4_DTCDT MR.2N110.HOCMON.TDTOAN.CCUNG" xfId="194"/>
    <cellStyle name="_KT (2)_4_HAGL 006 SGF WTB - HASG 30.09 V3" xfId="195"/>
    <cellStyle name="_KT (2)_4_Lora-tungchau" xfId="196"/>
    <cellStyle name="_KT (2)_4_moi" xfId="197"/>
    <cellStyle name="_KT (2)_4_PGIA-phieu tham tra Kho bac" xfId="198"/>
    <cellStyle name="_KT (2)_4_PT02-02" xfId="199"/>
    <cellStyle name="_KT (2)_4_PT02-02_Book1" xfId="200"/>
    <cellStyle name="_KT (2)_4_PT02-03" xfId="201"/>
    <cellStyle name="_KT (2)_4_PT02-03_Book1" xfId="202"/>
    <cellStyle name="_KT (2)_4_Qt-HT3PQ1(CauKho)" xfId="203"/>
    <cellStyle name="_KT (2)_4_Qt-HT3PQ1(CauKho)_Book1" xfId="204"/>
    <cellStyle name="_KT (2)_4_Qt-HT3PQ1(CauKho)_Don gia quy 3 nam 2003 - Ban Dien Luc" xfId="205"/>
    <cellStyle name="_KT (2)_4_Qt-HT3PQ1(CauKho)_NC-VL2-2003" xfId="206"/>
    <cellStyle name="_KT (2)_4_Qt-HT3PQ1(CauKho)_NC-VL2-2003_1" xfId="207"/>
    <cellStyle name="_KT (2)_4_Qt-HT3PQ1(CauKho)_XL4Test5" xfId="208"/>
    <cellStyle name="_KT (2)_4_Sheet2" xfId="209"/>
    <cellStyle name="_KT (2)_4_TG-TH" xfId="210"/>
    <cellStyle name="_KT (2)_4_XL4Poppy" xfId="211"/>
    <cellStyle name="_KT (2)_4_XL4Test5" xfId="212"/>
    <cellStyle name="_KT (2)_5" xfId="213"/>
    <cellStyle name="_KT (2)_5_BAO CAO KLCT PT2000" xfId="214"/>
    <cellStyle name="_KT (2)_5_BAO CAO PT2000" xfId="215"/>
    <cellStyle name="_KT (2)_5_BAO CAO PT2000_Book1" xfId="216"/>
    <cellStyle name="_KT (2)_5_Bao cao XDCB 2001 - T11 KH dieu chinh 20-11-THAI" xfId="217"/>
    <cellStyle name="_KT (2)_5_Book1" xfId="218"/>
    <cellStyle name="_KT (2)_5_Book1_1" xfId="219"/>
    <cellStyle name="_KT (2)_5_Book1_1_DanhMucDonGiaVTTB_Dien_TAM" xfId="220"/>
    <cellStyle name="_KT (2)_5_Book1_2" xfId="221"/>
    <cellStyle name="_KT (2)_5_Book1_3" xfId="222"/>
    <cellStyle name="_KT (2)_5_Book1_3_DT truong thinh phu" xfId="223"/>
    <cellStyle name="_KT (2)_5_Book1_3_XL4Test5" xfId="224"/>
    <cellStyle name="_KT (2)_5_Book1_BC-QT-WB-dthao" xfId="225"/>
    <cellStyle name="_KT (2)_5_Book1_DanhMucDonGiaVTTB_Dien_TAM" xfId="226"/>
    <cellStyle name="_KT (2)_5_Book1_HAGL 006 SGF WTB - HASG 30.09 V3" xfId="227"/>
    <cellStyle name="_KT (2)_5_Dcdtoan-bcnckt " xfId="228"/>
    <cellStyle name="_KT (2)_5_DN_MTP" xfId="229"/>
    <cellStyle name="_KT (2)_5_Dongia2-2003" xfId="230"/>
    <cellStyle name="_KT (2)_5_Dongia2-2003_DT truong thinh phu" xfId="231"/>
    <cellStyle name="_KT (2)_5_DT truong thinh phu" xfId="232"/>
    <cellStyle name="_KT (2)_5_DTCDT MR.2N110.HOCMON.TDTOAN.CCUNG" xfId="233"/>
    <cellStyle name="_KT (2)_5_HAGL 006 SGF WTB - HASG 30.09 V3" xfId="234"/>
    <cellStyle name="_KT (2)_5_Lora-tungchau" xfId="235"/>
    <cellStyle name="_KT (2)_5_moi" xfId="236"/>
    <cellStyle name="_KT (2)_5_PGIA-phieu tham tra Kho bac" xfId="237"/>
    <cellStyle name="_KT (2)_5_PT02-02" xfId="238"/>
    <cellStyle name="_KT (2)_5_PT02-02_Book1" xfId="239"/>
    <cellStyle name="_KT (2)_5_PT02-03" xfId="240"/>
    <cellStyle name="_KT (2)_5_PT02-03_Book1" xfId="241"/>
    <cellStyle name="_KT (2)_5_Qt-HT3PQ1(CauKho)" xfId="242"/>
    <cellStyle name="_KT (2)_5_Qt-HT3PQ1(CauKho)_Book1" xfId="243"/>
    <cellStyle name="_KT (2)_5_Qt-HT3PQ1(CauKho)_Don gia quy 3 nam 2003 - Ban Dien Luc" xfId="244"/>
    <cellStyle name="_KT (2)_5_Qt-HT3PQ1(CauKho)_NC-VL2-2003" xfId="245"/>
    <cellStyle name="_KT (2)_5_Qt-HT3PQ1(CauKho)_NC-VL2-2003_1" xfId="246"/>
    <cellStyle name="_KT (2)_5_Qt-HT3PQ1(CauKho)_XL4Test5" xfId="247"/>
    <cellStyle name="_KT (2)_5_Sheet2" xfId="248"/>
    <cellStyle name="_KT (2)_5_XL4Poppy" xfId="249"/>
    <cellStyle name="_KT (2)_5_XL4Test5" xfId="250"/>
    <cellStyle name="_KT (2)_Book1" xfId="251"/>
    <cellStyle name="_KT (2)_Book1_BC-QT-WB-dthao" xfId="252"/>
    <cellStyle name="_KT (2)_Lora-tungchau" xfId="253"/>
    <cellStyle name="_KT (2)_PERSONAL" xfId="254"/>
    <cellStyle name="_KT (2)_PERSONAL_Book1" xfId="255"/>
    <cellStyle name="_KT (2)_PERSONAL_HAGL 006 SGF WTB - HASG 30.09 V3" xfId="256"/>
    <cellStyle name="_KT (2)_PERSONAL_HTQ.8 GD1" xfId="257"/>
    <cellStyle name="_KT (2)_PERSONAL_HTQ.8 GD1_Book1" xfId="258"/>
    <cellStyle name="_KT (2)_PERSONAL_HTQ.8 GD1_Don gia quy 3 nam 2003 - Ban Dien Luc" xfId="259"/>
    <cellStyle name="_KT (2)_PERSONAL_HTQ.8 GD1_NC-VL2-2003" xfId="260"/>
    <cellStyle name="_KT (2)_PERSONAL_HTQ.8 GD1_NC-VL2-2003_1" xfId="261"/>
    <cellStyle name="_KT (2)_PERSONAL_HTQ.8 GD1_XL4Test5" xfId="262"/>
    <cellStyle name="_KT (2)_PERSONAL_Tong hop KHCB 2001" xfId="263"/>
    <cellStyle name="_KT (2)_Qt-HT3PQ1(CauKho)" xfId="264"/>
    <cellStyle name="_KT (2)_Qt-HT3PQ1(CauKho)_Book1" xfId="265"/>
    <cellStyle name="_KT (2)_Qt-HT3PQ1(CauKho)_Don gia quy 3 nam 2003 - Ban Dien Luc" xfId="266"/>
    <cellStyle name="_KT (2)_Qt-HT3PQ1(CauKho)_NC-VL2-2003" xfId="267"/>
    <cellStyle name="_KT (2)_Qt-HT3PQ1(CauKho)_NC-VL2-2003_1" xfId="268"/>
    <cellStyle name="_KT (2)_Qt-HT3PQ1(CauKho)_XL4Test5" xfId="269"/>
    <cellStyle name="_KT (2)_TG-TH" xfId="270"/>
    <cellStyle name="_KT_TG" xfId="271"/>
    <cellStyle name="_KT_TG_1" xfId="272"/>
    <cellStyle name="_KT_TG_1_BAO CAO KLCT PT2000" xfId="273"/>
    <cellStyle name="_KT_TG_1_BAO CAO PT2000" xfId="274"/>
    <cellStyle name="_KT_TG_1_BAO CAO PT2000_Book1" xfId="275"/>
    <cellStyle name="_KT_TG_1_Bao cao XDCB 2001 - T11 KH dieu chinh 20-11-THAI" xfId="276"/>
    <cellStyle name="_KT_TG_1_Book1" xfId="277"/>
    <cellStyle name="_KT_TG_1_Book1_1" xfId="278"/>
    <cellStyle name="_KT_TG_1_Book1_1_DanhMucDonGiaVTTB_Dien_TAM" xfId="279"/>
    <cellStyle name="_KT_TG_1_Book1_2" xfId="280"/>
    <cellStyle name="_KT_TG_1_Book1_3" xfId="281"/>
    <cellStyle name="_KT_TG_1_Book1_3_DT truong thinh phu" xfId="282"/>
    <cellStyle name="_KT_TG_1_Book1_3_XL4Test5" xfId="283"/>
    <cellStyle name="_KT_TG_1_Book1_BC-QT-WB-dthao" xfId="284"/>
    <cellStyle name="_KT_TG_1_Book1_DanhMucDonGiaVTTB_Dien_TAM" xfId="285"/>
    <cellStyle name="_KT_TG_1_Book1_HAGL 006 SGF WTB - HASG 30.09 V3" xfId="286"/>
    <cellStyle name="_KT_TG_1_Dcdtoan-bcnckt " xfId="287"/>
    <cellStyle name="_KT_TG_1_DN_MTP" xfId="288"/>
    <cellStyle name="_KT_TG_1_Dongia2-2003" xfId="289"/>
    <cellStyle name="_KT_TG_1_Dongia2-2003_DT truong thinh phu" xfId="290"/>
    <cellStyle name="_KT_TG_1_DT truong thinh phu" xfId="291"/>
    <cellStyle name="_KT_TG_1_DTCDT MR.2N110.HOCMON.TDTOAN.CCUNG" xfId="292"/>
    <cellStyle name="_KT_TG_1_HAGL 006 SGF WTB - HASG 30.09 V3" xfId="293"/>
    <cellStyle name="_KT_TG_1_Lora-tungchau" xfId="294"/>
    <cellStyle name="_KT_TG_1_moi" xfId="295"/>
    <cellStyle name="_KT_TG_1_PGIA-phieu tham tra Kho bac" xfId="296"/>
    <cellStyle name="_KT_TG_1_PT02-02" xfId="297"/>
    <cellStyle name="_KT_TG_1_PT02-02_Book1" xfId="298"/>
    <cellStyle name="_KT_TG_1_PT02-03" xfId="299"/>
    <cellStyle name="_KT_TG_1_PT02-03_Book1" xfId="300"/>
    <cellStyle name="_KT_TG_1_Qt-HT3PQ1(CauKho)" xfId="301"/>
    <cellStyle name="_KT_TG_1_Qt-HT3PQ1(CauKho)_Book1" xfId="302"/>
    <cellStyle name="_KT_TG_1_Qt-HT3PQ1(CauKho)_Don gia quy 3 nam 2003 - Ban Dien Luc" xfId="303"/>
    <cellStyle name="_KT_TG_1_Qt-HT3PQ1(CauKho)_NC-VL2-2003" xfId="304"/>
    <cellStyle name="_KT_TG_1_Qt-HT3PQ1(CauKho)_NC-VL2-2003_1" xfId="305"/>
    <cellStyle name="_KT_TG_1_Qt-HT3PQ1(CauKho)_XL4Test5" xfId="306"/>
    <cellStyle name="_KT_TG_1_Sheet2" xfId="307"/>
    <cellStyle name="_KT_TG_1_XL4Poppy" xfId="308"/>
    <cellStyle name="_KT_TG_1_XL4Test5" xfId="309"/>
    <cellStyle name="_KT_TG_2" xfId="310"/>
    <cellStyle name="_KT_TG_2_BAO CAO KLCT PT2000" xfId="311"/>
    <cellStyle name="_KT_TG_2_BAO CAO PT2000" xfId="312"/>
    <cellStyle name="_KT_TG_2_BAO CAO PT2000_Book1" xfId="313"/>
    <cellStyle name="_KT_TG_2_Bao cao XDCB 2001 - T11 KH dieu chinh 20-11-THAI" xfId="314"/>
    <cellStyle name="_KT_TG_2_Book1" xfId="315"/>
    <cellStyle name="_KT_TG_2_Book1_1" xfId="316"/>
    <cellStyle name="_KT_TG_2_Book1_1_DanhMucDonGiaVTTB_Dien_TAM" xfId="317"/>
    <cellStyle name="_KT_TG_2_Book1_2" xfId="318"/>
    <cellStyle name="_KT_TG_2_Book1_3" xfId="319"/>
    <cellStyle name="_KT_TG_2_Book1_3_DT truong thinh phu" xfId="320"/>
    <cellStyle name="_KT_TG_2_Book1_3_XL4Test5" xfId="321"/>
    <cellStyle name="_KT_TG_2_Book1_DanhMucDonGiaVTTB_Dien_TAM" xfId="322"/>
    <cellStyle name="_KT_TG_2_Book1_HAGL 006 SGF WTB - HASG 30.09 V3" xfId="323"/>
    <cellStyle name="_KT_TG_2_Dcdtoan-bcnckt " xfId="324"/>
    <cellStyle name="_KT_TG_2_DN_MTP" xfId="325"/>
    <cellStyle name="_KT_TG_2_Dongia2-2003" xfId="326"/>
    <cellStyle name="_KT_TG_2_Dongia2-2003_DT truong thinh phu" xfId="327"/>
    <cellStyle name="_KT_TG_2_DT truong thinh phu" xfId="328"/>
    <cellStyle name="_KT_TG_2_DTCDT MR.2N110.HOCMON.TDTOAN.CCUNG" xfId="329"/>
    <cellStyle name="_KT_TG_2_HAGL 006 SGF WTB - HASG 30.09 V3" xfId="330"/>
    <cellStyle name="_KT_TG_2_Lora-tungchau" xfId="331"/>
    <cellStyle name="_KT_TG_2_moi" xfId="332"/>
    <cellStyle name="_KT_TG_2_PGIA-phieu tham tra Kho bac" xfId="333"/>
    <cellStyle name="_KT_TG_2_PT02-02" xfId="334"/>
    <cellStyle name="_KT_TG_2_PT02-02_Book1" xfId="335"/>
    <cellStyle name="_KT_TG_2_PT02-03" xfId="336"/>
    <cellStyle name="_KT_TG_2_PT02-03_Book1" xfId="337"/>
    <cellStyle name="_KT_TG_2_Qt-HT3PQ1(CauKho)" xfId="338"/>
    <cellStyle name="_KT_TG_2_Qt-HT3PQ1(CauKho)_Book1" xfId="339"/>
    <cellStyle name="_KT_TG_2_Qt-HT3PQ1(CauKho)_Don gia quy 3 nam 2003 - Ban Dien Luc" xfId="340"/>
    <cellStyle name="_KT_TG_2_Qt-HT3PQ1(CauKho)_NC-VL2-2003" xfId="341"/>
    <cellStyle name="_KT_TG_2_Qt-HT3PQ1(CauKho)_NC-VL2-2003_1" xfId="342"/>
    <cellStyle name="_KT_TG_2_Qt-HT3PQ1(CauKho)_XL4Test5" xfId="343"/>
    <cellStyle name="_KT_TG_2_Sheet2" xfId="344"/>
    <cellStyle name="_KT_TG_2_XL4Poppy" xfId="345"/>
    <cellStyle name="_KT_TG_2_XL4Test5" xfId="346"/>
    <cellStyle name="_KT_TG_3" xfId="347"/>
    <cellStyle name="_KT_TG_4" xfId="348"/>
    <cellStyle name="_KT_TG_4_Lora-tungchau" xfId="349"/>
    <cellStyle name="_KT_TG_4_Qt-HT3PQ1(CauKho)" xfId="350"/>
    <cellStyle name="_KT_TG_4_Qt-HT3PQ1(CauKho)_Book1" xfId="351"/>
    <cellStyle name="_KT_TG_4_Qt-HT3PQ1(CauKho)_Don gia quy 3 nam 2003 - Ban Dien Luc" xfId="352"/>
    <cellStyle name="_KT_TG_4_Qt-HT3PQ1(CauKho)_NC-VL2-2003" xfId="353"/>
    <cellStyle name="_KT_TG_4_Qt-HT3PQ1(CauKho)_NC-VL2-2003_1" xfId="354"/>
    <cellStyle name="_KT_TG_4_Qt-HT3PQ1(CauKho)_XL4Test5" xfId="355"/>
    <cellStyle name="_LCV- FA summary- HQH" xfId="356"/>
    <cellStyle name="_Lora-tungchau" xfId="357"/>
    <cellStyle name="_MATERIAL_ALL_DOWLOAD" xfId="358"/>
    <cellStyle name="_Materials" xfId="359"/>
    <cellStyle name="_Mau bieu XDGT- Dien luc TN 12-11" xfId="360"/>
    <cellStyle name="_Mau bieu XDGT- Dien luc TN tong hop -15.11" xfId="361"/>
    <cellStyle name="_MAU BIEU XDGT GIA LAI" xfId="362"/>
    <cellStyle name="_MinhHai Nigico - WTB 31.12.2005 V5" xfId="363"/>
    <cellStyle name="_MUA NGOAI 2007" xfId="364"/>
    <cellStyle name="_NDIA04-2000" xfId="365"/>
    <cellStyle name="_OEM - FSs 300606 - V.1" xfId="366"/>
    <cellStyle name="_OEM - Section M" xfId="367"/>
    <cellStyle name="_OEM - WTB 31.12.05" xfId="368"/>
    <cellStyle name="_OEM - WTB 31.12.06" xfId="369"/>
    <cellStyle name="_PERSONAL" xfId="370"/>
    <cellStyle name="_PERSONAL_Book1" xfId="371"/>
    <cellStyle name="_PERSONAL_HAGL 006 SGF WTB - HASG 30.09 V3" xfId="372"/>
    <cellStyle name="_PERSONAL_HTQ.8 GD1" xfId="373"/>
    <cellStyle name="_PERSONAL_HTQ.8 GD1_Book1" xfId="374"/>
    <cellStyle name="_PERSONAL_HTQ.8 GD1_Don gia quy 3 nam 2003 - Ban Dien Luc" xfId="375"/>
    <cellStyle name="_PERSONAL_HTQ.8 GD1_NC-VL2-2003" xfId="376"/>
    <cellStyle name="_PERSONAL_HTQ.8 GD1_NC-VL2-2003_1" xfId="377"/>
    <cellStyle name="_PERSONAL_HTQ.8 GD1_XL4Test5" xfId="378"/>
    <cellStyle name="_PERSONAL_Tong hop KHCB 2001" xfId="379"/>
    <cellStyle name="_Purchasing 2006 YTD" xfId="380"/>
    <cellStyle name="_Qt-HT3PQ1(CauKho)" xfId="381"/>
    <cellStyle name="_Qt-HT3PQ1(CauKho)_Book1" xfId="382"/>
    <cellStyle name="_Qt-HT3PQ1(CauKho)_Don gia quy 3 nam 2003 - Ban Dien Luc" xfId="383"/>
    <cellStyle name="_Qt-HT3PQ1(CauKho)_NC-VL2-2003" xfId="384"/>
    <cellStyle name="_Qt-HT3PQ1(CauKho)_NC-VL2-2003_1" xfId="385"/>
    <cellStyle name="_Qt-HT3PQ1(CauKho)_XL4Test5" xfId="386"/>
    <cellStyle name="_RCL - WTB 31.12.06 - v3" xfId="387"/>
    <cellStyle name="_RM FG INV 2006" xfId="388"/>
    <cellStyle name="_Royal Cargo - Section O - NTHH" xfId="389"/>
    <cellStyle name="_Royal Cargo-WTB - V2" xfId="390"/>
    <cellStyle name="_Sales &amp; COGs - 2005" xfId="391"/>
    <cellStyle name="_Sheet4" xfId="392"/>
    <cellStyle name="_SLARY  -KEY Staff 2nd half 2005" xfId="393"/>
    <cellStyle name="_Stock" xfId="394"/>
    <cellStyle name="_TG-TH" xfId="395"/>
    <cellStyle name="_TG-TH_1" xfId="396"/>
    <cellStyle name="_TG-TH_1_BAO CAO KLCT PT2000" xfId="397"/>
    <cellStyle name="_TG-TH_1_BAO CAO PT2000" xfId="398"/>
    <cellStyle name="_TG-TH_1_BAO CAO PT2000_Book1" xfId="399"/>
    <cellStyle name="_TG-TH_1_Bao cao XDCB 2001 - T11 KH dieu chinh 20-11-THAI" xfId="400"/>
    <cellStyle name="_TG-TH_1_Book1" xfId="401"/>
    <cellStyle name="_TG-TH_1_Book1_1" xfId="402"/>
    <cellStyle name="_TG-TH_1_Book1_1_DanhMucDonGiaVTTB_Dien_TAM" xfId="403"/>
    <cellStyle name="_TG-TH_1_Book1_2" xfId="404"/>
    <cellStyle name="_TG-TH_1_Book1_3" xfId="405"/>
    <cellStyle name="_TG-TH_1_Book1_3_DT truong thinh phu" xfId="406"/>
    <cellStyle name="_TG-TH_1_Book1_3_XL4Test5" xfId="407"/>
    <cellStyle name="_TG-TH_1_Book1_BC-QT-WB-dthao" xfId="408"/>
    <cellStyle name="_TG-TH_1_Book1_DanhMucDonGiaVTTB_Dien_TAM" xfId="409"/>
    <cellStyle name="_TG-TH_1_Book1_HAGL 006 SGF WTB - HASG 30.09 V3" xfId="410"/>
    <cellStyle name="_TG-TH_1_Dcdtoan-bcnckt " xfId="411"/>
    <cellStyle name="_TG-TH_1_DN_MTP" xfId="412"/>
    <cellStyle name="_TG-TH_1_Dongia2-2003" xfId="413"/>
    <cellStyle name="_TG-TH_1_Dongia2-2003_DT truong thinh phu" xfId="414"/>
    <cellStyle name="_TG-TH_1_DT truong thinh phu" xfId="415"/>
    <cellStyle name="_TG-TH_1_DTCDT MR.2N110.HOCMON.TDTOAN.CCUNG" xfId="416"/>
    <cellStyle name="_TG-TH_1_HAGL 006 SGF WTB - HASG 30.09 V3" xfId="417"/>
    <cellStyle name="_TG-TH_1_Lora-tungchau" xfId="418"/>
    <cellStyle name="_TG-TH_1_moi" xfId="419"/>
    <cellStyle name="_TG-TH_1_PGIA-phieu tham tra Kho bac" xfId="420"/>
    <cellStyle name="_TG-TH_1_PT02-02" xfId="421"/>
    <cellStyle name="_TG-TH_1_PT02-02_Book1" xfId="422"/>
    <cellStyle name="_TG-TH_1_PT02-03_Book1" xfId="423"/>
    <cellStyle name="_TG-TH_1_Qt-HT3PQ1(CauKho)" xfId="424"/>
    <cellStyle name="_TG-TH_1_Qt-HT3PQ1(CauKho)_Book1" xfId="425"/>
    <cellStyle name="_TG-TH_1_Qt-HT3PQ1(CauKho)_Don gia quy 3 nam 2003 - Ban Dien Luc" xfId="426"/>
    <cellStyle name="_TG-TH_1_Qt-HT3PQ1(CauKho)_NC-VL2-2003" xfId="427"/>
    <cellStyle name="_TG-TH_1_Qt-HT3PQ1(CauKho)_NC-VL2-2003_1" xfId="428"/>
    <cellStyle name="_TG-TH_1_Qt-HT3PQ1(CauKho)_XL4Test5" xfId="429"/>
    <cellStyle name="_TG-TH_1_Sheet2" xfId="430"/>
    <cellStyle name="_TG-TH_1_XL4Poppy" xfId="431"/>
    <cellStyle name="_TG-TH_1_XL4Test5" xfId="432"/>
    <cellStyle name="_TG-TH_2" xfId="433"/>
    <cellStyle name="_TG-TH_2_BAO CAO KLCT PT2000" xfId="434"/>
    <cellStyle name="_TG-TH_2_BAO CAO PT2000" xfId="435"/>
    <cellStyle name="_TG-TH_2_BAO CAO PT2000_Book1" xfId="436"/>
    <cellStyle name="_TG-TH_2_Bao cao XDCB 2001 - T11 KH dieu chinh 20-11-THAI" xfId="437"/>
    <cellStyle name="_TG-TH_2_Book1" xfId="438"/>
    <cellStyle name="_TG-TH_2_Book1_1" xfId="439"/>
    <cellStyle name="_TG-TH_2_Book1_1_DanhMucDonGiaVTTB_Dien_TAM" xfId="440"/>
    <cellStyle name="_TG-TH_2_Book1_2" xfId="441"/>
    <cellStyle name="_TG-TH_2_Book1_3" xfId="442"/>
    <cellStyle name="_TG-TH_2_Book1_3_DT truong thinh phu" xfId="443"/>
    <cellStyle name="_TG-TH_2_Book1_3_XL4Test5" xfId="444"/>
    <cellStyle name="_TG-TH_2_Book1_DanhMucDonGiaVTTB_Dien_TAM" xfId="445"/>
    <cellStyle name="_TG-TH_2_Book1_HAGL 006 SGF WTB - HASG 30.09 V3" xfId="446"/>
    <cellStyle name="_TG-TH_2_Dcdtoan-bcnckt " xfId="447"/>
    <cellStyle name="_TG-TH_2_DN_MTP" xfId="448"/>
    <cellStyle name="_TG-TH_2_Dongia2-2003" xfId="449"/>
    <cellStyle name="_TG-TH_2_Dongia2-2003_DT truong thinh phu" xfId="450"/>
    <cellStyle name="_TG-TH_2_DT truong thinh phu" xfId="451"/>
    <cellStyle name="_TG-TH_2_DTCDT MR.2N110.HOCMON.TDTOAN.CCUNG" xfId="452"/>
    <cellStyle name="_TG-TH_2_HAGL 006 SGF WTB - HASG 30.09 V3" xfId="453"/>
    <cellStyle name="_TG-TH_2_Lora-tungchau" xfId="454"/>
    <cellStyle name="_TG-TH_2_moi" xfId="455"/>
    <cellStyle name="_TG-TH_2_PGIA-phieu tham tra Kho bac" xfId="456"/>
    <cellStyle name="_TG-TH_2_PT02-02" xfId="457"/>
    <cellStyle name="_TG-TH_2_PT02-02_Book1" xfId="458"/>
    <cellStyle name="_TG-TH_2_PT02-03" xfId="459"/>
    <cellStyle name="_TG-TH_2_PT02-03_Book1" xfId="460"/>
    <cellStyle name="_TG-TH_2_Qt-HT3PQ1(CauKho)" xfId="461"/>
    <cellStyle name="_TG-TH_2_Qt-HT3PQ1(CauKho)_Book1" xfId="462"/>
    <cellStyle name="_TG-TH_2_Qt-HT3PQ1(CauKho)_Don gia quy 3 nam 2003 - Ban Dien Luc" xfId="463"/>
    <cellStyle name="_TG-TH_2_Qt-HT3PQ1(CauKho)_NC-VL2-2003" xfId="464"/>
    <cellStyle name="_TG-TH_2_Qt-HT3PQ1(CauKho)_NC-VL2-2003_1" xfId="465"/>
    <cellStyle name="_TG-TH_2_Qt-HT3PQ1(CauKho)_XL4Test5" xfId="466"/>
    <cellStyle name="_TG-TH_2_Sheet2" xfId="467"/>
    <cellStyle name="_TG-TH_2_XL4Poppy" xfId="468"/>
    <cellStyle name="_TG-TH_2_XL4Test5" xfId="469"/>
    <cellStyle name="_TG-TH_3" xfId="470"/>
    <cellStyle name="_TG-TH_3_Lora-tungchau" xfId="471"/>
    <cellStyle name="_TG-TH_3_Qt-HT3PQ1(CauKho)" xfId="472"/>
    <cellStyle name="_TG-TH_3_Qt-HT3PQ1(CauKho)_Book1" xfId="473"/>
    <cellStyle name="_TG-TH_3_Qt-HT3PQ1(CauKho)_Don gia quy 3 nam 2003 - Ban Dien Luc" xfId="474"/>
    <cellStyle name="_TG-TH_3_Qt-HT3PQ1(CauKho)_NC-VL2-2003" xfId="475"/>
    <cellStyle name="_TG-TH_3_Qt-HT3PQ1(CauKho)_NC-VL2-2003_1" xfId="476"/>
    <cellStyle name="_TG-TH_3_Qt-HT3PQ1(CauKho)_XL4Test5" xfId="477"/>
    <cellStyle name="_TG-TH_4" xfId="478"/>
    <cellStyle name="_TH KHAI TOAN THU THIEM cac tuyen TT noi" xfId="479"/>
    <cellStyle name="_TONG HOP THUYET MINH TBA" xfId="480"/>
    <cellStyle name="_tong kho 31.12.06" xfId="481"/>
    <cellStyle name="_TSCD KHAC 23-11" xfId="482"/>
    <cellStyle name="_TSCD_311206_final 4" xfId="483"/>
    <cellStyle name="_WIP_1205" xfId="484"/>
    <cellStyle name="_WP - Thuy Duong -v2" xfId="485"/>
    <cellStyle name="_Write off" xfId="486"/>
    <cellStyle name="_Xnt_0105" xfId="487"/>
    <cellStyle name="_Xnt_1205" xfId="488"/>
    <cellStyle name="_ÿÿÿÿÿ" xfId="489"/>
    <cellStyle name="–¢’è‹`" xfId="490"/>
    <cellStyle name="•\Ž¦Ï‚Ý‚ÌƒnƒCƒp[ƒŠƒ“ƒN" xfId="491"/>
    <cellStyle name="•W?_Format" xfId="492"/>
    <cellStyle name="•W€_Format" xfId="493"/>
    <cellStyle name="ÊÝ [0.00]_LOCAL PARTS PRICE" xfId="672"/>
    <cellStyle name="ÊÝ_LOCAL PARTS PRICE" xfId="673"/>
    <cellStyle name="W_LOCAL PARTS PRICE" xfId="1045"/>
    <cellStyle name="0%" xfId="494"/>
    <cellStyle name="0,000,0" xfId="495"/>
    <cellStyle name="0.0" xfId="496"/>
    <cellStyle name="0.0%" xfId="497"/>
    <cellStyle name="0.00" xfId="498"/>
    <cellStyle name="0.00%" xfId="499"/>
    <cellStyle name="1" xfId="500"/>
    <cellStyle name="1_expenses update 30-dec-06" xfId="501"/>
    <cellStyle name="15" xfId="502"/>
    <cellStyle name="18" xfId="503"/>
    <cellStyle name="¹éºÐÀ²_      " xfId="504"/>
    <cellStyle name="2" xfId="505"/>
    <cellStyle name="2_expenses update 30-dec-06" xfId="506"/>
    <cellStyle name="20" xfId="507"/>
    <cellStyle name="20% - Accent1 2" xfId="508"/>
    <cellStyle name="20% - Accent2 2" xfId="509"/>
    <cellStyle name="20% - Accent3 2" xfId="510"/>
    <cellStyle name="20% - Accent4 2" xfId="511"/>
    <cellStyle name="20% - Accent5 2" xfId="512"/>
    <cellStyle name="20% - Accent6 2" xfId="513"/>
    <cellStyle name="24" xfId="514"/>
    <cellStyle name="3" xfId="515"/>
    <cellStyle name="3_expenses update 30-dec-06" xfId="516"/>
    <cellStyle name="4" xfId="517"/>
    <cellStyle name="40% - Accent1 2" xfId="518"/>
    <cellStyle name="40% - Accent2 2" xfId="519"/>
    <cellStyle name="40% - Accent3 2" xfId="520"/>
    <cellStyle name="40% - Accent4 2" xfId="521"/>
    <cellStyle name="40% - Accent5 2" xfId="522"/>
    <cellStyle name="40% - Accent6 2" xfId="523"/>
    <cellStyle name="6" xfId="524"/>
    <cellStyle name="60% - Accent1 2" xfId="525"/>
    <cellStyle name="60% - Accent2 2" xfId="526"/>
    <cellStyle name="60% - Accent3 2" xfId="527"/>
    <cellStyle name="60% - Accent4 2" xfId="528"/>
    <cellStyle name="60% - Accent5 2" xfId="529"/>
    <cellStyle name="60% - Accent6 2" xfId="530"/>
    <cellStyle name="Accent1 - 20%" xfId="532"/>
    <cellStyle name="Accent1 - 40%" xfId="533"/>
    <cellStyle name="Accent1 - 60%" xfId="534"/>
    <cellStyle name="Accent1 2" xfId="531"/>
    <cellStyle name="Accent2 - 20%" xfId="536"/>
    <cellStyle name="Accent2 - 40%" xfId="537"/>
    <cellStyle name="Accent2 - 60%" xfId="538"/>
    <cellStyle name="Accent2 2" xfId="535"/>
    <cellStyle name="Accent3 - 20%" xfId="540"/>
    <cellStyle name="Accent3 - 40%" xfId="541"/>
    <cellStyle name="Accent3 - 60%" xfId="542"/>
    <cellStyle name="Accent3 2" xfId="539"/>
    <cellStyle name="Accent4 - 20%" xfId="544"/>
    <cellStyle name="Accent4 - 40%" xfId="545"/>
    <cellStyle name="Accent4 - 60%" xfId="546"/>
    <cellStyle name="Accent4 2" xfId="543"/>
    <cellStyle name="Accent5 - 20%" xfId="548"/>
    <cellStyle name="Accent5 - 40%" xfId="549"/>
    <cellStyle name="Accent5 - 60%" xfId="550"/>
    <cellStyle name="Accent5 2" xfId="547"/>
    <cellStyle name="Accent6 - 20%" xfId="552"/>
    <cellStyle name="Accent6 - 40%" xfId="553"/>
    <cellStyle name="Accent6 - 60%" xfId="554"/>
    <cellStyle name="Accent6 2" xfId="551"/>
    <cellStyle name="Account" xfId="555"/>
    <cellStyle name="ÅëÈ­ [0]_      " xfId="556"/>
    <cellStyle name="AeE­ [0]_INQUIRY ¿?¾÷AßAø " xfId="557"/>
    <cellStyle name="ÅëÈ­ [0]_L601CPT" xfId="558"/>
    <cellStyle name="ÅëÈ­_      " xfId="559"/>
    <cellStyle name="AeE­_INQUIRY ¿?¾÷AßAø " xfId="560"/>
    <cellStyle name="ÅëÈ­_L601CPT" xfId="561"/>
    <cellStyle name="APPEAR" xfId="562"/>
    <cellStyle name="arbres" xfId="563"/>
    <cellStyle name="args.style" xfId="564"/>
    <cellStyle name="ÄÞ¸¶ [0]_      " xfId="565"/>
    <cellStyle name="AÞ¸¶ [0]_INQUIRY ¿?¾÷AßAø " xfId="566"/>
    <cellStyle name="ÄÞ¸¶ [0]_L601CPT" xfId="567"/>
    <cellStyle name="ÄÞ¸¶_      " xfId="568"/>
    <cellStyle name="AÞ¸¶_INQUIRY ¿?¾÷AßAø " xfId="569"/>
    <cellStyle name="ÄÞ¸¶_L601CPT" xfId="570"/>
    <cellStyle name="AutoFormat Options" xfId="571"/>
    <cellStyle name="Bad 2" xfId="572"/>
    <cellStyle name="BKWmas" xfId="573"/>
    <cellStyle name="Body" xfId="574"/>
    <cellStyle name="Brand Label" xfId="575"/>
    <cellStyle name="C?AØ_¿?¾÷CoE² " xfId="576"/>
    <cellStyle name="Ç¥ÁØ_      " xfId="577"/>
    <cellStyle name="C￥AØ_¿μ¾÷CoE² " xfId="578"/>
    <cellStyle name="Ç¥ÁØ_±¸¹Ì´ëÃ¥" xfId="579"/>
    <cellStyle name="C￥AØ_Sheet1_¿μ¾÷CoE² " xfId="580"/>
    <cellStyle name="Calc Currency (0)" xfId="581"/>
    <cellStyle name="Calc Currency (2)" xfId="582"/>
    <cellStyle name="Calc Percent (0)" xfId="583"/>
    <cellStyle name="Calc Percent (1)" xfId="584"/>
    <cellStyle name="Calc Percent (2)" xfId="585"/>
    <cellStyle name="Calc Units (0)" xfId="586"/>
    <cellStyle name="Calc Units (1)" xfId="587"/>
    <cellStyle name="Calc Units (2)" xfId="588"/>
    <cellStyle name="Calculation 2" xfId="589"/>
    <cellStyle name="category" xfId="590"/>
    <cellStyle name="C℀" xfId="591"/>
    <cellStyle name="CC1" xfId="592"/>
    <cellStyle name="CC2" xfId="593"/>
    <cellStyle name="Cerrency_Sheet2_XANGDAU" xfId="594"/>
    <cellStyle name="chchuyen" xfId="595"/>
    <cellStyle name="Check Cell 2" xfId="596"/>
    <cellStyle name="CHUONG" xfId="597"/>
    <cellStyle name="Col Heads" xfId="598"/>
    <cellStyle name="Column Header" xfId="599"/>
    <cellStyle name="Comma" xfId="1132" builtinId="3"/>
    <cellStyle name="Comma  - Style1" xfId="601"/>
    <cellStyle name="Comma  - Style2" xfId="602"/>
    <cellStyle name="Comma  - Style3" xfId="603"/>
    <cellStyle name="Comma  - Style4" xfId="604"/>
    <cellStyle name="Comma  - Style5" xfId="605"/>
    <cellStyle name="Comma  - Style6" xfId="606"/>
    <cellStyle name="Comma  - Style7" xfId="607"/>
    <cellStyle name="Comma  - Style8" xfId="608"/>
    <cellStyle name="Comma [0]0" xfId="609"/>
    <cellStyle name="Comma [00]" xfId="610"/>
    <cellStyle name="Comma 2" xfId="600"/>
    <cellStyle name="Comma 2 2" xfId="611"/>
    <cellStyle name="Comma 2 2 2" xfId="612"/>
    <cellStyle name="Comma 2 2 2 2" xfId="613"/>
    <cellStyle name="Comma 2 3" xfId="614"/>
    <cellStyle name="Comma 3" xfId="615"/>
    <cellStyle name="Comma 4" xfId="616"/>
    <cellStyle name="Comma 5" xfId="617"/>
    <cellStyle name="Comma 6" xfId="618"/>
    <cellStyle name="comma zerodec" xfId="619"/>
    <cellStyle name="Comma,0" xfId="620"/>
    <cellStyle name="Comma,1" xfId="621"/>
    <cellStyle name="Comma,2" xfId="622"/>
    <cellStyle name="Comma0" xfId="623"/>
    <cellStyle name="computed cell" xfId="624"/>
    <cellStyle name="Copied" xfId="625"/>
    <cellStyle name="COST1" xfId="626"/>
    <cellStyle name="Cࡵrrency_Sheet1_PRODUCTĠ" xfId="627"/>
    <cellStyle name="CT1" xfId="628"/>
    <cellStyle name="CT2" xfId="629"/>
    <cellStyle name="CT4" xfId="630"/>
    <cellStyle name="CT5" xfId="631"/>
    <cellStyle name="ct7" xfId="632"/>
    <cellStyle name="ct8" xfId="633"/>
    <cellStyle name="cth1" xfId="634"/>
    <cellStyle name="Cthuc" xfId="635"/>
    <cellStyle name="Cthuc1" xfId="636"/>
    <cellStyle name="Currency [00]" xfId="637"/>
    <cellStyle name="Currency,0" xfId="638"/>
    <cellStyle name="Currency,2" xfId="639"/>
    <cellStyle name="Currency0" xfId="640"/>
    <cellStyle name="Currency1" xfId="641"/>
    <cellStyle name="d" xfId="642"/>
    <cellStyle name="d%" xfId="643"/>
    <cellStyle name="d_bao cao tinh hinh chuyen nhuong nha dau tu han che chuyen nhuong" xfId="644"/>
    <cellStyle name="d_DS nop DMua RAL" xfId="645"/>
    <cellStyle name="d_GUI TT" xfId="646"/>
    <cellStyle name="d_OANH" xfId="647"/>
    <cellStyle name="d1" xfId="648"/>
    <cellStyle name="Dan" xfId="649"/>
    <cellStyle name="Data" xfId="650"/>
    <cellStyle name="Date" xfId="651"/>
    <cellStyle name="date 2" xfId="652"/>
    <cellStyle name="Date Short" xfId="653"/>
    <cellStyle name="date_ATMS-SSY 2007 08 Rev 1 20Sep2007" xfId="654"/>
    <cellStyle name="DELTA" xfId="655"/>
    <cellStyle name="Dezimal [0]_68574_Materialbedarfsliste" xfId="656"/>
    <cellStyle name="Dezimal_68574_Materialbedarfsliste" xfId="657"/>
    <cellStyle name="Dollar (zero dec)" xfId="658"/>
    <cellStyle name="E&amp;Y House" xfId="659"/>
    <cellStyle name="Emphasis 1" xfId="660"/>
    <cellStyle name="Emphasis 2" xfId="661"/>
    <cellStyle name="Emphasis 3" xfId="662"/>
    <cellStyle name="EN CO.," xfId="663"/>
    <cellStyle name="Enter Currency (0)" xfId="664"/>
    <cellStyle name="Enter Currency (2)" xfId="665"/>
    <cellStyle name="Enter Units (0)" xfId="666"/>
    <cellStyle name="Enter Units (1)" xfId="667"/>
    <cellStyle name="Enter Units (2)" xfId="668"/>
    <cellStyle name="Entered" xfId="669"/>
    <cellStyle name="Euro" xfId="670"/>
    <cellStyle name="Explanatory Text 2" xfId="671"/>
    <cellStyle name="EYSheetHeader1" xfId="674"/>
    <cellStyle name="F2" xfId="675"/>
    <cellStyle name="F3" xfId="676"/>
    <cellStyle name="F4" xfId="677"/>
    <cellStyle name="F5" xfId="678"/>
    <cellStyle name="F6" xfId="679"/>
    <cellStyle name="F7" xfId="680"/>
    <cellStyle name="F8" xfId="681"/>
    <cellStyle name="Filter Heading" xfId="682"/>
    <cellStyle name="Filter Input Date" xfId="683"/>
    <cellStyle name="Filter Input Text" xfId="684"/>
    <cellStyle name="Filter Label" xfId="685"/>
    <cellStyle name="Fixed" xfId="686"/>
    <cellStyle name="ƒnƒCƒp[ƒŠƒ“ƒN" xfId="687"/>
    <cellStyle name="Font" xfId="688"/>
    <cellStyle name="Good 2" xfId="689"/>
    <cellStyle name="Grey" xfId="690"/>
    <cellStyle name="ha" xfId="691"/>
    <cellStyle name="HEADER" xfId="692"/>
    <cellStyle name="Header1" xfId="693"/>
    <cellStyle name="Header-1-1" xfId="694"/>
    <cellStyle name="Header2" xfId="695"/>
    <cellStyle name="Heading" xfId="696"/>
    <cellStyle name="Heading 1 2" xfId="697"/>
    <cellStyle name="Heading 2 2" xfId="698"/>
    <cellStyle name="Heading 3 2" xfId="699"/>
    <cellStyle name="Heading 4 2" xfId="700"/>
    <cellStyle name="Heading1" xfId="701"/>
    <cellStyle name="Heading1 1" xfId="702"/>
    <cellStyle name="Heading1_ASSET VALUATION T12.2008" xfId="703"/>
    <cellStyle name="Heading2" xfId="704"/>
    <cellStyle name="headoption" xfId="705"/>
    <cellStyle name="hidden" xfId="706"/>
    <cellStyle name="HIDE" xfId="707"/>
    <cellStyle name="HMRCalculated" xfId="708"/>
    <cellStyle name="HMRInput" xfId="709"/>
    <cellStyle name="Hoa-Scholl" xfId="710"/>
    <cellStyle name="Hyperlink 2" xfId="711"/>
    <cellStyle name="i·0" xfId="712"/>
    <cellStyle name="Indent" xfId="713"/>
    <cellStyle name="Input [yellow]" xfId="715"/>
    <cellStyle name="Input 2" xfId="714"/>
    <cellStyle name="Input Cells" xfId="716"/>
    <cellStyle name="ke" xfId="717"/>
    <cellStyle name="KENGANG" xfId="718"/>
    <cellStyle name="khanh" xfId="719"/>
    <cellStyle name="KHUNG" xfId="720"/>
    <cellStyle name="Latest Estimate" xfId="721"/>
    <cellStyle name="Ledger 17 x 11 in" xfId="722"/>
    <cellStyle name="lien" xfId="723"/>
    <cellStyle name="Line" xfId="724"/>
    <cellStyle name="Link Currency (0)" xfId="725"/>
    <cellStyle name="Link Currency (2)" xfId="726"/>
    <cellStyle name="Link Units (0)" xfId="727"/>
    <cellStyle name="Link Units (1)" xfId="728"/>
    <cellStyle name="Link Units (2)" xfId="729"/>
    <cellStyle name="Linked Cell 2" xfId="730"/>
    <cellStyle name="Linked Cells" xfId="731"/>
    <cellStyle name="List Heading Left Basic" xfId="732"/>
    <cellStyle name="luc" xfId="733"/>
    <cellStyle name="luc2" xfId="734"/>
    <cellStyle name="MARK" xfId="735"/>
    <cellStyle name="Millares [0]_2AV_M_M " xfId="736"/>
    <cellStyle name="Millares_2AV_M_M " xfId="737"/>
    <cellStyle name="Milliers [0]_      " xfId="738"/>
    <cellStyle name="Milliers_      " xfId="739"/>
    <cellStyle name="Model" xfId="740"/>
    <cellStyle name="moi" xfId="741"/>
    <cellStyle name="Mon?aire [0]_      " xfId="742"/>
    <cellStyle name="Mon?aire_      " xfId="743"/>
    <cellStyle name="Moneda [0]_2AV_M_M " xfId="744"/>
    <cellStyle name="Moneda_2AV_M_M " xfId="745"/>
    <cellStyle name="Monétaire [0]_      " xfId="746"/>
    <cellStyle name="Monétaire_      " xfId="747"/>
    <cellStyle name="n" xfId="748"/>
    <cellStyle name="n_bao cao tinh hinh chuyen nhuong nha dau tu han che chuyen nhuong" xfId="749"/>
    <cellStyle name="n_DS nop DMua RAL" xfId="750"/>
    <cellStyle name="n_GUI TT" xfId="751"/>
    <cellStyle name="n_OANH" xfId="752"/>
    <cellStyle name="n1" xfId="753"/>
    <cellStyle name="Neutral 2" xfId="754"/>
    <cellStyle name="New" xfId="755"/>
    <cellStyle name="New Times Roman" xfId="756"/>
    <cellStyle name="no dec" xfId="757"/>
    <cellStyle name="NoFill" xfId="758"/>
    <cellStyle name="ÑONVÒ" xfId="759"/>
    <cellStyle name="Normal" xfId="0" builtinId="0"/>
    <cellStyle name="Normal - Style1" xfId="760"/>
    <cellStyle name="Normal - 유형1" xfId="761"/>
    <cellStyle name="Normal 10" xfId="762"/>
    <cellStyle name="Normal 11" xfId="763"/>
    <cellStyle name="Normal 12" xfId="764"/>
    <cellStyle name="Normal 13" xfId="765"/>
    <cellStyle name="Normal 14" xfId="766"/>
    <cellStyle name="Normal 15" xfId="767"/>
    <cellStyle name="Normal 16" xfId="768"/>
    <cellStyle name="Normal 17" xfId="769"/>
    <cellStyle name="Normal 18" xfId="770"/>
    <cellStyle name="Normal 19" xfId="771"/>
    <cellStyle name="Normal 2" xfId="1"/>
    <cellStyle name="Normal 2 2" xfId="772"/>
    <cellStyle name="Normal 2 2 2" xfId="773"/>
    <cellStyle name="Normal 2 2 2 2" xfId="774"/>
    <cellStyle name="Normal 2 3" xfId="775"/>
    <cellStyle name="Normal 20" xfId="776"/>
    <cellStyle name="Normal 21" xfId="777"/>
    <cellStyle name="Normal 22" xfId="778"/>
    <cellStyle name="Normal 23" xfId="779"/>
    <cellStyle name="Normal 24" xfId="780"/>
    <cellStyle name="Normal 3" xfId="781"/>
    <cellStyle name="Normal 3 2" xfId="782"/>
    <cellStyle name="Normal 3_BCTC T.9" xfId="783"/>
    <cellStyle name="Normal 4" xfId="784"/>
    <cellStyle name="Normal 4 2" xfId="785"/>
    <cellStyle name="Normal 5" xfId="786"/>
    <cellStyle name="Normal 6" xfId="787"/>
    <cellStyle name="Normal 7" xfId="788"/>
    <cellStyle name="Normal 8" xfId="789"/>
    <cellStyle name="Normal 9" xfId="790"/>
    <cellStyle name="Normal_Copy of BAO CAO TAI CHINH MOI TT95-nam 2008(anhnq edited)" xfId="1131"/>
    <cellStyle name="Normal0,000" xfId="791"/>
    <cellStyle name="Normal1" xfId="792"/>
    <cellStyle name="Normale_BP" xfId="793"/>
    <cellStyle name="normální_A" xfId="794"/>
    <cellStyle name="Note 2" xfId="795"/>
    <cellStyle name="Œ…‹æ_Ø‚è [0.00]_ÆÂ__" xfId="796"/>
    <cellStyle name="Œ…‹æØ‚è [0.00]_967ww" xfId="797"/>
    <cellStyle name="Œ…‹æØ‚è_967ww" xfId="798"/>
    <cellStyle name="oft Excel]_x000d__x000a_Comment=open=/f ‚ðw’è‚·‚é‚ÆAƒ†[ƒU[’è‹`ŠÖ”‚ðŠÖ”“\‚è•t‚¯‚Ìˆê——‚É“o˜^‚·‚é‚±‚Æ‚ª‚Å‚«‚Ü‚·B_x000d__x000a_Maximized" xfId="799"/>
    <cellStyle name="oft Excel]_x000d__x000a_Comment=open=/f ‚ðŽw’è‚·‚é‚ÆAƒ†[ƒU[’è‹`ŠÖ”‚ðŠÖ”“\‚è•t‚¯‚Ìˆê——‚É“o˜^‚·‚é‚±‚Æ‚ª‚Å‚«‚Ü‚·B_x000d__x000a_Maximized" xfId="800"/>
    <cellStyle name="oft Excel]_x000d__x000a_Comment=The open=/f lines load custom functions into the Paste Function list._x000d__x000a_Maximized=2_x000d__x000a_Basics=1_x000d__x000a_A" xfId="801"/>
    <cellStyle name="oft Excel]_x000d__x000a_Comment=The open=/f lines load custom functions into the Paste Function list._x000d__x000a_Maximized=3_x000d__x000a_Basics=1_x000d__x000a_A" xfId="802"/>
    <cellStyle name="omma [0]_Mktg Prog" xfId="803"/>
    <cellStyle name="ormal_Sheet1_1" xfId="804"/>
    <cellStyle name="Output 2" xfId="805"/>
    <cellStyle name="Package_numbers" xfId="806"/>
    <cellStyle name="paint" xfId="807"/>
    <cellStyle name="Pattern" xfId="808"/>
    <cellStyle name="per.style" xfId="809"/>
    <cellStyle name="Percent [0]" xfId="810"/>
    <cellStyle name="Percent [00]" xfId="811"/>
    <cellStyle name="Percent [2]" xfId="812"/>
    <cellStyle name="Percent 2" xfId="813"/>
    <cellStyle name="Percent 2 2" xfId="814"/>
    <cellStyle name="Percent 2 3" xfId="815"/>
    <cellStyle name="PERCENTAGE" xfId="816"/>
    <cellStyle name="PrePop Currency (0)" xfId="817"/>
    <cellStyle name="PrePop Currency (2)" xfId="818"/>
    <cellStyle name="PrePop Units (0)" xfId="819"/>
    <cellStyle name="PrePop Units (1)" xfId="820"/>
    <cellStyle name="PrePop Units (2)" xfId="821"/>
    <cellStyle name="pricing" xfId="822"/>
    <cellStyle name="Print_header" xfId="823"/>
    <cellStyle name="PSChar" xfId="824"/>
    <cellStyle name="PSHeading" xfId="825"/>
    <cellStyle name="Quantity" xfId="826"/>
    <cellStyle name="Report Extracted" xfId="827"/>
    <cellStyle name="RevList" xfId="828"/>
    <cellStyle name="S—_x0008_" xfId="829"/>
    <cellStyle name="s]_x000d__x000a_spooler=yes_x000d__x000a_load=_x000d__x000a_Beep=yes_x000d__x000a_NullPort=None_x000d__x000a_BorderWidth=3_x000d__x000a_CursorBlinkRate=1200_x000d__x000a_DoubleClickSpeed=452_x000d__x000a_Programs=co" xfId="830"/>
    <cellStyle name="SAPBEXchaText" xfId="831"/>
    <cellStyle name="SAPBEXstdData" xfId="832"/>
    <cellStyle name="SAPBEXstdItem" xfId="833"/>
    <cellStyle name="serJet 1200 Series PCL 6" xfId="834"/>
    <cellStyle name="Sheet Title" xfId="835"/>
    <cellStyle name="SKU Label" xfId="836"/>
    <cellStyle name="so" xfId="837"/>
    <cellStyle name="Spaltenebene_1_主营业务利润明细表" xfId="838"/>
    <cellStyle name="Standard_9. Fixed assets-Additions list" xfId="839"/>
    <cellStyle name="Style 1" xfId="840"/>
    <cellStyle name="Style 10" xfId="841"/>
    <cellStyle name="Style 11" xfId="842"/>
    <cellStyle name="Style 12" xfId="843"/>
    <cellStyle name="Style 13" xfId="844"/>
    <cellStyle name="Style 14" xfId="845"/>
    <cellStyle name="Style 15" xfId="846"/>
    <cellStyle name="Style 16" xfId="847"/>
    <cellStyle name="Style 17" xfId="848"/>
    <cellStyle name="Style 18" xfId="849"/>
    <cellStyle name="Style 19" xfId="850"/>
    <cellStyle name="Style 2" xfId="851"/>
    <cellStyle name="Style 20" xfId="852"/>
    <cellStyle name="Style 21" xfId="853"/>
    <cellStyle name="Style 22" xfId="854"/>
    <cellStyle name="Style 23" xfId="855"/>
    <cellStyle name="Style 24" xfId="856"/>
    <cellStyle name="Style 25" xfId="857"/>
    <cellStyle name="Style 26" xfId="858"/>
    <cellStyle name="Style 27" xfId="859"/>
    <cellStyle name="Style 28" xfId="860"/>
    <cellStyle name="Style 29" xfId="861"/>
    <cellStyle name="Style 3" xfId="862"/>
    <cellStyle name="Style 30" xfId="863"/>
    <cellStyle name="Style 31" xfId="864"/>
    <cellStyle name="Style 32" xfId="865"/>
    <cellStyle name="Style 33" xfId="866"/>
    <cellStyle name="Style 34" xfId="867"/>
    <cellStyle name="Style 35" xfId="868"/>
    <cellStyle name="Style 36" xfId="869"/>
    <cellStyle name="Style 37" xfId="870"/>
    <cellStyle name="Style 38" xfId="871"/>
    <cellStyle name="Style 39" xfId="872"/>
    <cellStyle name="Style 4" xfId="873"/>
    <cellStyle name="Style 40" xfId="874"/>
    <cellStyle name="Style 41" xfId="875"/>
    <cellStyle name="Style 42" xfId="876"/>
    <cellStyle name="Style 43" xfId="877"/>
    <cellStyle name="Style 44" xfId="878"/>
    <cellStyle name="Style 45" xfId="879"/>
    <cellStyle name="Style 46" xfId="880"/>
    <cellStyle name="Style 47" xfId="881"/>
    <cellStyle name="Style 48" xfId="882"/>
    <cellStyle name="Style 49" xfId="883"/>
    <cellStyle name="Style 5" xfId="884"/>
    <cellStyle name="Style 50" xfId="885"/>
    <cellStyle name="Style 51" xfId="886"/>
    <cellStyle name="Style 52" xfId="887"/>
    <cellStyle name="Style 53" xfId="888"/>
    <cellStyle name="Style 54" xfId="889"/>
    <cellStyle name="Style 55" xfId="890"/>
    <cellStyle name="Style 56" xfId="891"/>
    <cellStyle name="Style 57" xfId="892"/>
    <cellStyle name="Style 58" xfId="893"/>
    <cellStyle name="Style 59" xfId="894"/>
    <cellStyle name="Style 6" xfId="895"/>
    <cellStyle name="Style 60" xfId="896"/>
    <cellStyle name="Style 61" xfId="897"/>
    <cellStyle name="Style 62" xfId="898"/>
    <cellStyle name="Style 63" xfId="899"/>
    <cellStyle name="Style 64" xfId="900"/>
    <cellStyle name="Style 65" xfId="901"/>
    <cellStyle name="Style 66" xfId="902"/>
    <cellStyle name="Style 67" xfId="903"/>
    <cellStyle name="Style 68" xfId="904"/>
    <cellStyle name="Style 69" xfId="905"/>
    <cellStyle name="Style 7" xfId="906"/>
    <cellStyle name="Style 70" xfId="907"/>
    <cellStyle name="Style 71" xfId="908"/>
    <cellStyle name="Style 72" xfId="909"/>
    <cellStyle name="Style 73" xfId="910"/>
    <cellStyle name="Style 74" xfId="911"/>
    <cellStyle name="Style 75" xfId="912"/>
    <cellStyle name="Style 76" xfId="913"/>
    <cellStyle name="Style 77" xfId="914"/>
    <cellStyle name="Style 78" xfId="915"/>
    <cellStyle name="Style 79" xfId="916"/>
    <cellStyle name="Style 8" xfId="917"/>
    <cellStyle name="Style 80" xfId="918"/>
    <cellStyle name="Style 81" xfId="919"/>
    <cellStyle name="Style 82" xfId="920"/>
    <cellStyle name="Style 83" xfId="921"/>
    <cellStyle name="Style 84" xfId="922"/>
    <cellStyle name="Style 85" xfId="923"/>
    <cellStyle name="Style 86" xfId="924"/>
    <cellStyle name="Style 87" xfId="925"/>
    <cellStyle name="Style 88" xfId="926"/>
    <cellStyle name="Style 89" xfId="927"/>
    <cellStyle name="Style 9" xfId="928"/>
    <cellStyle name="Style 90" xfId="929"/>
    <cellStyle name="Style 91" xfId="930"/>
    <cellStyle name="Style 92" xfId="931"/>
    <cellStyle name="Style 93" xfId="932"/>
    <cellStyle name="Style 94" xfId="933"/>
    <cellStyle name="Style 95" xfId="934"/>
    <cellStyle name="Style 96" xfId="935"/>
    <cellStyle name="Style 97" xfId="936"/>
    <cellStyle name="Style 98" xfId="937"/>
    <cellStyle name="Style Date" xfId="938"/>
    <cellStyle name="STYLE1" xfId="939"/>
    <cellStyle name="STYLE2" xfId="940"/>
    <cellStyle name="STYLE3" xfId="941"/>
    <cellStyle name="STYLE4" xfId="942"/>
    <cellStyle name="STYLE5" xfId="943"/>
    <cellStyle name="STYLE6" xfId="944"/>
    <cellStyle name="subhead" xfId="945"/>
    <cellStyle name="SubHeading" xfId="946"/>
    <cellStyle name="SubTitle" xfId="947"/>
    <cellStyle name="Subtotal" xfId="948"/>
    <cellStyle name="symbol" xfId="949"/>
    <cellStyle name="T" xfId="950"/>
    <cellStyle name="T_ANH THINH NL" xfId="951"/>
    <cellStyle name="T_Bang loi nhuan Fu.choice_23-01" xfId="952"/>
    <cellStyle name="T_Bao cao kttb milk yomilkYAO-mien bac" xfId="953"/>
    <cellStyle name="T_bc_km_ngay" xfId="954"/>
    <cellStyle name="T_Book1" xfId="955"/>
    <cellStyle name="T_Cac bao cao TB  Milk-Yomilk-co Ke- CK 1-Vinh Thang" xfId="956"/>
    <cellStyle name="T_Candy KPI" xfId="957"/>
    <cellStyle name="T_cham diem Milk chu ky2-ANH MINH" xfId="958"/>
    <cellStyle name="T_cham trung bay ck 1 m.Bac milk co ke 2" xfId="959"/>
    <cellStyle name="T_cham trung bay yao smart milk ck 2 mien Bac" xfId="960"/>
    <cellStyle name="T_danh sach chua nop bcao trung bay sua chua  tinh den 1-3-06" xfId="961"/>
    <cellStyle name="T_Danh Sach hang khong SD kho NVL" xfId="962"/>
    <cellStyle name="T_Danh sach KH TB MilkYomilk Yao  Smart chu ky 2-Vinh Thang" xfId="963"/>
    <cellStyle name="T_Danh sach KH trung bay MilkYomilk co ke chu ky 2-Vinh Thang" xfId="964"/>
    <cellStyle name="T_DD0,4 LHien" xfId="965"/>
    <cellStyle name="T_DH BB 05_11_07" xfId="966"/>
    <cellStyle name="T_DH BB 28_11_07" xfId="967"/>
    <cellStyle name="T_DSACH MILK YO MILK CK 2 M.BAC" xfId="968"/>
    <cellStyle name="T_DSKH Tbay Milk , Yomilk CK 2 Vu Thi Hanh" xfId="969"/>
    <cellStyle name="T_form ton kho CK 2 tuan 8" xfId="970"/>
    <cellStyle name="T_Gia mua 2006" xfId="971"/>
    <cellStyle name="T_GIA VC 2007 XUAN HIEN" xfId="972"/>
    <cellStyle name="T_GQ_BB151107_KEO" xfId="973"/>
    <cellStyle name="T_HAN SU DUNG" xfId="974"/>
    <cellStyle name="T_Hang" xfId="975"/>
    <cellStyle name="T_KD - Stock WPs - NTHH" xfId="976"/>
    <cellStyle name="T_KE HOACH VC T11" xfId="977"/>
    <cellStyle name="T_khsxque4" xfId="978"/>
    <cellStyle name="T_Kido_Asset Master" xfId="979"/>
    <cellStyle name="T_Kinh Do - Su dung NVL" xfId="980"/>
    <cellStyle name="T_Materials" xfId="981"/>
    <cellStyle name="T_NPP Khanh Vinh Thai Nguyen - BC KTTB_CTrinh_TB__20_loc__Milk_Yomilk_CK1" xfId="982"/>
    <cellStyle name="T_report choco- cung men" xfId="983"/>
    <cellStyle name="T_Sheet1" xfId="984"/>
    <cellStyle name="T_SO 19 BANH QUE 20GR" xfId="985"/>
    <cellStyle name="T_sua chua cham trung bay  mien Bac" xfId="986"/>
    <cellStyle name="T_tong kho 31.12.06" xfId="987"/>
    <cellStyle name="tde" xfId="988"/>
    <cellStyle name="Text" xfId="989"/>
    <cellStyle name="Text 1 - Style2" xfId="990"/>
    <cellStyle name="text 2 - Style3" xfId="991"/>
    <cellStyle name="Text Indent A" xfId="992"/>
    <cellStyle name="Text Indent B" xfId="993"/>
    <cellStyle name="Text Indent C" xfId="994"/>
    <cellStyle name="th" xfId="995"/>
    <cellStyle name="þ_x001d_" xfId="996"/>
    <cellStyle name="th_tong kho 31.12.06" xfId="997"/>
    <cellStyle name="Thanh" xfId="998"/>
    <cellStyle name="þ_x001d_ð¤" xfId="999"/>
    <cellStyle name="þ_x001d_ð¤_x000c_¯" xfId="1000"/>
    <cellStyle name="þ_x001d_ð¤_x000c_¯þ" xfId="1001"/>
    <cellStyle name="þ_x001d_ð¤_x000c_¯þ_x0014__x000d_¨þU_x0001_À_x0004_" xfId="1002"/>
    <cellStyle name="þ_x001d_ð¤_x000c_¯þ_x0014__x000d_¨þU_x0001_À_x0004_ " xfId="1003"/>
    <cellStyle name="þ_x001d_ð¤_x000c_¯þ_x0014__x000d_¨þU_x0001_À_x0004_ _x0015__x000f__x0001__x0001_" xfId="1004"/>
    <cellStyle name="þ_x001d_ð·_x000c_æþ'_x000d_ßþU_x0001_Ø_x0005_ü_x0014__x0007__x0001__x0001_" xfId="1005"/>
    <cellStyle name="þ_x001d_ð2_x000c_ëþ_x0002__x000d_ÞþU_x0001_R_x0006_—_x0007__x0007__x0001__x0001_" xfId="1006"/>
    <cellStyle name="þ_x001d_ðK" xfId="1007"/>
    <cellStyle name="þ_x001d_ðK_x000c_" xfId="1008"/>
    <cellStyle name="þ_x001d_ðK_x000c_Fý" xfId="1009"/>
    <cellStyle name="þ_x001d_ðK_x000c_Fý_x001b__x000d_" xfId="1010"/>
    <cellStyle name="þ_x001d_ðK_x000c_Fý_x001b__x000d_9" xfId="1011"/>
    <cellStyle name="þ_x001d_ðK_x000c_Fý_x001b__x000d_9ýU_x0001_Ð_x0008_¦" xfId="1012"/>
    <cellStyle name="þ_x001d_ðK_x000c_Fý_x001b__x000d_9ýU_x0001_Ð_x0008_¦)" xfId="1013"/>
    <cellStyle name="þ_x001d_ðK_x000c_Fý_x001b__x000d_9ýU_x0001_Ð_x0008_¦)_x0007__x0001__x0001_" xfId="1014"/>
    <cellStyle name="Thuyet minh" xfId="1015"/>
    <cellStyle name="Times New Roman" xfId="1016"/>
    <cellStyle name="Title 2" xfId="1017"/>
    <cellStyle name="Title Bar" xfId="1018"/>
    <cellStyle name="Title Bar Product" xfId="1019"/>
    <cellStyle name="Total 2" xfId="1020"/>
    <cellStyle name="ts" xfId="1021"/>
    <cellStyle name="Tusental (0)_pldt" xfId="1022"/>
    <cellStyle name="Tusental_pldt" xfId="1023"/>
    <cellStyle name="UNIDAGSCode" xfId="1024"/>
    <cellStyle name="UNIDAGSCode2" xfId="1025"/>
    <cellStyle name="UNIDAGSCurrency" xfId="1026"/>
    <cellStyle name="UNIDAGSDate" xfId="1027"/>
    <cellStyle name="UNIDAGSPercent" xfId="1028"/>
    <cellStyle name="UNIDAGSPercent2" xfId="1029"/>
    <cellStyle name="_x0014_ur℀" xfId="1030"/>
    <cellStyle name="Valuta (0)_pldt" xfId="1031"/>
    <cellStyle name="Valuta_pldt" xfId="1032"/>
    <cellStyle name="VANG1" xfId="1033"/>
    <cellStyle name="viet" xfId="1034"/>
    <cellStyle name="viet2" xfId="1035"/>
    <cellStyle name="VN new romanNormal" xfId="1036"/>
    <cellStyle name="VN time new roman" xfId="1037"/>
    <cellStyle name="vnbo" xfId="1038"/>
    <cellStyle name="vnhead1" xfId="1039"/>
    <cellStyle name="vnhead2" xfId="1040"/>
    <cellStyle name="vnhead3" xfId="1041"/>
    <cellStyle name="vnhead4" xfId="1042"/>
    <cellStyle name="vntxt1" xfId="1043"/>
    <cellStyle name="vntxt2" xfId="1044"/>
    <cellStyle name="Währung [0]_68574_Materialbedarfsliste" xfId="1046"/>
    <cellStyle name="Währung_68574_Materialbedarfsliste" xfId="1047"/>
    <cellStyle name="Warning Text 2" xfId="1048"/>
    <cellStyle name="xuan" xfId="1049"/>
    <cellStyle name="Zeilenebene_1_主营业务利润明细表" xfId="1050"/>
    <cellStyle name="センター" xfId="1054"/>
    <cellStyle name="เครื่องหมายสกุลเงิน [0]_FTC_OFFER" xfId="1051"/>
    <cellStyle name="เครื่องหมายสกุลเงิน_FTC_OFFER" xfId="1052"/>
    <cellStyle name="ปกติ_FTC_OFFER" xfId="1053"/>
    <cellStyle name=" [0.00]_ Att. 1- Cover" xfId="1128"/>
    <cellStyle name="_ Att. 1- Cover" xfId="1129"/>
    <cellStyle name="?_ Att. 1- Cover" xfId="1130"/>
    <cellStyle name="고정소숫점" xfId="1055"/>
    <cellStyle name="고정출력1" xfId="1056"/>
    <cellStyle name="고정출력2" xfId="1057"/>
    <cellStyle name="날짜" xfId="1058"/>
    <cellStyle name="달러" xfId="1059"/>
    <cellStyle name="똿뗦먛귟 [0.00]_PRODUCT DETAIL Q1" xfId="1060"/>
    <cellStyle name="똿뗦먛귟_PRODUCT DETAIL Q1" xfId="1061"/>
    <cellStyle name="믅됞 [0.00]_PRODUCT DETAIL Q1" xfId="1062"/>
    <cellStyle name="믅됞_PRODUCT DETAIL Q1" xfId="1063"/>
    <cellStyle name="백분율_95" xfId="1064"/>
    <cellStyle name="뷭?_BOOKSHIP" xfId="1065"/>
    <cellStyle name="숫자(R)" xfId="1066"/>
    <cellStyle name="쉼표 [0]_FABTEC AIR USA PANT 230302" xfId="1067"/>
    <cellStyle name="쉼표_Sample plan" xfId="1068"/>
    <cellStyle name="자리수" xfId="1069"/>
    <cellStyle name="자리수0" xfId="1070"/>
    <cellStyle name="콤맀_Sheet1_총괄표 (수출입) (2)" xfId="1079"/>
    <cellStyle name="콤마 [ - 유형1" xfId="1080"/>
    <cellStyle name="콤마 [ - 유형2" xfId="1081"/>
    <cellStyle name="콤마 [ - 유형3" xfId="1082"/>
    <cellStyle name="콤마 [ - 유형4" xfId="1083"/>
    <cellStyle name="콤마 [ - 유형5" xfId="1084"/>
    <cellStyle name="콤마 [ - 유형6" xfId="1085"/>
    <cellStyle name="콤마 [ - 유형7" xfId="1086"/>
    <cellStyle name="콤마 [ - 유형8" xfId="1087"/>
    <cellStyle name="콤마 [0]_ 비목별 월별기술 " xfId="1088"/>
    <cellStyle name="콤마_ 비목별 월별기술 " xfId="1089"/>
    <cellStyle name="통화 [0]_(type)총괄" xfId="1090"/>
    <cellStyle name="통화_(type)총괄" xfId="1091"/>
    <cellStyle name="퍼센트" xfId="1092"/>
    <cellStyle name="표섀_변경(최종)" xfId="1093"/>
    <cellStyle name="표준_(type)총괄" xfId="1094"/>
    <cellStyle name="합산" xfId="1095"/>
    <cellStyle name="화폐기호" xfId="1096"/>
    <cellStyle name="화폐기호0" xfId="1097"/>
    <cellStyle name="一般" xfId="1071"/>
    <cellStyle name="千位[0]_pldt" xfId="1072"/>
    <cellStyle name="千位_pldt" xfId="1073"/>
    <cellStyle name="千位分隔_PLDT" xfId="1074"/>
    <cellStyle name="千分位" xfId="1075"/>
    <cellStyle name="千分位[0]" xfId="1076"/>
    <cellStyle name="千分位_00Q3902REV.1" xfId="1077"/>
    <cellStyle name="后继超级链接_销售公司-2002年报表体系（12.21）" xfId="1078"/>
    <cellStyle name="已瀏覽過的超連結" xfId="1098"/>
    <cellStyle name="常?_Sales Forecast - TCLVN" xfId="1099"/>
    <cellStyle name="常规_4403-200312" xfId="1100"/>
    <cellStyle name="桁区切り [0.00]_††††† " xfId="1101"/>
    <cellStyle name="桁区切り_††††† " xfId="1102"/>
    <cellStyle name="標準_#265_Rebates and Pricing" xfId="1103"/>
    <cellStyle name="百分比" xfId="1104"/>
    <cellStyle name="貨幣" xfId="1105"/>
    <cellStyle name="貨幣 [0]" xfId="1106"/>
    <cellStyle name="貨幣[0]_BRE" xfId="1107"/>
    <cellStyle name="貨幣_00Q3902REV.1" xfId="1108"/>
    <cellStyle name="超级链接_销售公司-2002年报表体系（12.21）" xfId="1109"/>
    <cellStyle name="超連結" xfId="1110"/>
    <cellStyle name="超連結_x000f_" xfId="1111"/>
    <cellStyle name="超連結_x000d_" xfId="1112"/>
    <cellStyle name="超連結??汸" xfId="1113"/>
    <cellStyle name="超連結?w?" xfId="1114"/>
    <cellStyle name="超連結?潒?" xfId="1115"/>
    <cellStyle name="超連結♇⹡汸" xfId="1116"/>
    <cellStyle name="超連結⁷潒慭" xfId="1117"/>
    <cellStyle name="超連結敎w慭" xfId="1118"/>
    <cellStyle name="通貨 [0.00]_††††† " xfId="1119"/>
    <cellStyle name="通貨_††††† " xfId="1120"/>
    <cellStyle name="隨後的超連結" xfId="1121"/>
    <cellStyle name="隨後的超連結n_x0003_" xfId="1122"/>
    <cellStyle name="隨後的超連結n汸s?呃L" xfId="1123"/>
    <cellStyle name="隨後的超連結n汸s䱘呃L" xfId="1124"/>
    <cellStyle name="隨後的超連結s?呃L?R" xfId="1125"/>
    <cellStyle name="隨後的超連結s䱘呃L䄀R" xfId="1126"/>
    <cellStyle name="非表示" xfId="1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44"/>
  <sheetViews>
    <sheetView tabSelected="1" topLeftCell="B35" workbookViewId="0">
      <selection activeCell="B46" sqref="B46"/>
    </sheetView>
  </sheetViews>
  <sheetFormatPr defaultRowHeight="15"/>
  <cols>
    <col min="1" max="1" width="4.42578125" style="17" hidden="1" customWidth="1"/>
    <col min="2" max="2" width="48" style="78" customWidth="1"/>
    <col min="3" max="3" width="8" style="78" customWidth="1"/>
    <col min="4" max="4" width="9.5703125" style="17" customWidth="1"/>
    <col min="5" max="5" width="16.28515625" style="17" hidden="1" customWidth="1"/>
    <col min="6" max="6" width="17.7109375" style="17" hidden="1" customWidth="1"/>
    <col min="7" max="7" width="18.42578125" style="17" hidden="1" customWidth="1"/>
    <col min="8" max="9" width="16.7109375" style="79" customWidth="1"/>
    <col min="10" max="11" width="18.7109375" style="17" customWidth="1"/>
    <col min="12" max="16384" width="9.140625" style="17"/>
  </cols>
  <sheetData>
    <row r="1" spans="1:11">
      <c r="A1" s="83" t="s">
        <v>261</v>
      </c>
      <c r="B1" s="22" t="s">
        <v>262</v>
      </c>
      <c r="C1" s="17"/>
      <c r="D1" s="84"/>
      <c r="E1" s="84"/>
      <c r="F1" s="84"/>
      <c r="G1" s="84"/>
      <c r="H1" s="84"/>
      <c r="I1" s="84"/>
      <c r="J1" s="22" t="s">
        <v>268</v>
      </c>
    </row>
    <row r="2" spans="1:11" ht="30">
      <c r="A2" s="85" t="s">
        <v>259</v>
      </c>
      <c r="B2" s="78" t="s">
        <v>619</v>
      </c>
      <c r="C2" s="17"/>
      <c r="D2" s="84"/>
      <c r="E2" s="84"/>
      <c r="F2" s="84"/>
      <c r="G2" s="84"/>
      <c r="H2" s="84"/>
      <c r="I2" s="84"/>
      <c r="J2" s="17" t="s">
        <v>718</v>
      </c>
    </row>
    <row r="3" spans="1:11" ht="18.75" customHeight="1">
      <c r="A3" s="85"/>
      <c r="B3" s="17" t="s">
        <v>260</v>
      </c>
      <c r="C3" s="17"/>
      <c r="D3" s="84"/>
      <c r="E3" s="84"/>
      <c r="F3" s="84"/>
      <c r="G3" s="84"/>
      <c r="H3" s="84"/>
      <c r="I3" s="84"/>
    </row>
    <row r="4" spans="1:11" ht="15" customHeight="1">
      <c r="A4" s="85"/>
      <c r="B4" s="17"/>
      <c r="C4" s="17"/>
      <c r="D4" s="84"/>
      <c r="E4" s="84"/>
      <c r="F4" s="84"/>
      <c r="G4" s="84"/>
      <c r="H4" s="84"/>
      <c r="I4" s="84"/>
      <c r="J4" s="123" t="s">
        <v>742</v>
      </c>
      <c r="K4" s="123"/>
    </row>
    <row r="5" spans="1:11">
      <c r="B5" s="17"/>
      <c r="C5" s="17"/>
    </row>
    <row r="6" spans="1:11" ht="18.75">
      <c r="B6" s="126" t="s">
        <v>769</v>
      </c>
      <c r="C6" s="126"/>
      <c r="D6" s="126"/>
      <c r="E6" s="126"/>
      <c r="F6" s="126"/>
      <c r="G6" s="126"/>
      <c r="H6" s="126"/>
      <c r="I6" s="126"/>
      <c r="J6" s="126"/>
      <c r="K6" s="126"/>
    </row>
    <row r="7" spans="1:11">
      <c r="A7" s="86"/>
      <c r="B7" s="87"/>
      <c r="C7" s="87"/>
      <c r="D7" s="87"/>
      <c r="E7" s="87"/>
      <c r="F7" s="87"/>
      <c r="G7" s="87"/>
      <c r="H7" s="87"/>
      <c r="I7" s="87"/>
    </row>
    <row r="8" spans="1:11">
      <c r="B8" s="17"/>
      <c r="C8" s="17"/>
    </row>
    <row r="9" spans="1:11" ht="44.25" customHeight="1">
      <c r="B9" s="88" t="s">
        <v>628</v>
      </c>
      <c r="C9" s="88" t="s">
        <v>743</v>
      </c>
      <c r="D9" s="88" t="s">
        <v>630</v>
      </c>
      <c r="E9" s="88" t="s">
        <v>269</v>
      </c>
      <c r="F9" s="88" t="s">
        <v>270</v>
      </c>
      <c r="G9" s="88" t="s">
        <v>271</v>
      </c>
      <c r="H9" s="89" t="s">
        <v>716</v>
      </c>
      <c r="I9" s="89" t="s">
        <v>717</v>
      </c>
      <c r="J9" s="89" t="s">
        <v>633</v>
      </c>
      <c r="K9" s="89" t="s">
        <v>744</v>
      </c>
    </row>
    <row r="10" spans="1:11">
      <c r="B10" s="90" t="s">
        <v>4</v>
      </c>
      <c r="C10" s="90" t="s">
        <v>3</v>
      </c>
      <c r="D10" s="90" t="s">
        <v>5</v>
      </c>
      <c r="E10" s="91">
        <f t="shared" ref="E10:G10" si="0">E12+E13+E14+E15+E16+E17+E18+E19+E20</f>
        <v>4619743838</v>
      </c>
      <c r="F10" s="92">
        <f t="shared" si="0"/>
        <v>3286990444</v>
      </c>
      <c r="G10" s="93">
        <f t="shared" si="0"/>
        <v>0</v>
      </c>
      <c r="H10" s="94">
        <f>SUM(H12:H20)</f>
        <v>12279674147</v>
      </c>
      <c r="I10" s="94">
        <v>11814476209</v>
      </c>
      <c r="J10" s="94">
        <f>SUM(J12:J20)</f>
        <v>48332902632</v>
      </c>
      <c r="K10" s="94">
        <v>49139286143</v>
      </c>
    </row>
    <row r="11" spans="1:11">
      <c r="B11" s="90" t="s">
        <v>745</v>
      </c>
      <c r="C11" s="90" t="s">
        <v>5</v>
      </c>
      <c r="D11" s="90" t="s">
        <v>5</v>
      </c>
      <c r="E11" s="91">
        <v>0</v>
      </c>
      <c r="F11" s="92">
        <v>0</v>
      </c>
      <c r="G11" s="93"/>
      <c r="H11" s="95">
        <v>0</v>
      </c>
      <c r="I11" s="95">
        <v>0</v>
      </c>
      <c r="J11" s="95">
        <v>0</v>
      </c>
      <c r="K11" s="95">
        <v>0</v>
      </c>
    </row>
    <row r="12" spans="1:11">
      <c r="B12" s="96" t="s">
        <v>746</v>
      </c>
      <c r="C12" s="96" t="s">
        <v>7</v>
      </c>
      <c r="D12" s="96" t="s">
        <v>5</v>
      </c>
      <c r="E12" s="97">
        <v>677765895</v>
      </c>
      <c r="F12" s="98">
        <v>487001722</v>
      </c>
      <c r="G12" s="99"/>
      <c r="H12" s="100">
        <v>4961648222</v>
      </c>
      <c r="I12" s="101">
        <v>6625568308</v>
      </c>
      <c r="J12" s="100">
        <v>14770132821</v>
      </c>
      <c r="K12" s="101">
        <v>15962192036</v>
      </c>
    </row>
    <row r="13" spans="1:11">
      <c r="B13" s="96" t="s">
        <v>747</v>
      </c>
      <c r="C13" s="96" t="s">
        <v>9</v>
      </c>
      <c r="D13" s="96" t="s">
        <v>5</v>
      </c>
      <c r="E13" s="97">
        <v>67002220</v>
      </c>
      <c r="F13" s="98">
        <v>19113100</v>
      </c>
      <c r="G13" s="99"/>
      <c r="H13" s="100">
        <v>440628397</v>
      </c>
      <c r="I13" s="101">
        <v>3254425432</v>
      </c>
      <c r="J13" s="100">
        <v>2126775141</v>
      </c>
      <c r="K13" s="101">
        <v>14996009160</v>
      </c>
    </row>
    <row r="14" spans="1:11">
      <c r="B14" s="96" t="s">
        <v>748</v>
      </c>
      <c r="C14" s="96" t="s">
        <v>11</v>
      </c>
      <c r="D14" s="96" t="s">
        <v>5</v>
      </c>
      <c r="E14" s="97">
        <v>0</v>
      </c>
      <c r="F14" s="98">
        <v>0</v>
      </c>
      <c r="G14" s="99"/>
      <c r="H14" s="100" t="s">
        <v>258</v>
      </c>
      <c r="I14" s="101">
        <v>0</v>
      </c>
      <c r="J14" s="100" t="s">
        <v>258</v>
      </c>
      <c r="K14" s="101">
        <v>0</v>
      </c>
    </row>
    <row r="15" spans="1:11">
      <c r="B15" s="96" t="s">
        <v>749</v>
      </c>
      <c r="C15" s="96" t="s">
        <v>13</v>
      </c>
      <c r="D15" s="96" t="s">
        <v>5</v>
      </c>
      <c r="E15" s="97">
        <v>0</v>
      </c>
      <c r="F15" s="98">
        <v>0</v>
      </c>
      <c r="G15" s="99"/>
      <c r="H15" s="100" t="s">
        <v>258</v>
      </c>
      <c r="I15" s="101">
        <v>0</v>
      </c>
      <c r="J15" s="100" t="s">
        <v>258</v>
      </c>
      <c r="K15" s="101">
        <v>0</v>
      </c>
    </row>
    <row r="16" spans="1:11">
      <c r="B16" s="96" t="s">
        <v>750</v>
      </c>
      <c r="C16" s="96" t="s">
        <v>15</v>
      </c>
      <c r="D16" s="96" t="s">
        <v>5</v>
      </c>
      <c r="E16" s="97">
        <v>-224545454</v>
      </c>
      <c r="F16" s="98">
        <v>9090910</v>
      </c>
      <c r="G16" s="99"/>
      <c r="H16" s="100">
        <v>935786364</v>
      </c>
      <c r="I16" s="101">
        <v>926365000</v>
      </c>
      <c r="J16" s="100">
        <v>17159422726</v>
      </c>
      <c r="K16" s="101">
        <v>1128819545</v>
      </c>
    </row>
    <row r="17" spans="2:11">
      <c r="B17" s="96" t="s">
        <v>751</v>
      </c>
      <c r="C17" s="96" t="s">
        <v>17</v>
      </c>
      <c r="D17" s="96" t="s">
        <v>5</v>
      </c>
      <c r="E17" s="97">
        <v>39502447</v>
      </c>
      <c r="F17" s="98">
        <v>35238802</v>
      </c>
      <c r="G17" s="99"/>
      <c r="H17" s="100">
        <v>214694071</v>
      </c>
      <c r="I17" s="101">
        <v>189879366</v>
      </c>
      <c r="J17" s="100">
        <v>777375560</v>
      </c>
      <c r="K17" s="101">
        <v>510712820</v>
      </c>
    </row>
    <row r="18" spans="2:11">
      <c r="B18" s="96" t="s">
        <v>752</v>
      </c>
      <c r="C18" s="96" t="s">
        <v>19</v>
      </c>
      <c r="D18" s="96" t="s">
        <v>5</v>
      </c>
      <c r="E18" s="97">
        <v>0</v>
      </c>
      <c r="F18" s="98">
        <v>0</v>
      </c>
      <c r="G18" s="99"/>
      <c r="H18" s="100" t="s">
        <v>258</v>
      </c>
      <c r="I18" s="101">
        <v>0</v>
      </c>
      <c r="J18" s="100" t="s">
        <v>258</v>
      </c>
      <c r="K18" s="101">
        <v>0</v>
      </c>
    </row>
    <row r="19" spans="2:11">
      <c r="B19" s="96" t="s">
        <v>753</v>
      </c>
      <c r="C19" s="96" t="s">
        <v>21</v>
      </c>
      <c r="D19" s="96" t="s">
        <v>5</v>
      </c>
      <c r="E19" s="97">
        <v>0</v>
      </c>
      <c r="F19" s="98">
        <v>0</v>
      </c>
      <c r="G19" s="99"/>
      <c r="H19" s="100" t="s">
        <v>258</v>
      </c>
      <c r="I19" s="101">
        <v>0</v>
      </c>
      <c r="J19" s="100" t="s">
        <v>258</v>
      </c>
      <c r="K19" s="101">
        <v>0</v>
      </c>
    </row>
    <row r="20" spans="2:11">
      <c r="B20" s="96" t="s">
        <v>754</v>
      </c>
      <c r="C20" s="96" t="s">
        <v>23</v>
      </c>
      <c r="D20" s="96" t="s">
        <v>5</v>
      </c>
      <c r="E20" s="97">
        <v>4060018730</v>
      </c>
      <c r="F20" s="98">
        <v>2736545910</v>
      </c>
      <c r="G20" s="99"/>
      <c r="H20" s="100">
        <v>5726917093</v>
      </c>
      <c r="I20" s="101">
        <v>818238103</v>
      </c>
      <c r="J20" s="100">
        <v>13499196384</v>
      </c>
      <c r="K20" s="101">
        <v>16541552582</v>
      </c>
    </row>
    <row r="21" spans="2:11">
      <c r="B21" s="90" t="s">
        <v>755</v>
      </c>
      <c r="C21" s="90" t="s">
        <v>25</v>
      </c>
      <c r="D21" s="90" t="s">
        <v>5</v>
      </c>
      <c r="E21" s="91">
        <v>0</v>
      </c>
      <c r="F21" s="92">
        <v>0</v>
      </c>
      <c r="G21" s="93"/>
      <c r="H21" s="94">
        <v>0</v>
      </c>
      <c r="I21" s="95">
        <v>0</v>
      </c>
      <c r="J21" s="100">
        <v>0</v>
      </c>
      <c r="K21" s="95">
        <v>0</v>
      </c>
    </row>
    <row r="22" spans="2:11" ht="29.25">
      <c r="B22" s="102" t="s">
        <v>756</v>
      </c>
      <c r="C22" s="90" t="s">
        <v>27</v>
      </c>
      <c r="D22" s="90" t="s">
        <v>5</v>
      </c>
      <c r="E22" s="91">
        <f t="shared" ref="E22:G22" si="1">E10-E21</f>
        <v>4619743838</v>
      </c>
      <c r="F22" s="92">
        <f t="shared" si="1"/>
        <v>3286990444</v>
      </c>
      <c r="G22" s="93">
        <f t="shared" si="1"/>
        <v>0</v>
      </c>
      <c r="H22" s="95">
        <f>H10-H21</f>
        <v>12279674147</v>
      </c>
      <c r="I22" s="95">
        <v>11814476209</v>
      </c>
      <c r="J22" s="95">
        <f>J10-J21</f>
        <v>48332902632</v>
      </c>
      <c r="K22" s="95">
        <v>49139286143</v>
      </c>
    </row>
    <row r="23" spans="2:11">
      <c r="B23" s="102" t="s">
        <v>757</v>
      </c>
      <c r="C23" s="90" t="s">
        <v>29</v>
      </c>
      <c r="D23" s="90" t="s">
        <v>5</v>
      </c>
      <c r="E23" s="91">
        <v>924553281</v>
      </c>
      <c r="F23" s="92">
        <v>1403803119</v>
      </c>
      <c r="G23" s="93"/>
      <c r="H23" s="95">
        <v>8603950937</v>
      </c>
      <c r="I23" s="95">
        <v>923613391</v>
      </c>
      <c r="J23" s="95">
        <v>30766367968</v>
      </c>
      <c r="K23" s="95">
        <v>24473896495</v>
      </c>
    </row>
    <row r="24" spans="2:11" ht="29.25">
      <c r="B24" s="102" t="s">
        <v>758</v>
      </c>
      <c r="C24" s="90" t="s">
        <v>31</v>
      </c>
      <c r="D24" s="90" t="s">
        <v>5</v>
      </c>
      <c r="E24" s="91">
        <f t="shared" ref="E24:G24" si="2">E22-E23</f>
        <v>3695190557</v>
      </c>
      <c r="F24" s="92">
        <f t="shared" si="2"/>
        <v>1883187325</v>
      </c>
      <c r="G24" s="93">
        <f t="shared" si="2"/>
        <v>0</v>
      </c>
      <c r="H24" s="95">
        <f>H22-H23</f>
        <v>3675723210</v>
      </c>
      <c r="I24" s="95">
        <v>10890862818</v>
      </c>
      <c r="J24" s="95">
        <f>J22-J23</f>
        <v>17566534664</v>
      </c>
      <c r="K24" s="95">
        <v>24665389648</v>
      </c>
    </row>
    <row r="25" spans="2:11">
      <c r="B25" s="102" t="s">
        <v>759</v>
      </c>
      <c r="C25" s="90" t="s">
        <v>33</v>
      </c>
      <c r="D25" s="90" t="s">
        <v>5</v>
      </c>
      <c r="E25" s="91">
        <v>1900219702</v>
      </c>
      <c r="F25" s="92">
        <v>1712582097</v>
      </c>
      <c r="G25" s="93"/>
      <c r="H25" s="95">
        <v>4107925730</v>
      </c>
      <c r="I25" s="95">
        <v>9764303407</v>
      </c>
      <c r="J25" s="95">
        <v>16737274838</v>
      </c>
      <c r="K25" s="95">
        <v>18358753981</v>
      </c>
    </row>
    <row r="26" spans="2:11" ht="29.25">
      <c r="B26" s="102" t="s">
        <v>760</v>
      </c>
      <c r="C26" s="90" t="s">
        <v>35</v>
      </c>
      <c r="D26" s="90" t="s">
        <v>5</v>
      </c>
      <c r="E26" s="91">
        <f t="shared" ref="E26:G26" si="3">E24-E25</f>
        <v>1794970855</v>
      </c>
      <c r="F26" s="92">
        <f t="shared" si="3"/>
        <v>170605228</v>
      </c>
      <c r="G26" s="93">
        <f t="shared" si="3"/>
        <v>0</v>
      </c>
      <c r="H26" s="95">
        <f>H24-H25</f>
        <v>-432202520</v>
      </c>
      <c r="I26" s="95">
        <v>1126559411</v>
      </c>
      <c r="J26" s="95">
        <f>J24-J25</f>
        <v>829259826</v>
      </c>
      <c r="K26" s="95">
        <v>6306635667</v>
      </c>
    </row>
    <row r="27" spans="2:11">
      <c r="B27" s="102" t="s">
        <v>761</v>
      </c>
      <c r="C27" s="90" t="s">
        <v>37</v>
      </c>
      <c r="D27" s="90" t="s">
        <v>5</v>
      </c>
      <c r="E27" s="91">
        <v>0</v>
      </c>
      <c r="F27" s="92">
        <v>0</v>
      </c>
      <c r="G27" s="93"/>
      <c r="H27" s="95">
        <v>462361751</v>
      </c>
      <c r="I27" s="95">
        <v>0</v>
      </c>
      <c r="J27" s="95">
        <v>861457285</v>
      </c>
      <c r="K27" s="95">
        <v>51727273</v>
      </c>
    </row>
    <row r="28" spans="2:11">
      <c r="B28" s="102" t="s">
        <v>762</v>
      </c>
      <c r="C28" s="90" t="s">
        <v>39</v>
      </c>
      <c r="D28" s="90" t="s">
        <v>5</v>
      </c>
      <c r="E28" s="91">
        <v>0</v>
      </c>
      <c r="F28" s="92">
        <v>0</v>
      </c>
      <c r="G28" s="93"/>
      <c r="H28" s="95"/>
      <c r="I28" s="95">
        <v>0</v>
      </c>
      <c r="J28" s="95">
        <v>964306</v>
      </c>
      <c r="K28" s="95">
        <v>0</v>
      </c>
    </row>
    <row r="29" spans="2:11">
      <c r="B29" s="102" t="s">
        <v>763</v>
      </c>
      <c r="C29" s="90" t="s">
        <v>41</v>
      </c>
      <c r="D29" s="90" t="s">
        <v>5</v>
      </c>
      <c r="E29" s="91">
        <f>E27-E28</f>
        <v>0</v>
      </c>
      <c r="F29" s="92">
        <f>F27-F28</f>
        <v>0</v>
      </c>
      <c r="G29" s="93"/>
      <c r="H29" s="95">
        <f>H27-H28</f>
        <v>462361751</v>
      </c>
      <c r="I29" s="95">
        <v>0</v>
      </c>
      <c r="J29" s="95">
        <f>J27-J28</f>
        <v>860492979</v>
      </c>
      <c r="K29" s="95">
        <v>51727273</v>
      </c>
    </row>
    <row r="30" spans="2:11" ht="29.25">
      <c r="B30" s="102" t="s">
        <v>764</v>
      </c>
      <c r="C30" s="90" t="s">
        <v>43</v>
      </c>
      <c r="D30" s="90" t="s">
        <v>5</v>
      </c>
      <c r="E30" s="91">
        <f t="shared" ref="E30:G30" si="4">E26+E29</f>
        <v>1794970855</v>
      </c>
      <c r="F30" s="92">
        <f t="shared" si="4"/>
        <v>170605228</v>
      </c>
      <c r="G30" s="93">
        <f t="shared" si="4"/>
        <v>0</v>
      </c>
      <c r="H30" s="95">
        <f>H26+H29</f>
        <v>30159231</v>
      </c>
      <c r="I30" s="95">
        <v>1126559411</v>
      </c>
      <c r="J30" s="95">
        <f>J26+J29</f>
        <v>1689752805</v>
      </c>
      <c r="K30" s="95">
        <v>6358362940</v>
      </c>
    </row>
    <row r="31" spans="2:11">
      <c r="B31" s="102" t="s">
        <v>765</v>
      </c>
      <c r="C31" s="90" t="s">
        <v>45</v>
      </c>
      <c r="D31" s="90" t="s">
        <v>47</v>
      </c>
      <c r="E31" s="91">
        <v>0</v>
      </c>
      <c r="F31" s="92">
        <v>0</v>
      </c>
      <c r="G31" s="93"/>
      <c r="H31" s="95"/>
      <c r="I31" s="95">
        <v>214933692</v>
      </c>
      <c r="J31" s="95">
        <v>216992647</v>
      </c>
      <c r="K31" s="95">
        <v>614321942</v>
      </c>
    </row>
    <row r="32" spans="2:11">
      <c r="B32" s="102" t="s">
        <v>766</v>
      </c>
      <c r="C32" s="90" t="s">
        <v>48</v>
      </c>
      <c r="D32" s="90" t="s">
        <v>50</v>
      </c>
      <c r="E32" s="91">
        <v>0</v>
      </c>
      <c r="F32" s="92">
        <v>0</v>
      </c>
      <c r="G32" s="93"/>
      <c r="H32" s="95">
        <v>0</v>
      </c>
      <c r="I32" s="95">
        <v>0</v>
      </c>
      <c r="J32" s="95">
        <v>0</v>
      </c>
      <c r="K32" s="95">
        <v>0</v>
      </c>
    </row>
    <row r="33" spans="1:11">
      <c r="B33" s="102" t="s">
        <v>767</v>
      </c>
      <c r="C33" s="90" t="s">
        <v>51</v>
      </c>
      <c r="D33" s="90" t="s">
        <v>5</v>
      </c>
      <c r="E33" s="91">
        <f t="shared" ref="E33:G33" si="5">E30-E31-E32</f>
        <v>1794970855</v>
      </c>
      <c r="F33" s="92">
        <f t="shared" si="5"/>
        <v>170605228</v>
      </c>
      <c r="G33" s="93">
        <f t="shared" si="5"/>
        <v>0</v>
      </c>
      <c r="H33" s="95">
        <f>H30-H31-H32</f>
        <v>30159231</v>
      </c>
      <c r="I33" s="95">
        <v>911625719</v>
      </c>
      <c r="J33" s="95">
        <f>J30-J31-J32</f>
        <v>1472760158</v>
      </c>
      <c r="K33" s="95">
        <v>5744040998</v>
      </c>
    </row>
    <row r="34" spans="1:11">
      <c r="B34" s="102" t="s">
        <v>768</v>
      </c>
      <c r="C34" s="90" t="s">
        <v>53</v>
      </c>
      <c r="D34" s="90" t="s">
        <v>5</v>
      </c>
      <c r="E34" s="103">
        <v>0</v>
      </c>
      <c r="F34" s="104">
        <v>0</v>
      </c>
      <c r="G34" s="95"/>
      <c r="H34" s="95">
        <f>IF(H33/15000000&gt;0,H33/15000000,0)</f>
        <v>2.0106153999999998</v>
      </c>
      <c r="I34" s="95">
        <f>IF(I33/15000000&gt;0,I33/15000000,0)</f>
        <v>60.775047933333333</v>
      </c>
      <c r="J34" s="95">
        <f t="shared" ref="J34:K34" si="6">IF(J33/15000000&gt;0,J33/15000000,0)</f>
        <v>98.184010533333336</v>
      </c>
      <c r="K34" s="95">
        <f t="shared" si="6"/>
        <v>382.93606653333336</v>
      </c>
    </row>
    <row r="35" spans="1:11" ht="9.75" customHeight="1"/>
    <row r="36" spans="1:11" ht="6.75" customHeight="1"/>
    <row r="37" spans="1:11">
      <c r="A37" s="105"/>
      <c r="B37" s="17"/>
      <c r="C37" s="105"/>
      <c r="D37" s="105"/>
      <c r="E37" s="105"/>
      <c r="F37" s="105"/>
      <c r="G37" s="105"/>
      <c r="H37" s="105"/>
      <c r="J37" s="108" t="s">
        <v>725</v>
      </c>
      <c r="K37" s="105"/>
    </row>
    <row r="38" spans="1:11">
      <c r="A38" s="78" t="s">
        <v>258</v>
      </c>
      <c r="B38" s="17"/>
      <c r="C38" s="17"/>
    </row>
    <row r="39" spans="1:11" s="106" customFormat="1">
      <c r="A39" s="65" t="s">
        <v>263</v>
      </c>
      <c r="B39" s="65" t="s">
        <v>709</v>
      </c>
      <c r="C39" s="125" t="s">
        <v>770</v>
      </c>
      <c r="D39" s="125"/>
      <c r="E39" s="125"/>
      <c r="F39" s="125"/>
      <c r="G39" s="125"/>
      <c r="H39" s="125"/>
      <c r="I39" s="65"/>
      <c r="J39" s="65" t="s">
        <v>721</v>
      </c>
      <c r="K39" s="65"/>
    </row>
    <row r="40" spans="1:11">
      <c r="B40" s="80"/>
      <c r="C40" s="80"/>
      <c r="D40" s="65"/>
      <c r="E40" s="65"/>
      <c r="F40" s="65"/>
      <c r="G40" s="65"/>
      <c r="H40" s="81">
        <f>H38-H37</f>
        <v>0</v>
      </c>
      <c r="I40" s="81"/>
    </row>
    <row r="41" spans="1:11">
      <c r="B41" s="80"/>
      <c r="C41" s="80"/>
      <c r="D41" s="65"/>
      <c r="E41" s="65"/>
      <c r="F41" s="65"/>
      <c r="G41" s="65"/>
      <c r="H41" s="81"/>
      <c r="I41" s="81"/>
    </row>
    <row r="42" spans="1:11">
      <c r="B42" s="80"/>
      <c r="C42" s="80"/>
      <c r="D42" s="65"/>
      <c r="E42" s="65"/>
      <c r="F42" s="65"/>
      <c r="G42" s="65"/>
      <c r="H42" s="81"/>
      <c r="I42" s="81"/>
      <c r="J42" s="79"/>
    </row>
    <row r="43" spans="1:11">
      <c r="B43" s="80"/>
      <c r="C43" s="80"/>
      <c r="D43" s="65"/>
      <c r="E43" s="65"/>
      <c r="F43" s="65"/>
      <c r="G43" s="65"/>
      <c r="H43" s="81"/>
      <c r="I43" s="81"/>
    </row>
    <row r="44" spans="1:11" s="106" customFormat="1">
      <c r="A44" s="65" t="s">
        <v>264</v>
      </c>
      <c r="B44" s="65" t="s">
        <v>722</v>
      </c>
      <c r="C44" s="124" t="s">
        <v>726</v>
      </c>
      <c r="D44" s="124"/>
      <c r="E44" s="124"/>
      <c r="F44" s="124"/>
      <c r="G44" s="124"/>
      <c r="H44" s="124"/>
      <c r="I44" s="65"/>
      <c r="J44" s="65" t="s">
        <v>723</v>
      </c>
      <c r="K44" s="65"/>
    </row>
  </sheetData>
  <mergeCells count="4">
    <mergeCell ref="J4:K4"/>
    <mergeCell ref="C44:H44"/>
    <mergeCell ref="C39:H39"/>
    <mergeCell ref="B6:K6"/>
  </mergeCells>
  <printOptions horizontalCentered="1"/>
  <pageMargins left="0.5" right="0" top="0.56999999999999995" bottom="0.73" header="0.2" footer="0.3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221"/>
  <sheetViews>
    <sheetView topLeftCell="A199" zoomScaleNormal="100" workbookViewId="0">
      <selection activeCell="C216" sqref="C216"/>
    </sheetView>
  </sheetViews>
  <sheetFormatPr defaultRowHeight="15"/>
  <cols>
    <col min="1" max="1" width="46" style="78" customWidth="1"/>
    <col min="2" max="2" width="5.7109375" style="17" customWidth="1"/>
    <col min="3" max="3" width="8.42578125" style="17" customWidth="1"/>
    <col min="4" max="4" width="17.85546875" style="79" customWidth="1"/>
    <col min="5" max="5" width="18.42578125" style="79" bestFit="1" customWidth="1"/>
    <col min="6" max="16384" width="9.140625" style="17"/>
  </cols>
  <sheetData>
    <row r="1" spans="1:6" ht="27" customHeight="1">
      <c r="A1" s="35" t="s">
        <v>262</v>
      </c>
      <c r="C1" s="127" t="s">
        <v>771</v>
      </c>
      <c r="D1" s="127"/>
      <c r="E1" s="127"/>
    </row>
    <row r="2" spans="1:6" ht="33" customHeight="1">
      <c r="A2" s="128" t="s">
        <v>619</v>
      </c>
      <c r="B2" s="128"/>
      <c r="C2" s="127"/>
      <c r="D2" s="127"/>
      <c r="E2" s="127"/>
    </row>
    <row r="4" spans="1:6" ht="18.75">
      <c r="A4" s="129" t="s">
        <v>772</v>
      </c>
      <c r="B4" s="129"/>
      <c r="C4" s="129"/>
      <c r="D4" s="129"/>
      <c r="E4" s="129"/>
    </row>
    <row r="5" spans="1:6">
      <c r="A5" s="130" t="s">
        <v>773</v>
      </c>
      <c r="B5" s="130"/>
      <c r="C5" s="130"/>
      <c r="D5" s="130"/>
      <c r="E5" s="130"/>
    </row>
    <row r="7" spans="1:6" ht="32.1" customHeight="1">
      <c r="A7" s="88" t="s">
        <v>628</v>
      </c>
      <c r="B7" s="88" t="s">
        <v>774</v>
      </c>
      <c r="C7" s="88" t="s">
        <v>630</v>
      </c>
      <c r="D7" s="89" t="s">
        <v>775</v>
      </c>
      <c r="E7" s="89" t="s">
        <v>776</v>
      </c>
    </row>
    <row r="8" spans="1:6">
      <c r="A8" s="109"/>
      <c r="B8" s="96"/>
      <c r="C8" s="96"/>
      <c r="D8" s="97"/>
      <c r="E8" s="97"/>
    </row>
    <row r="9" spans="1:6" ht="29.25">
      <c r="A9" s="102" t="s">
        <v>777</v>
      </c>
      <c r="B9" s="90" t="s">
        <v>55</v>
      </c>
      <c r="C9" s="90" t="s">
        <v>5</v>
      </c>
      <c r="D9" s="95">
        <f>D10+D18+D21+D28+D30</f>
        <v>462276362282</v>
      </c>
      <c r="E9" s="95">
        <f>E10+E18+E21+E28+E30</f>
        <v>460371858005</v>
      </c>
      <c r="F9" s="79"/>
    </row>
    <row r="10" spans="1:6">
      <c r="A10" s="102" t="s">
        <v>778</v>
      </c>
      <c r="B10" s="90" t="s">
        <v>56</v>
      </c>
      <c r="C10" s="90" t="s">
        <v>57</v>
      </c>
      <c r="D10" s="95">
        <f>D11+D17</f>
        <v>56011118547</v>
      </c>
      <c r="E10" s="95">
        <f>E11</f>
        <v>176470765183</v>
      </c>
      <c r="F10" s="79"/>
    </row>
    <row r="11" spans="1:6">
      <c r="A11" s="109" t="s">
        <v>779</v>
      </c>
      <c r="B11" s="96" t="s">
        <v>58</v>
      </c>
      <c r="C11" s="96" t="s">
        <v>5</v>
      </c>
      <c r="D11" s="101">
        <f>SUM(D12:D16)</f>
        <v>56011118547</v>
      </c>
      <c r="E11" s="101">
        <f>E12+E13+E14+E15+E16</f>
        <v>176470765183</v>
      </c>
      <c r="F11" s="79"/>
    </row>
    <row r="12" spans="1:6">
      <c r="A12" s="109" t="s">
        <v>780</v>
      </c>
      <c r="B12" s="96" t="s">
        <v>59</v>
      </c>
      <c r="C12" s="96" t="s">
        <v>5</v>
      </c>
      <c r="D12" s="101">
        <v>33464800</v>
      </c>
      <c r="E12" s="101">
        <v>51165100</v>
      </c>
      <c r="F12" s="79"/>
    </row>
    <row r="13" spans="1:6">
      <c r="A13" s="109" t="s">
        <v>781</v>
      </c>
      <c r="B13" s="96" t="s">
        <v>60</v>
      </c>
      <c r="C13" s="96"/>
      <c r="D13" s="101">
        <v>49892273183</v>
      </c>
      <c r="E13" s="101">
        <v>176419600083</v>
      </c>
      <c r="F13" s="79"/>
    </row>
    <row r="14" spans="1:6">
      <c r="A14" s="109" t="s">
        <v>782</v>
      </c>
      <c r="B14" s="96" t="s">
        <v>61</v>
      </c>
      <c r="C14" s="96" t="s">
        <v>5</v>
      </c>
      <c r="D14" s="95" t="s">
        <v>258</v>
      </c>
      <c r="E14" s="101">
        <v>0</v>
      </c>
      <c r="F14" s="79"/>
    </row>
    <row r="15" spans="1:6" ht="30">
      <c r="A15" s="109" t="s">
        <v>783</v>
      </c>
      <c r="B15" s="96" t="s">
        <v>62</v>
      </c>
      <c r="C15" s="96" t="s">
        <v>5</v>
      </c>
      <c r="D15" s="95" t="s">
        <v>258</v>
      </c>
      <c r="E15" s="101">
        <v>0</v>
      </c>
      <c r="F15" s="79"/>
    </row>
    <row r="16" spans="1:6" ht="30">
      <c r="A16" s="109" t="s">
        <v>784</v>
      </c>
      <c r="B16" s="96" t="s">
        <v>63</v>
      </c>
      <c r="C16" s="96" t="s">
        <v>5</v>
      </c>
      <c r="D16" s="101">
        <v>6085380564</v>
      </c>
      <c r="E16" s="101">
        <v>0</v>
      </c>
      <c r="F16" s="79"/>
    </row>
    <row r="17" spans="1:6">
      <c r="A17" s="109" t="s">
        <v>785</v>
      </c>
      <c r="B17" s="96" t="s">
        <v>64</v>
      </c>
      <c r="C17" s="96" t="s">
        <v>5</v>
      </c>
      <c r="D17" s="95"/>
      <c r="E17" s="101">
        <v>0</v>
      </c>
      <c r="F17" s="79"/>
    </row>
    <row r="18" spans="1:6">
      <c r="A18" s="102" t="s">
        <v>786</v>
      </c>
      <c r="B18" s="90" t="s">
        <v>65</v>
      </c>
      <c r="C18" s="90" t="s">
        <v>66</v>
      </c>
      <c r="D18" s="95">
        <f>SUM(D19:D20)</f>
        <v>68951572166</v>
      </c>
      <c r="E18" s="95">
        <v>63647080829</v>
      </c>
      <c r="F18" s="79"/>
    </row>
    <row r="19" spans="1:6">
      <c r="A19" s="109" t="s">
        <v>787</v>
      </c>
      <c r="B19" s="96" t="s">
        <v>67</v>
      </c>
      <c r="C19" s="96" t="s">
        <v>5</v>
      </c>
      <c r="D19" s="101">
        <v>76109965133</v>
      </c>
      <c r="E19" s="101">
        <v>72985115255</v>
      </c>
      <c r="F19" s="79"/>
    </row>
    <row r="20" spans="1:6" ht="30">
      <c r="A20" s="109" t="s">
        <v>788</v>
      </c>
      <c r="B20" s="96" t="s">
        <v>68</v>
      </c>
      <c r="C20" s="96" t="s">
        <v>5</v>
      </c>
      <c r="D20" s="101">
        <v>-7158392967</v>
      </c>
      <c r="E20" s="101">
        <v>-9338034426</v>
      </c>
      <c r="F20" s="79"/>
    </row>
    <row r="21" spans="1:6">
      <c r="A21" s="102" t="s">
        <v>789</v>
      </c>
      <c r="B21" s="90" t="s">
        <v>69</v>
      </c>
      <c r="C21" s="90" t="s">
        <v>70</v>
      </c>
      <c r="D21" s="95">
        <f>SUM(D22:D27)</f>
        <v>190585219648</v>
      </c>
      <c r="E21" s="95">
        <v>188668736992</v>
      </c>
      <c r="F21" s="79"/>
    </row>
    <row r="22" spans="1:6">
      <c r="A22" s="109" t="s">
        <v>790</v>
      </c>
      <c r="B22" s="96" t="s">
        <v>71</v>
      </c>
      <c r="C22" s="96" t="s">
        <v>5</v>
      </c>
      <c r="D22" s="101">
        <v>13221811605</v>
      </c>
      <c r="E22" s="101">
        <v>3740000000</v>
      </c>
      <c r="F22" s="79"/>
    </row>
    <row r="23" spans="1:6">
      <c r="A23" s="109" t="s">
        <v>791</v>
      </c>
      <c r="B23" s="96" t="s">
        <v>72</v>
      </c>
      <c r="C23" s="96" t="s">
        <v>5</v>
      </c>
      <c r="D23" s="101" t="s">
        <v>258</v>
      </c>
      <c r="E23" s="101">
        <v>36598100</v>
      </c>
      <c r="F23" s="79"/>
    </row>
    <row r="24" spans="1:6">
      <c r="A24" s="109" t="s">
        <v>792</v>
      </c>
      <c r="B24" s="96" t="s">
        <v>73</v>
      </c>
      <c r="C24" s="96" t="s">
        <v>5</v>
      </c>
      <c r="D24" s="101" t="s">
        <v>258</v>
      </c>
      <c r="E24" s="101">
        <v>0</v>
      </c>
      <c r="F24" s="79"/>
    </row>
    <row r="25" spans="1:6">
      <c r="A25" s="109" t="s">
        <v>793</v>
      </c>
      <c r="B25" s="96" t="s">
        <v>74</v>
      </c>
      <c r="C25" s="96" t="s">
        <v>5</v>
      </c>
      <c r="D25" s="101">
        <v>214707857324</v>
      </c>
      <c r="E25" s="101">
        <v>212640809345</v>
      </c>
      <c r="F25" s="79"/>
    </row>
    <row r="26" spans="1:6">
      <c r="A26" s="109" t="s">
        <v>794</v>
      </c>
      <c r="B26" s="96" t="s">
        <v>75</v>
      </c>
      <c r="C26" s="96" t="s">
        <v>76</v>
      </c>
      <c r="D26" s="101">
        <v>2708873190</v>
      </c>
      <c r="E26" s="101">
        <v>9140401884</v>
      </c>
      <c r="F26" s="79"/>
    </row>
    <row r="27" spans="1:6">
      <c r="A27" s="109" t="s">
        <v>795</v>
      </c>
      <c r="B27" s="96" t="s">
        <v>77</v>
      </c>
      <c r="C27" s="96" t="s">
        <v>5</v>
      </c>
      <c r="D27" s="101">
        <v>-40053322471</v>
      </c>
      <c r="E27" s="101">
        <v>-36889072337</v>
      </c>
      <c r="F27" s="79"/>
    </row>
    <row r="28" spans="1:6">
      <c r="A28" s="102" t="s">
        <v>796</v>
      </c>
      <c r="B28" s="90" t="s">
        <v>78</v>
      </c>
      <c r="C28" s="90" t="s">
        <v>79</v>
      </c>
      <c r="D28" s="95">
        <f>D29</f>
        <v>0</v>
      </c>
      <c r="E28" s="95">
        <v>0</v>
      </c>
      <c r="F28" s="79"/>
    </row>
    <row r="29" spans="1:6">
      <c r="A29" s="109" t="s">
        <v>797</v>
      </c>
      <c r="B29" s="96" t="s">
        <v>80</v>
      </c>
      <c r="C29" s="96" t="s">
        <v>5</v>
      </c>
      <c r="D29" s="95"/>
      <c r="E29" s="101">
        <v>0</v>
      </c>
      <c r="F29" s="79"/>
    </row>
    <row r="30" spans="1:6">
      <c r="A30" s="102" t="s">
        <v>798</v>
      </c>
      <c r="B30" s="90" t="s">
        <v>81</v>
      </c>
      <c r="C30" s="90" t="s">
        <v>5</v>
      </c>
      <c r="D30" s="95">
        <f>SUM(D31:D35)</f>
        <v>146728451921</v>
      </c>
      <c r="E30" s="95">
        <f>E31+E32+E33+E34</f>
        <v>31585275001</v>
      </c>
      <c r="F30" s="79"/>
    </row>
    <row r="31" spans="1:6">
      <c r="A31" s="109" t="s">
        <v>799</v>
      </c>
      <c r="B31" s="96" t="s">
        <v>82</v>
      </c>
      <c r="C31" s="96" t="s">
        <v>5</v>
      </c>
      <c r="D31" s="95" t="s">
        <v>258</v>
      </c>
      <c r="E31" s="101">
        <v>83435001</v>
      </c>
      <c r="F31" s="79"/>
    </row>
    <row r="32" spans="1:6">
      <c r="A32" s="109" t="s">
        <v>800</v>
      </c>
      <c r="B32" s="96" t="s">
        <v>83</v>
      </c>
      <c r="C32" s="96" t="s">
        <v>5</v>
      </c>
      <c r="D32" s="101" t="s">
        <v>258</v>
      </c>
      <c r="E32" s="101">
        <v>0</v>
      </c>
      <c r="F32" s="79"/>
    </row>
    <row r="33" spans="1:6">
      <c r="A33" s="109" t="s">
        <v>801</v>
      </c>
      <c r="B33" s="96" t="s">
        <v>84</v>
      </c>
      <c r="C33" s="96" t="s">
        <v>5</v>
      </c>
      <c r="D33" s="101">
        <v>12335921</v>
      </c>
      <c r="E33" s="101">
        <v>0</v>
      </c>
      <c r="F33" s="79"/>
    </row>
    <row r="34" spans="1:6">
      <c r="A34" s="109" t="s">
        <v>802</v>
      </c>
      <c r="B34" s="96" t="s">
        <v>85</v>
      </c>
      <c r="C34" s="96" t="s">
        <v>5</v>
      </c>
      <c r="D34" s="101">
        <v>146716116000</v>
      </c>
      <c r="E34" s="101">
        <v>31501840000</v>
      </c>
      <c r="F34" s="79"/>
    </row>
    <row r="35" spans="1:6">
      <c r="A35" s="109" t="s">
        <v>803</v>
      </c>
      <c r="B35" s="96" t="s">
        <v>86</v>
      </c>
      <c r="C35" s="96" t="s">
        <v>5</v>
      </c>
      <c r="D35" s="95" t="s">
        <v>258</v>
      </c>
      <c r="E35" s="101">
        <v>0</v>
      </c>
      <c r="F35" s="79"/>
    </row>
    <row r="36" spans="1:6" ht="29.25">
      <c r="A36" s="102" t="s">
        <v>804</v>
      </c>
      <c r="B36" s="90" t="s">
        <v>87</v>
      </c>
      <c r="C36" s="90" t="s">
        <v>70</v>
      </c>
      <c r="D36" s="95">
        <f>D37+D43+D54+D57+D63</f>
        <v>25917499217</v>
      </c>
      <c r="E36" s="95">
        <f>E37+E43+E54+E57+E63</f>
        <v>24791546114</v>
      </c>
      <c r="F36" s="79"/>
    </row>
    <row r="37" spans="1:6">
      <c r="A37" s="102" t="s">
        <v>805</v>
      </c>
      <c r="B37" s="90" t="s">
        <v>88</v>
      </c>
      <c r="C37" s="90" t="s">
        <v>5</v>
      </c>
      <c r="D37" s="95">
        <f>SUM(D38:D42)</f>
        <v>0</v>
      </c>
      <c r="E37" s="95">
        <f>E38+E39+E40+E41+E42</f>
        <v>0</v>
      </c>
      <c r="F37" s="79"/>
    </row>
    <row r="38" spans="1:6">
      <c r="A38" s="109" t="s">
        <v>806</v>
      </c>
      <c r="B38" s="96" t="s">
        <v>89</v>
      </c>
      <c r="C38" s="96" t="s">
        <v>5</v>
      </c>
      <c r="D38" s="95"/>
      <c r="E38" s="101">
        <v>0</v>
      </c>
      <c r="F38" s="79"/>
    </row>
    <row r="39" spans="1:6">
      <c r="A39" s="109" t="s">
        <v>807</v>
      </c>
      <c r="B39" s="96" t="s">
        <v>90</v>
      </c>
      <c r="C39" s="96" t="s">
        <v>5</v>
      </c>
      <c r="D39" s="95"/>
      <c r="E39" s="101">
        <v>0</v>
      </c>
      <c r="F39" s="79"/>
    </row>
    <row r="40" spans="1:6">
      <c r="A40" s="109" t="s">
        <v>808</v>
      </c>
      <c r="B40" s="96" t="s">
        <v>91</v>
      </c>
      <c r="C40" s="96" t="s">
        <v>5</v>
      </c>
      <c r="D40" s="95"/>
      <c r="E40" s="101">
        <v>0</v>
      </c>
      <c r="F40" s="79"/>
    </row>
    <row r="41" spans="1:6">
      <c r="A41" s="109" t="s">
        <v>809</v>
      </c>
      <c r="B41" s="96" t="s">
        <v>92</v>
      </c>
      <c r="C41" s="96" t="s">
        <v>5</v>
      </c>
      <c r="D41" s="95"/>
      <c r="E41" s="101">
        <v>0</v>
      </c>
      <c r="F41" s="79"/>
    </row>
    <row r="42" spans="1:6">
      <c r="A42" s="109" t="s">
        <v>810</v>
      </c>
      <c r="B42" s="96" t="s">
        <v>93</v>
      </c>
      <c r="C42" s="96" t="s">
        <v>5</v>
      </c>
      <c r="D42" s="95"/>
      <c r="E42" s="101">
        <v>0</v>
      </c>
      <c r="F42" s="79"/>
    </row>
    <row r="43" spans="1:6">
      <c r="A43" s="102" t="s">
        <v>811</v>
      </c>
      <c r="B43" s="90" t="s">
        <v>94</v>
      </c>
      <c r="C43" s="90" t="s">
        <v>5</v>
      </c>
      <c r="D43" s="95">
        <f>D44+D47+D50+D53</f>
        <v>1805488377</v>
      </c>
      <c r="E43" s="95">
        <f>E44+E47+E50+E53</f>
        <v>3525400366</v>
      </c>
      <c r="F43" s="79"/>
    </row>
    <row r="44" spans="1:6">
      <c r="A44" s="109" t="s">
        <v>812</v>
      </c>
      <c r="B44" s="96" t="s">
        <v>95</v>
      </c>
      <c r="C44" s="96" t="s">
        <v>96</v>
      </c>
      <c r="D44" s="101">
        <f>SUM(D45:D46)</f>
        <v>986123615</v>
      </c>
      <c r="E44" s="101">
        <f>E45+E46</f>
        <v>2115208705</v>
      </c>
      <c r="F44" s="79"/>
    </row>
    <row r="45" spans="1:6">
      <c r="A45" s="109" t="s">
        <v>813</v>
      </c>
      <c r="B45" s="96" t="s">
        <v>97</v>
      </c>
      <c r="C45" s="96" t="s">
        <v>5</v>
      </c>
      <c r="D45" s="101">
        <v>14706931145</v>
      </c>
      <c r="E45" s="101">
        <v>14706931145</v>
      </c>
      <c r="F45" s="79"/>
    </row>
    <row r="46" spans="1:6">
      <c r="A46" s="109" t="s">
        <v>814</v>
      </c>
      <c r="B46" s="96" t="s">
        <v>98</v>
      </c>
      <c r="C46" s="96" t="s">
        <v>5</v>
      </c>
      <c r="D46" s="101">
        <v>-13720807530</v>
      </c>
      <c r="E46" s="101">
        <v>-12591722440</v>
      </c>
      <c r="F46" s="79"/>
    </row>
    <row r="47" spans="1:6">
      <c r="A47" s="109" t="s">
        <v>815</v>
      </c>
      <c r="B47" s="96" t="s">
        <v>99</v>
      </c>
      <c r="C47" s="96" t="s">
        <v>5</v>
      </c>
      <c r="D47" s="95">
        <f>SUM(D48:D49)</f>
        <v>0</v>
      </c>
      <c r="E47" s="101">
        <f>E48+E49</f>
        <v>0</v>
      </c>
      <c r="F47" s="79"/>
    </row>
    <row r="48" spans="1:6">
      <c r="A48" s="109" t="s">
        <v>813</v>
      </c>
      <c r="B48" s="96" t="s">
        <v>100</v>
      </c>
      <c r="C48" s="96" t="s">
        <v>5</v>
      </c>
      <c r="D48" s="95" t="s">
        <v>258</v>
      </c>
      <c r="E48" s="101">
        <v>0</v>
      </c>
      <c r="F48" s="79"/>
    </row>
    <row r="49" spans="1:6">
      <c r="A49" s="109" t="s">
        <v>814</v>
      </c>
      <c r="B49" s="96" t="s">
        <v>101</v>
      </c>
      <c r="C49" s="96" t="s">
        <v>5</v>
      </c>
      <c r="D49" s="95" t="s">
        <v>258</v>
      </c>
      <c r="E49" s="101">
        <v>0</v>
      </c>
      <c r="F49" s="79"/>
    </row>
    <row r="50" spans="1:6">
      <c r="A50" s="109" t="s">
        <v>816</v>
      </c>
      <c r="B50" s="96" t="s">
        <v>102</v>
      </c>
      <c r="C50" s="96" t="s">
        <v>103</v>
      </c>
      <c r="D50" s="101">
        <f>SUM(D51:D52)</f>
        <v>819364762</v>
      </c>
      <c r="E50" s="101">
        <f>E51+E52</f>
        <v>1410191661</v>
      </c>
      <c r="F50" s="79"/>
    </row>
    <row r="51" spans="1:6">
      <c r="A51" s="109" t="s">
        <v>813</v>
      </c>
      <c r="B51" s="96" t="s">
        <v>104</v>
      </c>
      <c r="C51" s="96" t="s">
        <v>5</v>
      </c>
      <c r="D51" s="101">
        <v>10226172220</v>
      </c>
      <c r="E51" s="101">
        <v>10018872220</v>
      </c>
      <c r="F51" s="79"/>
    </row>
    <row r="52" spans="1:6">
      <c r="A52" s="109" t="s">
        <v>814</v>
      </c>
      <c r="B52" s="96" t="s">
        <v>105</v>
      </c>
      <c r="C52" s="96" t="s">
        <v>5</v>
      </c>
      <c r="D52" s="101">
        <v>-9406807458</v>
      </c>
      <c r="E52" s="101">
        <v>-8608680559</v>
      </c>
      <c r="F52" s="79"/>
    </row>
    <row r="53" spans="1:6">
      <c r="A53" s="109" t="s">
        <v>817</v>
      </c>
      <c r="B53" s="96" t="s">
        <v>106</v>
      </c>
      <c r="C53" s="96" t="s">
        <v>5</v>
      </c>
      <c r="D53" s="95"/>
      <c r="E53" s="101">
        <v>0</v>
      </c>
      <c r="F53" s="79"/>
    </row>
    <row r="54" spans="1:6">
      <c r="A54" s="102" t="s">
        <v>818</v>
      </c>
      <c r="B54" s="90" t="s">
        <v>107</v>
      </c>
      <c r="C54" s="90" t="s">
        <v>5</v>
      </c>
      <c r="D54" s="95">
        <f>SUM(D55:D56)</f>
        <v>0</v>
      </c>
      <c r="E54" s="95">
        <f>E55+E56</f>
        <v>0</v>
      </c>
      <c r="F54" s="79"/>
    </row>
    <row r="55" spans="1:6">
      <c r="A55" s="109" t="s">
        <v>813</v>
      </c>
      <c r="B55" s="96" t="s">
        <v>108</v>
      </c>
      <c r="C55" s="96" t="s">
        <v>5</v>
      </c>
      <c r="D55" s="95"/>
      <c r="E55" s="101">
        <v>0</v>
      </c>
      <c r="F55" s="79"/>
    </row>
    <row r="56" spans="1:6">
      <c r="A56" s="109" t="s">
        <v>814</v>
      </c>
      <c r="B56" s="96" t="s">
        <v>109</v>
      </c>
      <c r="C56" s="96" t="s">
        <v>5</v>
      </c>
      <c r="D56" s="95"/>
      <c r="E56" s="101">
        <v>0</v>
      </c>
      <c r="F56" s="79"/>
    </row>
    <row r="57" spans="1:6">
      <c r="A57" s="102" t="s">
        <v>819</v>
      </c>
      <c r="B57" s="90" t="s">
        <v>110</v>
      </c>
      <c r="C57" s="90" t="s">
        <v>5</v>
      </c>
      <c r="D57" s="95">
        <f>SUM(D58:D62)</f>
        <v>14393709268</v>
      </c>
      <c r="E57" s="95">
        <f>E58+E59+E60+E61+E62</f>
        <v>13556034677</v>
      </c>
      <c r="F57" s="79"/>
    </row>
    <row r="58" spans="1:6">
      <c r="A58" s="109" t="s">
        <v>820</v>
      </c>
      <c r="B58" s="96" t="s">
        <v>111</v>
      </c>
      <c r="C58" s="96" t="s">
        <v>5</v>
      </c>
      <c r="D58" s="95" t="s">
        <v>258</v>
      </c>
      <c r="E58" s="101">
        <v>0</v>
      </c>
      <c r="F58" s="79"/>
    </row>
    <row r="59" spans="1:6">
      <c r="A59" s="109" t="s">
        <v>821</v>
      </c>
      <c r="B59" s="96" t="s">
        <v>112</v>
      </c>
      <c r="C59" s="96" t="s">
        <v>5</v>
      </c>
      <c r="D59" s="95" t="s">
        <v>258</v>
      </c>
      <c r="E59" s="101">
        <v>0</v>
      </c>
      <c r="F59" s="79"/>
    </row>
    <row r="60" spans="1:6">
      <c r="A60" s="109" t="s">
        <v>822</v>
      </c>
      <c r="B60" s="96" t="s">
        <v>113</v>
      </c>
      <c r="C60" s="96" t="s">
        <v>5</v>
      </c>
      <c r="D60" s="95" t="s">
        <v>258</v>
      </c>
      <c r="E60" s="101">
        <v>0</v>
      </c>
      <c r="F60" s="79"/>
    </row>
    <row r="61" spans="1:6">
      <c r="A61" s="109" t="s">
        <v>823</v>
      </c>
      <c r="B61" s="96" t="s">
        <v>114</v>
      </c>
      <c r="C61" s="96" t="s">
        <v>66</v>
      </c>
      <c r="D61" s="101">
        <v>15000000000</v>
      </c>
      <c r="E61" s="101">
        <v>15000000000</v>
      </c>
      <c r="F61" s="79"/>
    </row>
    <row r="62" spans="1:6">
      <c r="A62" s="109" t="s">
        <v>824</v>
      </c>
      <c r="B62" s="96" t="s">
        <v>115</v>
      </c>
      <c r="C62" s="96" t="s">
        <v>5</v>
      </c>
      <c r="D62" s="101">
        <v>-606290732</v>
      </c>
      <c r="E62" s="101">
        <v>-1443965323</v>
      </c>
      <c r="F62" s="79"/>
    </row>
    <row r="63" spans="1:6">
      <c r="A63" s="102" t="s">
        <v>825</v>
      </c>
      <c r="B63" s="90" t="s">
        <v>116</v>
      </c>
      <c r="C63" s="90" t="s">
        <v>117</v>
      </c>
      <c r="D63" s="95">
        <f>SUM(D64:D67)</f>
        <v>9718301572</v>
      </c>
      <c r="E63" s="95">
        <f>E64+E65+E66+E67</f>
        <v>7710111071</v>
      </c>
      <c r="F63" s="79"/>
    </row>
    <row r="64" spans="1:6">
      <c r="A64" s="109" t="s">
        <v>826</v>
      </c>
      <c r="B64" s="96" t="s">
        <v>118</v>
      </c>
      <c r="C64" s="96" t="s">
        <v>5</v>
      </c>
      <c r="D64" s="101">
        <v>2311287409</v>
      </c>
      <c r="E64" s="101">
        <v>1193882385</v>
      </c>
      <c r="F64" s="79"/>
    </row>
    <row r="65" spans="1:6">
      <c r="A65" s="109" t="s">
        <v>827</v>
      </c>
      <c r="B65" s="96" t="s">
        <v>119</v>
      </c>
      <c r="C65" s="96" t="s">
        <v>120</v>
      </c>
      <c r="D65" s="101" t="s">
        <v>258</v>
      </c>
      <c r="E65" s="101">
        <v>0</v>
      </c>
      <c r="F65" s="79"/>
    </row>
    <row r="66" spans="1:6">
      <c r="A66" s="109" t="s">
        <v>828</v>
      </c>
      <c r="B66" s="96" t="s">
        <v>121</v>
      </c>
      <c r="C66" s="96" t="s">
        <v>122</v>
      </c>
      <c r="D66" s="101">
        <v>7226796161</v>
      </c>
      <c r="E66" s="101">
        <v>6336010684</v>
      </c>
      <c r="F66" s="79"/>
    </row>
    <row r="67" spans="1:6">
      <c r="A67" s="109" t="s">
        <v>829</v>
      </c>
      <c r="B67" s="96" t="s">
        <v>123</v>
      </c>
      <c r="C67" s="96" t="s">
        <v>5</v>
      </c>
      <c r="D67" s="101">
        <v>180218002</v>
      </c>
      <c r="E67" s="101">
        <v>180218002</v>
      </c>
      <c r="F67" s="79"/>
    </row>
    <row r="68" spans="1:6">
      <c r="A68" s="102" t="s">
        <v>830</v>
      </c>
      <c r="B68" s="90" t="s">
        <v>124</v>
      </c>
      <c r="C68" s="90" t="s">
        <v>5</v>
      </c>
      <c r="D68" s="95">
        <f>D36+D9</f>
        <v>488193861499</v>
      </c>
      <c r="E68" s="95">
        <f>E9+E36</f>
        <v>485163404119</v>
      </c>
      <c r="F68" s="79"/>
    </row>
    <row r="69" spans="1:6">
      <c r="A69" s="102" t="s">
        <v>831</v>
      </c>
      <c r="B69" s="90" t="s">
        <v>5</v>
      </c>
      <c r="C69" s="90" t="s">
        <v>5</v>
      </c>
      <c r="D69" s="95">
        <v>0</v>
      </c>
      <c r="E69" s="95">
        <v>0</v>
      </c>
      <c r="F69" s="79"/>
    </row>
    <row r="70" spans="1:6">
      <c r="A70" s="102" t="s">
        <v>832</v>
      </c>
      <c r="B70" s="90" t="s">
        <v>125</v>
      </c>
      <c r="C70" s="90" t="s">
        <v>5</v>
      </c>
      <c r="D70" s="95">
        <f>D71+D89</f>
        <v>306720386908</v>
      </c>
      <c r="E70" s="95">
        <f>E71+E89</f>
        <v>292940689686</v>
      </c>
      <c r="F70" s="79"/>
    </row>
    <row r="71" spans="1:6">
      <c r="A71" s="102" t="s">
        <v>833</v>
      </c>
      <c r="B71" s="90" t="s">
        <v>126</v>
      </c>
      <c r="C71" s="90" t="s">
        <v>5</v>
      </c>
      <c r="D71" s="95">
        <f>SUM(D76:D88)+D72</f>
        <v>268920386908</v>
      </c>
      <c r="E71" s="95">
        <f>E72+E76+E77+E78+E79+E80+E81+E83+E84+E82+E86+E87+E88+E85</f>
        <v>241940689686</v>
      </c>
      <c r="F71" s="79"/>
    </row>
    <row r="72" spans="1:6">
      <c r="A72" s="109" t="s">
        <v>834</v>
      </c>
      <c r="B72" s="96" t="s">
        <v>127</v>
      </c>
      <c r="C72" s="96" t="s">
        <v>5</v>
      </c>
      <c r="D72" s="95">
        <f>SUM(D73:D75)</f>
        <v>0</v>
      </c>
      <c r="E72" s="101">
        <f>E75+E73+E74</f>
        <v>0</v>
      </c>
      <c r="F72" s="79"/>
    </row>
    <row r="73" spans="1:6">
      <c r="A73" s="109" t="s">
        <v>835</v>
      </c>
      <c r="B73" s="96" t="s">
        <v>128</v>
      </c>
      <c r="C73" s="96" t="s">
        <v>5</v>
      </c>
      <c r="D73" s="95" t="s">
        <v>258</v>
      </c>
      <c r="E73" s="101">
        <v>0</v>
      </c>
      <c r="F73" s="79"/>
    </row>
    <row r="74" spans="1:6">
      <c r="A74" s="109" t="s">
        <v>836</v>
      </c>
      <c r="B74" s="96" t="s">
        <v>129</v>
      </c>
      <c r="C74" s="96" t="s">
        <v>5</v>
      </c>
      <c r="D74" s="95" t="s">
        <v>258</v>
      </c>
      <c r="E74" s="101">
        <v>0</v>
      </c>
      <c r="F74" s="79"/>
    </row>
    <row r="75" spans="1:6">
      <c r="A75" s="109" t="s">
        <v>837</v>
      </c>
      <c r="B75" s="96" t="s">
        <v>130</v>
      </c>
      <c r="C75" s="96" t="s">
        <v>5</v>
      </c>
      <c r="D75" s="95" t="s">
        <v>258</v>
      </c>
      <c r="E75" s="101">
        <v>0</v>
      </c>
      <c r="F75" s="79"/>
    </row>
    <row r="76" spans="1:6">
      <c r="A76" s="109" t="s">
        <v>838</v>
      </c>
      <c r="B76" s="96" t="s">
        <v>131</v>
      </c>
      <c r="C76" s="96" t="s">
        <v>5</v>
      </c>
      <c r="D76" s="101">
        <v>2641088442</v>
      </c>
      <c r="E76" s="101">
        <v>1875386073</v>
      </c>
      <c r="F76" s="79"/>
    </row>
    <row r="77" spans="1:6">
      <c r="A77" s="109" t="s">
        <v>839</v>
      </c>
      <c r="B77" s="96" t="s">
        <v>132</v>
      </c>
      <c r="C77" s="96" t="s">
        <v>5</v>
      </c>
      <c r="D77" s="101">
        <v>2375250000</v>
      </c>
      <c r="E77" s="101">
        <v>256122000</v>
      </c>
      <c r="F77" s="79"/>
    </row>
    <row r="78" spans="1:6">
      <c r="A78" s="109" t="s">
        <v>840</v>
      </c>
      <c r="B78" s="96" t="s">
        <v>133</v>
      </c>
      <c r="C78" s="96" t="s">
        <v>134</v>
      </c>
      <c r="D78" s="101">
        <v>772202033</v>
      </c>
      <c r="E78" s="101">
        <v>3113479742</v>
      </c>
      <c r="F78" s="79"/>
    </row>
    <row r="79" spans="1:6">
      <c r="A79" s="109" t="s">
        <v>841</v>
      </c>
      <c r="B79" s="96" t="s">
        <v>135</v>
      </c>
      <c r="C79" s="96" t="s">
        <v>5</v>
      </c>
      <c r="D79" s="101">
        <v>777621725</v>
      </c>
      <c r="E79" s="101">
        <v>0</v>
      </c>
      <c r="F79" s="79"/>
    </row>
    <row r="80" spans="1:6">
      <c r="A80" s="109" t="s">
        <v>842</v>
      </c>
      <c r="B80" s="96" t="s">
        <v>136</v>
      </c>
      <c r="C80" s="96" t="s">
        <v>137</v>
      </c>
      <c r="D80" s="101">
        <v>22508879534</v>
      </c>
      <c r="E80" s="101">
        <v>14849444388</v>
      </c>
      <c r="F80" s="79"/>
    </row>
    <row r="81" spans="1:6">
      <c r="A81" s="109" t="s">
        <v>843</v>
      </c>
      <c r="B81" s="96" t="s">
        <v>138</v>
      </c>
      <c r="C81" s="96" t="s">
        <v>5</v>
      </c>
      <c r="D81" s="101">
        <v>100000000000</v>
      </c>
      <c r="E81" s="101">
        <v>0</v>
      </c>
      <c r="F81" s="79"/>
    </row>
    <row r="82" spans="1:6">
      <c r="A82" s="109" t="s">
        <v>844</v>
      </c>
      <c r="B82" s="96" t="s">
        <v>139</v>
      </c>
      <c r="C82" s="96" t="s">
        <v>5</v>
      </c>
      <c r="D82" s="101">
        <v>74325170701</v>
      </c>
      <c r="E82" s="101">
        <v>115537261812</v>
      </c>
      <c r="F82" s="79"/>
    </row>
    <row r="83" spans="1:6">
      <c r="A83" s="109" t="s">
        <v>845</v>
      </c>
      <c r="B83" s="96" t="s">
        <v>140</v>
      </c>
      <c r="C83" s="96" t="s">
        <v>5</v>
      </c>
      <c r="D83" s="101">
        <v>84632182</v>
      </c>
      <c r="E83" s="101">
        <v>8003500</v>
      </c>
      <c r="F83" s="79"/>
    </row>
    <row r="84" spans="1:6">
      <c r="A84" s="109" t="s">
        <v>846</v>
      </c>
      <c r="B84" s="96" t="s">
        <v>141</v>
      </c>
      <c r="C84" s="96" t="s">
        <v>5</v>
      </c>
      <c r="D84" s="101">
        <v>294538480</v>
      </c>
      <c r="E84" s="101">
        <v>22300000</v>
      </c>
      <c r="F84" s="79"/>
    </row>
    <row r="85" spans="1:6">
      <c r="A85" s="109" t="s">
        <v>847</v>
      </c>
      <c r="B85" s="96" t="s">
        <v>142</v>
      </c>
      <c r="C85" s="96" t="s">
        <v>143</v>
      </c>
      <c r="D85" s="101">
        <v>65141003811</v>
      </c>
      <c r="E85" s="101">
        <v>106278692171</v>
      </c>
      <c r="F85" s="79"/>
    </row>
    <row r="86" spans="1:6">
      <c r="A86" s="109" t="s">
        <v>848</v>
      </c>
      <c r="B86" s="96" t="s">
        <v>144</v>
      </c>
      <c r="C86" s="96" t="s">
        <v>5</v>
      </c>
      <c r="D86" s="95" t="s">
        <v>258</v>
      </c>
      <c r="E86" s="101">
        <v>0</v>
      </c>
      <c r="F86" s="79"/>
    </row>
    <row r="87" spans="1:6">
      <c r="A87" s="109" t="s">
        <v>849</v>
      </c>
      <c r="B87" s="96" t="s">
        <v>145</v>
      </c>
      <c r="C87" s="96" t="s">
        <v>5</v>
      </c>
      <c r="D87" s="95" t="s">
        <v>258</v>
      </c>
      <c r="E87" s="101">
        <v>0</v>
      </c>
      <c r="F87" s="79"/>
    </row>
    <row r="88" spans="1:6">
      <c r="A88" s="109" t="s">
        <v>850</v>
      </c>
      <c r="B88" s="96" t="s">
        <v>146</v>
      </c>
      <c r="C88" s="96" t="s">
        <v>5</v>
      </c>
      <c r="D88" s="95" t="s">
        <v>258</v>
      </c>
      <c r="E88" s="101">
        <v>0</v>
      </c>
      <c r="F88" s="79"/>
    </row>
    <row r="89" spans="1:6">
      <c r="A89" s="102" t="s">
        <v>851</v>
      </c>
      <c r="B89" s="90" t="s">
        <v>147</v>
      </c>
      <c r="C89" s="90" t="s">
        <v>5</v>
      </c>
      <c r="D89" s="95">
        <f>SUM(D90:D99)</f>
        <v>37800000000</v>
      </c>
      <c r="E89" s="95">
        <f>E90+E91+E92+E93+E94+E95+E96+E97+E98+E99</f>
        <v>51000000000</v>
      </c>
      <c r="F89" s="79"/>
    </row>
    <row r="90" spans="1:6">
      <c r="A90" s="109" t="s">
        <v>852</v>
      </c>
      <c r="B90" s="96" t="s">
        <v>148</v>
      </c>
      <c r="C90" s="96" t="s">
        <v>5</v>
      </c>
      <c r="D90" s="95" t="s">
        <v>258</v>
      </c>
      <c r="E90" s="101">
        <v>0</v>
      </c>
      <c r="F90" s="79"/>
    </row>
    <row r="91" spans="1:6">
      <c r="A91" s="109" t="s">
        <v>853</v>
      </c>
      <c r="B91" s="96" t="s">
        <v>149</v>
      </c>
      <c r="C91" s="96" t="s">
        <v>150</v>
      </c>
      <c r="D91" s="95" t="s">
        <v>258</v>
      </c>
      <c r="E91" s="101">
        <v>0</v>
      </c>
      <c r="F91" s="79"/>
    </row>
    <row r="92" spans="1:6">
      <c r="A92" s="109" t="s">
        <v>854</v>
      </c>
      <c r="B92" s="96" t="s">
        <v>151</v>
      </c>
      <c r="C92" s="96" t="s">
        <v>5</v>
      </c>
      <c r="D92" s="95" t="s">
        <v>258</v>
      </c>
      <c r="E92" s="101">
        <v>0</v>
      </c>
      <c r="F92" s="79"/>
    </row>
    <row r="93" spans="1:6">
      <c r="A93" s="109" t="s">
        <v>855</v>
      </c>
      <c r="B93" s="96" t="s">
        <v>152</v>
      </c>
      <c r="C93" s="96" t="s">
        <v>153</v>
      </c>
      <c r="D93" s="101">
        <v>37800000000</v>
      </c>
      <c r="E93" s="101">
        <v>51000000000</v>
      </c>
      <c r="F93" s="79"/>
    </row>
    <row r="94" spans="1:6">
      <c r="A94" s="109" t="s">
        <v>856</v>
      </c>
      <c r="B94" s="96" t="s">
        <v>154</v>
      </c>
      <c r="C94" s="96" t="s">
        <v>120</v>
      </c>
      <c r="D94" s="95" t="s">
        <v>258</v>
      </c>
      <c r="E94" s="101">
        <v>0</v>
      </c>
      <c r="F94" s="79"/>
    </row>
    <row r="95" spans="1:6">
      <c r="A95" s="109" t="s">
        <v>857</v>
      </c>
      <c r="B95" s="96" t="s">
        <v>155</v>
      </c>
      <c r="C95" s="96" t="s">
        <v>5</v>
      </c>
      <c r="D95" s="95" t="s">
        <v>258</v>
      </c>
      <c r="E95" s="101">
        <v>0</v>
      </c>
      <c r="F95" s="79"/>
    </row>
    <row r="96" spans="1:6">
      <c r="A96" s="109" t="s">
        <v>858</v>
      </c>
      <c r="B96" s="96" t="s">
        <v>156</v>
      </c>
      <c r="C96" s="96" t="s">
        <v>5</v>
      </c>
      <c r="D96" s="95" t="s">
        <v>258</v>
      </c>
      <c r="E96" s="101">
        <v>0</v>
      </c>
      <c r="F96" s="79"/>
    </row>
    <row r="97" spans="1:6">
      <c r="A97" s="109" t="s">
        <v>859</v>
      </c>
      <c r="B97" s="96" t="s">
        <v>157</v>
      </c>
      <c r="C97" s="96" t="s">
        <v>5</v>
      </c>
      <c r="D97" s="95" t="s">
        <v>258</v>
      </c>
      <c r="E97" s="101">
        <v>0</v>
      </c>
      <c r="F97" s="79"/>
    </row>
    <row r="98" spans="1:6">
      <c r="A98" s="109" t="s">
        <v>860</v>
      </c>
      <c r="B98" s="96" t="s">
        <v>158</v>
      </c>
      <c r="C98" s="96" t="s">
        <v>5</v>
      </c>
      <c r="D98" s="95" t="s">
        <v>258</v>
      </c>
      <c r="E98" s="101">
        <v>0</v>
      </c>
      <c r="F98" s="79"/>
    </row>
    <row r="99" spans="1:6">
      <c r="A99" s="109" t="s">
        <v>861</v>
      </c>
      <c r="B99" s="96" t="s">
        <v>159</v>
      </c>
      <c r="C99" s="96" t="s">
        <v>5</v>
      </c>
      <c r="D99" s="95" t="s">
        <v>258</v>
      </c>
      <c r="E99" s="101">
        <v>0</v>
      </c>
      <c r="F99" s="79"/>
    </row>
    <row r="100" spans="1:6">
      <c r="A100" s="102" t="s">
        <v>862</v>
      </c>
      <c r="B100" s="90" t="s">
        <v>160</v>
      </c>
      <c r="C100" s="90" t="s">
        <v>5</v>
      </c>
      <c r="D100" s="95">
        <f>D101+D112</f>
        <v>181473474591</v>
      </c>
      <c r="E100" s="95">
        <v>192222714433</v>
      </c>
      <c r="F100" s="79"/>
    </row>
    <row r="101" spans="1:6">
      <c r="A101" s="102" t="s">
        <v>863</v>
      </c>
      <c r="B101" s="90" t="s">
        <v>161</v>
      </c>
      <c r="C101" s="90" t="s">
        <v>162</v>
      </c>
      <c r="D101" s="95">
        <f>SUM(D102:D111)</f>
        <v>181473474591</v>
      </c>
      <c r="E101" s="95">
        <f>E102+E104+E103+E105+E106+E107+E108+E109+E110+E111</f>
        <v>192222714433</v>
      </c>
      <c r="F101" s="79"/>
    </row>
    <row r="102" spans="1:6">
      <c r="A102" s="109" t="s">
        <v>864</v>
      </c>
      <c r="B102" s="96" t="s">
        <v>163</v>
      </c>
      <c r="C102" s="96" t="s">
        <v>5</v>
      </c>
      <c r="D102" s="101">
        <v>150000000000</v>
      </c>
      <c r="E102" s="101">
        <v>150000000000</v>
      </c>
      <c r="F102" s="79"/>
    </row>
    <row r="103" spans="1:6">
      <c r="A103" s="109" t="s">
        <v>865</v>
      </c>
      <c r="B103" s="96" t="s">
        <v>164</v>
      </c>
      <c r="C103" s="96" t="s">
        <v>5</v>
      </c>
      <c r="D103" s="101" t="s">
        <v>258</v>
      </c>
      <c r="E103" s="101">
        <v>0</v>
      </c>
      <c r="F103" s="79"/>
    </row>
    <row r="104" spans="1:6">
      <c r="A104" s="109" t="s">
        <v>866</v>
      </c>
      <c r="B104" s="96" t="s">
        <v>165</v>
      </c>
      <c r="C104" s="96" t="s">
        <v>5</v>
      </c>
      <c r="D104" s="101" t="s">
        <v>258</v>
      </c>
      <c r="E104" s="101">
        <v>0</v>
      </c>
      <c r="F104" s="79"/>
    </row>
    <row r="105" spans="1:6">
      <c r="A105" s="109" t="s">
        <v>867</v>
      </c>
      <c r="B105" s="96" t="s">
        <v>166</v>
      </c>
      <c r="C105" s="96" t="s">
        <v>5</v>
      </c>
      <c r="D105" s="101" t="s">
        <v>258</v>
      </c>
      <c r="E105" s="101">
        <v>0</v>
      </c>
      <c r="F105" s="79"/>
    </row>
    <row r="106" spans="1:6">
      <c r="A106" s="109" t="s">
        <v>868</v>
      </c>
      <c r="B106" s="96" t="s">
        <v>167</v>
      </c>
      <c r="C106" s="96" t="s">
        <v>5</v>
      </c>
      <c r="D106" s="101" t="s">
        <v>258</v>
      </c>
      <c r="E106" s="101">
        <v>0</v>
      </c>
      <c r="F106" s="79"/>
    </row>
    <row r="107" spans="1:6">
      <c r="A107" s="109" t="s">
        <v>869</v>
      </c>
      <c r="B107" s="96" t="s">
        <v>168</v>
      </c>
      <c r="C107" s="96" t="s">
        <v>5</v>
      </c>
      <c r="D107" s="101" t="s">
        <v>258</v>
      </c>
      <c r="E107" s="101">
        <v>0</v>
      </c>
      <c r="F107" s="79"/>
    </row>
    <row r="108" spans="1:6">
      <c r="A108" s="109" t="s">
        <v>870</v>
      </c>
      <c r="B108" s="96" t="s">
        <v>169</v>
      </c>
      <c r="C108" s="96" t="s">
        <v>5</v>
      </c>
      <c r="D108" s="101" t="s">
        <v>258</v>
      </c>
      <c r="E108" s="101">
        <v>0</v>
      </c>
      <c r="F108" s="79"/>
    </row>
    <row r="109" spans="1:6">
      <c r="A109" s="109" t="s">
        <v>871</v>
      </c>
      <c r="B109" s="96" t="s">
        <v>170</v>
      </c>
      <c r="C109" s="96" t="s">
        <v>5</v>
      </c>
      <c r="D109" s="101">
        <v>30000000000</v>
      </c>
      <c r="E109" s="101">
        <v>30000000000</v>
      </c>
      <c r="F109" s="79"/>
    </row>
    <row r="110" spans="1:6">
      <c r="A110" s="109" t="s">
        <v>872</v>
      </c>
      <c r="B110" s="96" t="s">
        <v>171</v>
      </c>
      <c r="C110" s="96" t="s">
        <v>5</v>
      </c>
      <c r="D110" s="101" t="s">
        <v>258</v>
      </c>
      <c r="E110" s="101">
        <v>0</v>
      </c>
      <c r="F110" s="79"/>
    </row>
    <row r="111" spans="1:6">
      <c r="A111" s="109" t="s">
        <v>873</v>
      </c>
      <c r="B111" s="96" t="s">
        <v>172</v>
      </c>
      <c r="C111" s="96" t="s">
        <v>5</v>
      </c>
      <c r="D111" s="101">
        <v>1473474591</v>
      </c>
      <c r="E111" s="101">
        <v>12222714433</v>
      </c>
      <c r="F111" s="79"/>
    </row>
    <row r="112" spans="1:6">
      <c r="A112" s="102" t="s">
        <v>874</v>
      </c>
      <c r="B112" s="90" t="s">
        <v>173</v>
      </c>
      <c r="C112" s="90" t="s">
        <v>5</v>
      </c>
      <c r="D112" s="95"/>
      <c r="E112" s="95">
        <v>0</v>
      </c>
      <c r="F112" s="79"/>
    </row>
    <row r="113" spans="1:6" ht="15.75" customHeight="1">
      <c r="A113" s="102" t="s">
        <v>875</v>
      </c>
      <c r="B113" s="90" t="s">
        <v>174</v>
      </c>
      <c r="C113" s="90" t="s">
        <v>5</v>
      </c>
      <c r="D113" s="95">
        <f>D100+D70</f>
        <v>488193861499</v>
      </c>
      <c r="E113" s="95">
        <f>E70+E100</f>
        <v>485163404119</v>
      </c>
      <c r="F113" s="79"/>
    </row>
    <row r="114" spans="1:6" s="70" customFormat="1">
      <c r="A114" s="110" t="s">
        <v>876</v>
      </c>
      <c r="B114" s="111" t="s">
        <v>175</v>
      </c>
      <c r="C114" s="111" t="s">
        <v>5</v>
      </c>
      <c r="D114" s="95">
        <v>0</v>
      </c>
      <c r="E114" s="95">
        <v>0</v>
      </c>
      <c r="F114" s="79"/>
    </row>
    <row r="115" spans="1:6" s="70" customFormat="1">
      <c r="A115" s="110" t="s">
        <v>877</v>
      </c>
      <c r="B115" s="111" t="s">
        <v>176</v>
      </c>
      <c r="C115" s="111" t="s">
        <v>5</v>
      </c>
      <c r="D115" s="95">
        <v>0</v>
      </c>
      <c r="E115" s="95">
        <v>0</v>
      </c>
      <c r="F115" s="79"/>
    </row>
    <row r="116" spans="1:6" s="70" customFormat="1">
      <c r="A116" s="110" t="s">
        <v>878</v>
      </c>
      <c r="B116" s="111" t="s">
        <v>177</v>
      </c>
      <c r="C116" s="111" t="s">
        <v>5</v>
      </c>
      <c r="D116" s="95">
        <v>203500080000</v>
      </c>
      <c r="E116" s="95">
        <v>203500080000</v>
      </c>
      <c r="F116" s="79"/>
    </row>
    <row r="117" spans="1:6" s="70" customFormat="1">
      <c r="A117" s="110" t="s">
        <v>879</v>
      </c>
      <c r="B117" s="111" t="s">
        <v>178</v>
      </c>
      <c r="C117" s="111" t="s">
        <v>5</v>
      </c>
      <c r="D117" s="95"/>
      <c r="E117" s="95">
        <v>0</v>
      </c>
      <c r="F117" s="79"/>
    </row>
    <row r="118" spans="1:6" s="70" customFormat="1">
      <c r="A118" s="110" t="s">
        <v>880</v>
      </c>
      <c r="B118" s="111" t="s">
        <v>179</v>
      </c>
      <c r="C118" s="111" t="s">
        <v>5</v>
      </c>
      <c r="D118" s="95">
        <v>71971550899</v>
      </c>
      <c r="E118" s="95">
        <v>50372089066</v>
      </c>
      <c r="F118" s="79"/>
    </row>
    <row r="119" spans="1:6" s="70" customFormat="1">
      <c r="A119" s="110" t="s">
        <v>881</v>
      </c>
      <c r="B119" s="111" t="s">
        <v>180</v>
      </c>
      <c r="C119" s="111" t="s">
        <v>5</v>
      </c>
      <c r="D119" s="95"/>
      <c r="E119" s="95"/>
      <c r="F119" s="79"/>
    </row>
    <row r="120" spans="1:6" s="70" customFormat="1">
      <c r="A120" s="110" t="s">
        <v>882</v>
      </c>
      <c r="B120" s="111" t="s">
        <v>181</v>
      </c>
      <c r="C120" s="111" t="s">
        <v>5</v>
      </c>
      <c r="D120" s="95">
        <f>D122+D128+D134+D140+D146+D152+D158+D164+D170</f>
        <v>1793149080000</v>
      </c>
      <c r="E120" s="95">
        <v>1984460610000</v>
      </c>
      <c r="F120" s="79"/>
    </row>
    <row r="121" spans="1:6" s="70" customFormat="1">
      <c r="A121" s="112" t="s">
        <v>883</v>
      </c>
      <c r="B121" s="113" t="s">
        <v>5</v>
      </c>
      <c r="C121" s="113" t="s">
        <v>5</v>
      </c>
      <c r="D121" s="101"/>
      <c r="E121" s="101">
        <v>0</v>
      </c>
      <c r="F121" s="79"/>
    </row>
    <row r="122" spans="1:6" s="70" customFormat="1">
      <c r="A122" s="110" t="s">
        <v>884</v>
      </c>
      <c r="B122" s="111" t="s">
        <v>182</v>
      </c>
      <c r="C122" s="111" t="s">
        <v>5</v>
      </c>
      <c r="D122" s="95">
        <f>SUM(D123:D127)</f>
        <v>1464845670000</v>
      </c>
      <c r="E122" s="95">
        <v>1618363560000</v>
      </c>
      <c r="F122" s="79"/>
    </row>
    <row r="123" spans="1:6" s="70" customFormat="1">
      <c r="A123" s="112" t="s">
        <v>885</v>
      </c>
      <c r="B123" s="113" t="s">
        <v>183</v>
      </c>
      <c r="C123" s="113" t="s">
        <v>5</v>
      </c>
      <c r="D123" s="101">
        <v>6831830000</v>
      </c>
      <c r="E123" s="101">
        <v>4482940000</v>
      </c>
      <c r="F123" s="79"/>
    </row>
    <row r="124" spans="1:6" s="70" customFormat="1" ht="30">
      <c r="A124" s="112" t="s">
        <v>886</v>
      </c>
      <c r="B124" s="113" t="s">
        <v>184</v>
      </c>
      <c r="C124" s="113" t="s">
        <v>5</v>
      </c>
      <c r="D124" s="101">
        <v>1433754510000</v>
      </c>
      <c r="E124" s="101">
        <v>1606607080000</v>
      </c>
      <c r="F124" s="79"/>
    </row>
    <row r="125" spans="1:6" s="70" customFormat="1" ht="30">
      <c r="A125" s="112" t="s">
        <v>887</v>
      </c>
      <c r="B125" s="113" t="s">
        <v>185</v>
      </c>
      <c r="C125" s="113" t="s">
        <v>5</v>
      </c>
      <c r="D125" s="101">
        <v>24259330000</v>
      </c>
      <c r="E125" s="101">
        <v>7273540000</v>
      </c>
      <c r="F125" s="79"/>
    </row>
    <row r="126" spans="1:6" s="70" customFormat="1">
      <c r="A126" s="112" t="s">
        <v>888</v>
      </c>
      <c r="B126" s="113" t="s">
        <v>186</v>
      </c>
      <c r="C126" s="113" t="s">
        <v>5</v>
      </c>
      <c r="D126" s="101"/>
      <c r="E126" s="101">
        <v>0</v>
      </c>
      <c r="F126" s="79"/>
    </row>
    <row r="127" spans="1:6" s="70" customFormat="1">
      <c r="A127" s="112"/>
      <c r="B127" s="113" t="s">
        <v>5</v>
      </c>
      <c r="C127" s="113" t="s">
        <v>5</v>
      </c>
      <c r="D127" s="101"/>
      <c r="E127" s="101">
        <v>0</v>
      </c>
      <c r="F127" s="79"/>
    </row>
    <row r="128" spans="1:6" s="70" customFormat="1">
      <c r="A128" s="110" t="s">
        <v>889</v>
      </c>
      <c r="B128" s="111" t="s">
        <v>187</v>
      </c>
      <c r="C128" s="111" t="s">
        <v>5</v>
      </c>
      <c r="D128" s="95">
        <f>SUM(D129:D132)</f>
        <v>50817760000</v>
      </c>
      <c r="E128" s="95">
        <v>69126630000</v>
      </c>
      <c r="F128" s="79"/>
    </row>
    <row r="129" spans="1:6" s="70" customFormat="1" ht="30">
      <c r="A129" s="112" t="s">
        <v>890</v>
      </c>
      <c r="B129" s="113" t="s">
        <v>188</v>
      </c>
      <c r="C129" s="113" t="s">
        <v>5</v>
      </c>
      <c r="D129" s="101"/>
      <c r="E129" s="101">
        <v>0</v>
      </c>
      <c r="F129" s="79"/>
    </row>
    <row r="130" spans="1:6" s="70" customFormat="1" ht="30">
      <c r="A130" s="112" t="s">
        <v>891</v>
      </c>
      <c r="B130" s="113" t="s">
        <v>189</v>
      </c>
      <c r="C130" s="113" t="s">
        <v>5</v>
      </c>
      <c r="D130" s="101">
        <v>50817760000</v>
      </c>
      <c r="E130" s="101">
        <v>69126630000</v>
      </c>
      <c r="F130" s="79"/>
    </row>
    <row r="131" spans="1:6" s="70" customFormat="1" ht="30">
      <c r="A131" s="112" t="s">
        <v>892</v>
      </c>
      <c r="B131" s="113" t="s">
        <v>190</v>
      </c>
      <c r="C131" s="113" t="s">
        <v>5</v>
      </c>
      <c r="D131" s="101"/>
      <c r="E131" s="101">
        <v>0</v>
      </c>
      <c r="F131" s="79"/>
    </row>
    <row r="132" spans="1:6" s="70" customFormat="1" ht="30">
      <c r="A132" s="112" t="s">
        <v>893</v>
      </c>
      <c r="B132" s="113" t="s">
        <v>191</v>
      </c>
      <c r="C132" s="113" t="s">
        <v>5</v>
      </c>
      <c r="D132" s="101"/>
      <c r="E132" s="101">
        <v>0</v>
      </c>
      <c r="F132" s="79"/>
    </row>
    <row r="133" spans="1:6" s="70" customFormat="1">
      <c r="A133" s="112"/>
      <c r="B133" s="113" t="s">
        <v>5</v>
      </c>
      <c r="C133" s="113" t="s">
        <v>5</v>
      </c>
      <c r="D133" s="101"/>
      <c r="E133" s="101">
        <v>0</v>
      </c>
      <c r="F133" s="79"/>
    </row>
    <row r="134" spans="1:6" s="70" customFormat="1">
      <c r="A134" s="110" t="s">
        <v>894</v>
      </c>
      <c r="B134" s="111" t="s">
        <v>192</v>
      </c>
      <c r="C134" s="111" t="s">
        <v>5</v>
      </c>
      <c r="D134" s="95">
        <f>SUM(D135:D138)</f>
        <v>255085610000</v>
      </c>
      <c r="E134" s="95">
        <v>247804040000</v>
      </c>
      <c r="F134" s="79"/>
    </row>
    <row r="135" spans="1:6" s="70" customFormat="1">
      <c r="A135" s="112" t="s">
        <v>895</v>
      </c>
      <c r="B135" s="113" t="s">
        <v>193</v>
      </c>
      <c r="C135" s="113" t="s">
        <v>5</v>
      </c>
      <c r="D135" s="101"/>
      <c r="E135" s="101">
        <v>0</v>
      </c>
      <c r="F135" s="79"/>
    </row>
    <row r="136" spans="1:6" s="70" customFormat="1" ht="30">
      <c r="A136" s="112" t="s">
        <v>896</v>
      </c>
      <c r="B136" s="113" t="s">
        <v>194</v>
      </c>
      <c r="C136" s="113" t="s">
        <v>5</v>
      </c>
      <c r="D136" s="101">
        <v>255085610000</v>
      </c>
      <c r="E136" s="101">
        <v>216258710000</v>
      </c>
      <c r="F136" s="79"/>
    </row>
    <row r="137" spans="1:6" s="70" customFormat="1" ht="30">
      <c r="A137" s="112" t="s">
        <v>897</v>
      </c>
      <c r="B137" s="113" t="s">
        <v>195</v>
      </c>
      <c r="C137" s="113" t="s">
        <v>5</v>
      </c>
      <c r="D137" s="101"/>
      <c r="E137" s="101">
        <v>31545330000</v>
      </c>
      <c r="F137" s="79"/>
    </row>
    <row r="138" spans="1:6" s="70" customFormat="1">
      <c r="A138" s="112" t="s">
        <v>898</v>
      </c>
      <c r="B138" s="113" t="s">
        <v>196</v>
      </c>
      <c r="C138" s="113" t="s">
        <v>5</v>
      </c>
      <c r="D138" s="101"/>
      <c r="E138" s="101">
        <v>0</v>
      </c>
      <c r="F138" s="79"/>
    </row>
    <row r="139" spans="1:6" s="70" customFormat="1">
      <c r="A139" s="112"/>
      <c r="B139" s="113" t="s">
        <v>5</v>
      </c>
      <c r="C139" s="113" t="s">
        <v>5</v>
      </c>
      <c r="D139" s="101"/>
      <c r="E139" s="101">
        <v>0</v>
      </c>
      <c r="F139" s="79"/>
    </row>
    <row r="140" spans="1:6" s="70" customFormat="1">
      <c r="A140" s="110" t="s">
        <v>899</v>
      </c>
      <c r="B140" s="111" t="s">
        <v>197</v>
      </c>
      <c r="C140" s="111" t="s">
        <v>5</v>
      </c>
      <c r="D140" s="95">
        <f>SUM(D141:D144)</f>
        <v>0</v>
      </c>
      <c r="E140" s="95">
        <v>0</v>
      </c>
      <c r="F140" s="79"/>
    </row>
    <row r="141" spans="1:6" s="70" customFormat="1">
      <c r="A141" s="112" t="s">
        <v>900</v>
      </c>
      <c r="B141" s="113" t="s">
        <v>198</v>
      </c>
      <c r="C141" s="113" t="s">
        <v>5</v>
      </c>
      <c r="D141" s="101"/>
      <c r="E141" s="101">
        <v>0</v>
      </c>
      <c r="F141" s="79"/>
    </row>
    <row r="142" spans="1:6" s="70" customFormat="1" ht="30">
      <c r="A142" s="112" t="s">
        <v>901</v>
      </c>
      <c r="B142" s="113" t="s">
        <v>199</v>
      </c>
      <c r="C142" s="113" t="s">
        <v>5</v>
      </c>
      <c r="D142" s="101"/>
      <c r="E142" s="101">
        <v>0</v>
      </c>
      <c r="F142" s="79"/>
    </row>
    <row r="143" spans="1:6" s="70" customFormat="1" ht="30">
      <c r="A143" s="112" t="s">
        <v>902</v>
      </c>
      <c r="B143" s="113" t="s">
        <v>200</v>
      </c>
      <c r="C143" s="113" t="s">
        <v>5</v>
      </c>
      <c r="D143" s="101"/>
      <c r="E143" s="101">
        <v>0</v>
      </c>
      <c r="F143" s="79"/>
    </row>
    <row r="144" spans="1:6" s="70" customFormat="1">
      <c r="A144" s="112" t="s">
        <v>903</v>
      </c>
      <c r="B144" s="113" t="s">
        <v>201</v>
      </c>
      <c r="C144" s="113" t="s">
        <v>5</v>
      </c>
      <c r="D144" s="101"/>
      <c r="E144" s="101">
        <v>0</v>
      </c>
      <c r="F144" s="79"/>
    </row>
    <row r="145" spans="1:6" s="70" customFormat="1">
      <c r="A145" s="112"/>
      <c r="B145" s="113" t="s">
        <v>5</v>
      </c>
      <c r="C145" s="113" t="s">
        <v>5</v>
      </c>
      <c r="D145" s="101"/>
      <c r="E145" s="101">
        <v>0</v>
      </c>
      <c r="F145" s="79"/>
    </row>
    <row r="146" spans="1:6" s="70" customFormat="1">
      <c r="A146" s="110" t="s">
        <v>904</v>
      </c>
      <c r="B146" s="111" t="s">
        <v>202</v>
      </c>
      <c r="C146" s="111" t="s">
        <v>5</v>
      </c>
      <c r="D146" s="95">
        <f>SUM(D147:D150)</f>
        <v>18787950000</v>
      </c>
      <c r="E146" s="95">
        <v>43585390000</v>
      </c>
      <c r="F146" s="79"/>
    </row>
    <row r="147" spans="1:6" s="70" customFormat="1" ht="30">
      <c r="A147" s="112" t="s">
        <v>905</v>
      </c>
      <c r="B147" s="113" t="s">
        <v>203</v>
      </c>
      <c r="C147" s="113" t="s">
        <v>5</v>
      </c>
      <c r="D147" s="101"/>
      <c r="E147" s="101">
        <v>0</v>
      </c>
      <c r="F147" s="79"/>
    </row>
    <row r="148" spans="1:6" s="70" customFormat="1" ht="30">
      <c r="A148" s="112" t="s">
        <v>906</v>
      </c>
      <c r="B148" s="113" t="s">
        <v>204</v>
      </c>
      <c r="C148" s="113" t="s">
        <v>5</v>
      </c>
      <c r="D148" s="101">
        <v>18787950000</v>
      </c>
      <c r="E148" s="101">
        <v>43585390000</v>
      </c>
      <c r="F148" s="79"/>
    </row>
    <row r="149" spans="1:6" s="70" customFormat="1" ht="30">
      <c r="A149" s="112" t="s">
        <v>907</v>
      </c>
      <c r="B149" s="113" t="s">
        <v>205</v>
      </c>
      <c r="C149" s="113" t="s">
        <v>5</v>
      </c>
      <c r="D149" s="101"/>
      <c r="E149" s="101">
        <v>0</v>
      </c>
      <c r="F149" s="79"/>
    </row>
    <row r="150" spans="1:6" s="70" customFormat="1" ht="30">
      <c r="A150" s="112" t="s">
        <v>908</v>
      </c>
      <c r="B150" s="113" t="s">
        <v>206</v>
      </c>
      <c r="C150" s="113" t="s">
        <v>5</v>
      </c>
      <c r="D150" s="101"/>
      <c r="E150" s="101">
        <v>0</v>
      </c>
      <c r="F150" s="79"/>
    </row>
    <row r="151" spans="1:6" s="70" customFormat="1">
      <c r="A151" s="112"/>
      <c r="B151" s="113" t="s">
        <v>5</v>
      </c>
      <c r="C151" s="113" t="s">
        <v>5</v>
      </c>
      <c r="D151" s="101"/>
      <c r="E151" s="101">
        <v>0</v>
      </c>
      <c r="F151" s="79"/>
    </row>
    <row r="152" spans="1:6" s="70" customFormat="1">
      <c r="A152" s="110" t="s">
        <v>909</v>
      </c>
      <c r="B152" s="111" t="s">
        <v>207</v>
      </c>
      <c r="C152" s="111" t="s">
        <v>5</v>
      </c>
      <c r="D152" s="95">
        <f>SUM(D153:D156)</f>
        <v>0</v>
      </c>
      <c r="E152" s="95">
        <v>0</v>
      </c>
      <c r="F152" s="79"/>
    </row>
    <row r="153" spans="1:6" s="70" customFormat="1" ht="30">
      <c r="A153" s="112" t="s">
        <v>910</v>
      </c>
      <c r="B153" s="113" t="s">
        <v>208</v>
      </c>
      <c r="C153" s="113" t="s">
        <v>5</v>
      </c>
      <c r="D153" s="101"/>
      <c r="E153" s="101">
        <v>0</v>
      </c>
      <c r="F153" s="79"/>
    </row>
    <row r="154" spans="1:6" s="70" customFormat="1" ht="30">
      <c r="A154" s="112" t="s">
        <v>911</v>
      </c>
      <c r="B154" s="113" t="s">
        <v>209</v>
      </c>
      <c r="C154" s="113" t="s">
        <v>5</v>
      </c>
      <c r="D154" s="101"/>
      <c r="E154" s="101">
        <v>0</v>
      </c>
      <c r="F154" s="79"/>
    </row>
    <row r="155" spans="1:6" s="70" customFormat="1" ht="30">
      <c r="A155" s="112" t="s">
        <v>912</v>
      </c>
      <c r="B155" s="113" t="s">
        <v>210</v>
      </c>
      <c r="C155" s="113" t="s">
        <v>5</v>
      </c>
      <c r="D155" s="101"/>
      <c r="E155" s="101">
        <v>0</v>
      </c>
      <c r="F155" s="79"/>
    </row>
    <row r="156" spans="1:6" s="70" customFormat="1" ht="30">
      <c r="A156" s="112" t="s">
        <v>913</v>
      </c>
      <c r="B156" s="113" t="s">
        <v>211</v>
      </c>
      <c r="C156" s="113" t="s">
        <v>5</v>
      </c>
      <c r="D156" s="101"/>
      <c r="E156" s="101">
        <v>0</v>
      </c>
      <c r="F156" s="79"/>
    </row>
    <row r="157" spans="1:6" s="70" customFormat="1">
      <c r="A157" s="112"/>
      <c r="B157" s="113" t="s">
        <v>5</v>
      </c>
      <c r="C157" s="113" t="s">
        <v>5</v>
      </c>
      <c r="D157" s="101"/>
      <c r="E157" s="101">
        <v>0</v>
      </c>
      <c r="F157" s="79"/>
    </row>
    <row r="158" spans="1:6" s="70" customFormat="1">
      <c r="A158" s="110" t="s">
        <v>914</v>
      </c>
      <c r="B158" s="111" t="s">
        <v>212</v>
      </c>
      <c r="C158" s="111" t="s">
        <v>5</v>
      </c>
      <c r="D158" s="95">
        <f>SUM(D159:D162)</f>
        <v>3612090000</v>
      </c>
      <c r="E158" s="95">
        <v>5580990000</v>
      </c>
      <c r="F158" s="79"/>
    </row>
    <row r="159" spans="1:6" s="70" customFormat="1" ht="30">
      <c r="A159" s="112" t="s">
        <v>915</v>
      </c>
      <c r="B159" s="113" t="s">
        <v>213</v>
      </c>
      <c r="C159" s="113" t="s">
        <v>5</v>
      </c>
      <c r="D159" s="101">
        <v>260000</v>
      </c>
      <c r="E159" s="101">
        <v>30000</v>
      </c>
      <c r="F159" s="79"/>
    </row>
    <row r="160" spans="1:6" s="70" customFormat="1" ht="30">
      <c r="A160" s="112" t="s">
        <v>916</v>
      </c>
      <c r="B160" s="113" t="s">
        <v>214</v>
      </c>
      <c r="C160" s="113" t="s">
        <v>5</v>
      </c>
      <c r="D160" s="101">
        <v>3611830000</v>
      </c>
      <c r="E160" s="101">
        <v>5580960000</v>
      </c>
      <c r="F160" s="79"/>
    </row>
    <row r="161" spans="1:6" s="70" customFormat="1" ht="30">
      <c r="A161" s="112" t="s">
        <v>917</v>
      </c>
      <c r="B161" s="113" t="s">
        <v>215</v>
      </c>
      <c r="C161" s="113" t="s">
        <v>5</v>
      </c>
      <c r="D161" s="101"/>
      <c r="E161" s="101">
        <v>0</v>
      </c>
      <c r="F161" s="79"/>
    </row>
    <row r="162" spans="1:6" s="70" customFormat="1">
      <c r="A162" s="112" t="s">
        <v>918</v>
      </c>
      <c r="B162" s="113" t="s">
        <v>216</v>
      </c>
      <c r="C162" s="113" t="s">
        <v>5</v>
      </c>
      <c r="D162" s="101"/>
      <c r="E162" s="101">
        <v>0</v>
      </c>
      <c r="F162" s="79"/>
    </row>
    <row r="163" spans="1:6" s="70" customFormat="1">
      <c r="A163" s="112"/>
      <c r="B163" s="113" t="s">
        <v>5</v>
      </c>
      <c r="C163" s="113" t="s">
        <v>5</v>
      </c>
      <c r="D163" s="101"/>
      <c r="E163" s="101">
        <v>0</v>
      </c>
      <c r="F163" s="79"/>
    </row>
    <row r="164" spans="1:6" s="70" customFormat="1">
      <c r="A164" s="110" t="s">
        <v>919</v>
      </c>
      <c r="B164" s="111" t="s">
        <v>217</v>
      </c>
      <c r="C164" s="111" t="s">
        <v>5</v>
      </c>
      <c r="D164" s="95">
        <f>SUM(D165:D168)</f>
        <v>0</v>
      </c>
      <c r="E164" s="95">
        <v>0</v>
      </c>
      <c r="F164" s="79"/>
    </row>
    <row r="165" spans="1:6" s="70" customFormat="1" ht="30">
      <c r="A165" s="112" t="s">
        <v>920</v>
      </c>
      <c r="B165" s="113" t="s">
        <v>218</v>
      </c>
      <c r="C165" s="113" t="s">
        <v>5</v>
      </c>
      <c r="D165" s="101"/>
      <c r="E165" s="101">
        <v>0</v>
      </c>
      <c r="F165" s="79"/>
    </row>
    <row r="166" spans="1:6" s="70" customFormat="1" ht="30">
      <c r="A166" s="112" t="s">
        <v>921</v>
      </c>
      <c r="B166" s="113" t="s">
        <v>219</v>
      </c>
      <c r="C166" s="113" t="s">
        <v>5</v>
      </c>
      <c r="D166" s="101"/>
      <c r="E166" s="101">
        <v>0</v>
      </c>
      <c r="F166" s="79"/>
    </row>
    <row r="167" spans="1:6" s="70" customFormat="1" ht="30">
      <c r="A167" s="112" t="s">
        <v>922</v>
      </c>
      <c r="B167" s="113" t="s">
        <v>220</v>
      </c>
      <c r="C167" s="113" t="s">
        <v>5</v>
      </c>
      <c r="D167" s="101"/>
      <c r="E167" s="101">
        <v>0</v>
      </c>
      <c r="F167" s="79"/>
    </row>
    <row r="168" spans="1:6" s="70" customFormat="1" ht="30">
      <c r="A168" s="112" t="s">
        <v>923</v>
      </c>
      <c r="B168" s="113" t="s">
        <v>221</v>
      </c>
      <c r="C168" s="113" t="s">
        <v>5</v>
      </c>
      <c r="D168" s="101"/>
      <c r="E168" s="101">
        <v>0</v>
      </c>
      <c r="F168" s="79"/>
    </row>
    <row r="169" spans="1:6" s="70" customFormat="1">
      <c r="A169" s="112"/>
      <c r="B169" s="113" t="s">
        <v>5</v>
      </c>
      <c r="C169" s="113" t="s">
        <v>5</v>
      </c>
      <c r="D169" s="101"/>
      <c r="E169" s="101">
        <v>0</v>
      </c>
      <c r="F169" s="79"/>
    </row>
    <row r="170" spans="1:6" s="70" customFormat="1">
      <c r="A170" s="110" t="s">
        <v>924</v>
      </c>
      <c r="B170" s="111" t="s">
        <v>222</v>
      </c>
      <c r="C170" s="111" t="s">
        <v>5</v>
      </c>
      <c r="D170" s="95"/>
      <c r="E170" s="95">
        <v>0</v>
      </c>
      <c r="F170" s="79"/>
    </row>
    <row r="171" spans="1:6" s="70" customFormat="1" ht="29.25">
      <c r="A171" s="110" t="s">
        <v>925</v>
      </c>
      <c r="B171" s="111" t="s">
        <v>223</v>
      </c>
      <c r="C171" s="111" t="s">
        <v>5</v>
      </c>
      <c r="D171" s="95">
        <f>D173+D179+D185+D191+D197+D203+D208</f>
        <v>29650140000</v>
      </c>
      <c r="E171" s="95">
        <v>14022810000</v>
      </c>
      <c r="F171" s="79"/>
    </row>
    <row r="172" spans="1:6" s="70" customFormat="1">
      <c r="A172" s="112" t="s">
        <v>883</v>
      </c>
      <c r="B172" s="113" t="s">
        <v>5</v>
      </c>
      <c r="C172" s="113" t="s">
        <v>5</v>
      </c>
      <c r="D172" s="101"/>
      <c r="E172" s="101">
        <v>0</v>
      </c>
      <c r="F172" s="79"/>
    </row>
    <row r="173" spans="1:6" s="70" customFormat="1">
      <c r="A173" s="110" t="s">
        <v>926</v>
      </c>
      <c r="B173" s="111" t="s">
        <v>224</v>
      </c>
      <c r="C173" s="111" t="s">
        <v>5</v>
      </c>
      <c r="D173" s="95">
        <f>SUM(D174:D177)</f>
        <v>29500140000</v>
      </c>
      <c r="E173" s="95">
        <v>14022810000</v>
      </c>
      <c r="F173" s="79"/>
    </row>
    <row r="174" spans="1:6" s="70" customFormat="1">
      <c r="A174" s="112" t="s">
        <v>927</v>
      </c>
      <c r="B174" s="113" t="s">
        <v>225</v>
      </c>
      <c r="C174" s="113" t="s">
        <v>5</v>
      </c>
      <c r="D174" s="101">
        <v>282250000</v>
      </c>
      <c r="E174" s="101">
        <v>3045940000</v>
      </c>
      <c r="F174" s="79"/>
    </row>
    <row r="175" spans="1:6" s="70" customFormat="1" ht="30">
      <c r="A175" s="112" t="s">
        <v>928</v>
      </c>
      <c r="B175" s="113" t="s">
        <v>226</v>
      </c>
      <c r="C175" s="113" t="s">
        <v>5</v>
      </c>
      <c r="D175" s="101">
        <v>29217890000</v>
      </c>
      <c r="E175" s="101">
        <v>10976870000</v>
      </c>
      <c r="F175" s="79"/>
    </row>
    <row r="176" spans="1:6" s="70" customFormat="1" ht="30">
      <c r="A176" s="112" t="s">
        <v>929</v>
      </c>
      <c r="B176" s="113" t="s">
        <v>227</v>
      </c>
      <c r="C176" s="113" t="s">
        <v>5</v>
      </c>
      <c r="D176" s="101"/>
      <c r="E176" s="101">
        <v>0</v>
      </c>
      <c r="F176" s="79"/>
    </row>
    <row r="177" spans="1:6" s="70" customFormat="1">
      <c r="A177" s="112" t="s">
        <v>930</v>
      </c>
      <c r="B177" s="113" t="s">
        <v>228</v>
      </c>
      <c r="C177" s="113" t="s">
        <v>5</v>
      </c>
      <c r="D177" s="101"/>
      <c r="E177" s="101">
        <v>0</v>
      </c>
      <c r="F177" s="79"/>
    </row>
    <row r="178" spans="1:6" s="70" customFormat="1">
      <c r="A178" s="112"/>
      <c r="B178" s="113" t="s">
        <v>5</v>
      </c>
      <c r="C178" s="113" t="s">
        <v>5</v>
      </c>
      <c r="D178" s="101"/>
      <c r="E178" s="101">
        <v>0</v>
      </c>
      <c r="F178" s="79"/>
    </row>
    <row r="179" spans="1:6" s="70" customFormat="1">
      <c r="A179" s="110" t="s">
        <v>931</v>
      </c>
      <c r="B179" s="111" t="s">
        <v>229</v>
      </c>
      <c r="C179" s="111" t="s">
        <v>5</v>
      </c>
      <c r="D179" s="95">
        <f>SUM(D180:D183)</f>
        <v>150000000</v>
      </c>
      <c r="E179" s="95">
        <v>0</v>
      </c>
      <c r="F179" s="79"/>
    </row>
    <row r="180" spans="1:6" s="70" customFormat="1" ht="30">
      <c r="A180" s="112" t="s">
        <v>932</v>
      </c>
      <c r="B180" s="113" t="s">
        <v>230</v>
      </c>
      <c r="C180" s="113" t="s">
        <v>5</v>
      </c>
      <c r="D180" s="101"/>
      <c r="E180" s="101">
        <v>0</v>
      </c>
      <c r="F180" s="79"/>
    </row>
    <row r="181" spans="1:6" s="70" customFormat="1" ht="30">
      <c r="A181" s="112" t="s">
        <v>933</v>
      </c>
      <c r="B181" s="113" t="s">
        <v>231</v>
      </c>
      <c r="C181" s="113" t="s">
        <v>5</v>
      </c>
      <c r="D181" s="101">
        <v>150000000</v>
      </c>
      <c r="E181" s="101">
        <v>0</v>
      </c>
      <c r="F181" s="79"/>
    </row>
    <row r="182" spans="1:6" s="70" customFormat="1" ht="30">
      <c r="A182" s="112" t="s">
        <v>934</v>
      </c>
      <c r="B182" s="113" t="s">
        <v>232</v>
      </c>
      <c r="C182" s="113" t="s">
        <v>5</v>
      </c>
      <c r="D182" s="101"/>
      <c r="E182" s="101">
        <v>0</v>
      </c>
      <c r="F182" s="79"/>
    </row>
    <row r="183" spans="1:6" s="70" customFormat="1" ht="30">
      <c r="A183" s="112" t="s">
        <v>935</v>
      </c>
      <c r="B183" s="113" t="s">
        <v>233</v>
      </c>
      <c r="C183" s="113" t="s">
        <v>5</v>
      </c>
      <c r="D183" s="101"/>
      <c r="E183" s="101">
        <v>0</v>
      </c>
      <c r="F183" s="79"/>
    </row>
    <row r="184" spans="1:6" s="70" customFormat="1">
      <c r="A184" s="112"/>
      <c r="B184" s="113" t="s">
        <v>5</v>
      </c>
      <c r="C184" s="113" t="s">
        <v>5</v>
      </c>
      <c r="D184" s="101"/>
      <c r="E184" s="101">
        <v>0</v>
      </c>
      <c r="F184" s="79"/>
    </row>
    <row r="185" spans="1:6" s="70" customFormat="1">
      <c r="A185" s="110" t="s">
        <v>936</v>
      </c>
      <c r="B185" s="111" t="s">
        <v>234</v>
      </c>
      <c r="C185" s="111" t="s">
        <v>5</v>
      </c>
      <c r="D185" s="95">
        <f>SUM(D186:D189)</f>
        <v>0</v>
      </c>
      <c r="E185" s="95">
        <v>0</v>
      </c>
      <c r="F185" s="79"/>
    </row>
    <row r="186" spans="1:6" s="70" customFormat="1">
      <c r="A186" s="112" t="s">
        <v>937</v>
      </c>
      <c r="B186" s="113" t="s">
        <v>235</v>
      </c>
      <c r="C186" s="113" t="s">
        <v>5</v>
      </c>
      <c r="D186" s="101"/>
      <c r="E186" s="101">
        <v>0</v>
      </c>
      <c r="F186" s="79"/>
    </row>
    <row r="187" spans="1:6" s="70" customFormat="1" ht="30">
      <c r="A187" s="112" t="s">
        <v>938</v>
      </c>
      <c r="B187" s="113" t="s">
        <v>236</v>
      </c>
      <c r="C187" s="113" t="s">
        <v>5</v>
      </c>
      <c r="D187" s="101"/>
      <c r="E187" s="101">
        <v>0</v>
      </c>
      <c r="F187" s="79"/>
    </row>
    <row r="188" spans="1:6" s="70" customFormat="1" ht="30">
      <c r="A188" s="112" t="s">
        <v>939</v>
      </c>
      <c r="B188" s="113" t="s">
        <v>237</v>
      </c>
      <c r="C188" s="113" t="s">
        <v>5</v>
      </c>
      <c r="D188" s="101"/>
      <c r="E188" s="101">
        <v>0</v>
      </c>
      <c r="F188" s="79"/>
    </row>
    <row r="189" spans="1:6" s="70" customFormat="1">
      <c r="A189" s="112" t="s">
        <v>940</v>
      </c>
      <c r="B189" s="113" t="s">
        <v>238</v>
      </c>
      <c r="C189" s="113" t="s">
        <v>5</v>
      </c>
      <c r="D189" s="101"/>
      <c r="E189" s="101">
        <v>0</v>
      </c>
      <c r="F189" s="79"/>
    </row>
    <row r="190" spans="1:6" s="70" customFormat="1">
      <c r="A190" s="112"/>
      <c r="B190" s="113" t="s">
        <v>5</v>
      </c>
      <c r="C190" s="113" t="s">
        <v>5</v>
      </c>
      <c r="D190" s="101"/>
      <c r="E190" s="101">
        <v>0</v>
      </c>
      <c r="F190" s="79"/>
    </row>
    <row r="191" spans="1:6" s="70" customFormat="1">
      <c r="A191" s="110" t="s">
        <v>941</v>
      </c>
      <c r="B191" s="111" t="s">
        <v>239</v>
      </c>
      <c r="C191" s="111" t="s">
        <v>5</v>
      </c>
      <c r="D191" s="95">
        <f>SUM(D192:D195)</f>
        <v>0</v>
      </c>
      <c r="E191" s="95">
        <v>0</v>
      </c>
      <c r="F191" s="79"/>
    </row>
    <row r="192" spans="1:6" s="70" customFormat="1">
      <c r="A192" s="112" t="s">
        <v>942</v>
      </c>
      <c r="B192" s="113" t="s">
        <v>240</v>
      </c>
      <c r="C192" s="113" t="s">
        <v>5</v>
      </c>
      <c r="D192" s="101"/>
      <c r="E192" s="101">
        <v>0</v>
      </c>
      <c r="F192" s="79"/>
    </row>
    <row r="193" spans="1:6" s="70" customFormat="1" ht="30">
      <c r="A193" s="112" t="s">
        <v>943</v>
      </c>
      <c r="B193" s="113" t="s">
        <v>241</v>
      </c>
      <c r="C193" s="113" t="s">
        <v>5</v>
      </c>
      <c r="D193" s="101"/>
      <c r="E193" s="101">
        <v>0</v>
      </c>
      <c r="F193" s="79"/>
    </row>
    <row r="194" spans="1:6" s="70" customFormat="1" ht="30">
      <c r="A194" s="112" t="s">
        <v>944</v>
      </c>
      <c r="B194" s="113" t="s">
        <v>242</v>
      </c>
      <c r="C194" s="113" t="s">
        <v>5</v>
      </c>
      <c r="D194" s="101"/>
      <c r="E194" s="101">
        <v>0</v>
      </c>
      <c r="F194" s="79"/>
    </row>
    <row r="195" spans="1:6" s="70" customFormat="1">
      <c r="A195" s="112" t="s">
        <v>945</v>
      </c>
      <c r="B195" s="113" t="s">
        <v>243</v>
      </c>
      <c r="C195" s="113" t="s">
        <v>5</v>
      </c>
      <c r="D195" s="101"/>
      <c r="E195" s="101">
        <v>0</v>
      </c>
      <c r="F195" s="79"/>
    </row>
    <row r="196" spans="1:6" s="70" customFormat="1">
      <c r="A196" s="112"/>
      <c r="B196" s="113" t="s">
        <v>5</v>
      </c>
      <c r="C196" s="113" t="s">
        <v>5</v>
      </c>
      <c r="D196" s="101"/>
      <c r="E196" s="101">
        <v>0</v>
      </c>
      <c r="F196" s="79"/>
    </row>
    <row r="197" spans="1:6" s="70" customFormat="1">
      <c r="A197" s="110" t="s">
        <v>946</v>
      </c>
      <c r="B197" s="111" t="s">
        <v>244</v>
      </c>
      <c r="C197" s="111" t="s">
        <v>5</v>
      </c>
      <c r="D197" s="95">
        <f>SUM(D198:D201)</f>
        <v>0</v>
      </c>
      <c r="E197" s="95">
        <v>0</v>
      </c>
      <c r="F197" s="79"/>
    </row>
    <row r="198" spans="1:6" s="70" customFormat="1" ht="30">
      <c r="A198" s="112" t="s">
        <v>947</v>
      </c>
      <c r="B198" s="113" t="s">
        <v>245</v>
      </c>
      <c r="C198" s="113" t="s">
        <v>5</v>
      </c>
      <c r="D198" s="101"/>
      <c r="E198" s="101">
        <v>0</v>
      </c>
      <c r="F198" s="79"/>
    </row>
    <row r="199" spans="1:6" s="70" customFormat="1" ht="30">
      <c r="A199" s="112" t="s">
        <v>948</v>
      </c>
      <c r="B199" s="113" t="s">
        <v>246</v>
      </c>
      <c r="C199" s="113" t="s">
        <v>5</v>
      </c>
      <c r="D199" s="101"/>
      <c r="E199" s="101">
        <v>0</v>
      </c>
      <c r="F199" s="79"/>
    </row>
    <row r="200" spans="1:6" s="70" customFormat="1" ht="30">
      <c r="A200" s="112" t="s">
        <v>949</v>
      </c>
      <c r="B200" s="113" t="s">
        <v>247</v>
      </c>
      <c r="C200" s="113" t="s">
        <v>5</v>
      </c>
      <c r="D200" s="101"/>
      <c r="E200" s="101">
        <v>0</v>
      </c>
      <c r="F200" s="79"/>
    </row>
    <row r="201" spans="1:6" s="70" customFormat="1" ht="30">
      <c r="A201" s="112" t="s">
        <v>950</v>
      </c>
      <c r="B201" s="113" t="s">
        <v>248</v>
      </c>
      <c r="C201" s="113" t="s">
        <v>5</v>
      </c>
      <c r="D201" s="101"/>
      <c r="E201" s="101">
        <v>0</v>
      </c>
      <c r="F201" s="79"/>
    </row>
    <row r="202" spans="1:6" s="70" customFormat="1">
      <c r="A202" s="112"/>
      <c r="B202" s="113" t="s">
        <v>5</v>
      </c>
      <c r="C202" s="113" t="s">
        <v>5</v>
      </c>
      <c r="D202" s="101"/>
      <c r="E202" s="101">
        <v>0</v>
      </c>
      <c r="F202" s="79"/>
    </row>
    <row r="203" spans="1:6" s="70" customFormat="1">
      <c r="A203" s="110" t="s">
        <v>951</v>
      </c>
      <c r="B203" s="111" t="s">
        <v>249</v>
      </c>
      <c r="C203" s="111" t="s">
        <v>5</v>
      </c>
      <c r="D203" s="95">
        <f>SUM(D204:D207)</f>
        <v>0</v>
      </c>
      <c r="E203" s="95">
        <v>0</v>
      </c>
      <c r="F203" s="79"/>
    </row>
    <row r="204" spans="1:6" s="70" customFormat="1" ht="30">
      <c r="A204" s="112" t="s">
        <v>952</v>
      </c>
      <c r="B204" s="113" t="s">
        <v>250</v>
      </c>
      <c r="C204" s="113" t="s">
        <v>5</v>
      </c>
      <c r="D204" s="101"/>
      <c r="E204" s="101">
        <v>0</v>
      </c>
      <c r="F204" s="79"/>
    </row>
    <row r="205" spans="1:6" s="70" customFormat="1" ht="30">
      <c r="A205" s="112" t="s">
        <v>953</v>
      </c>
      <c r="B205" s="113" t="s">
        <v>251</v>
      </c>
      <c r="C205" s="113" t="s">
        <v>5</v>
      </c>
      <c r="D205" s="101"/>
      <c r="E205" s="101">
        <v>0</v>
      </c>
      <c r="F205" s="79"/>
    </row>
    <row r="206" spans="1:6" s="70" customFormat="1" ht="30">
      <c r="A206" s="112" t="s">
        <v>954</v>
      </c>
      <c r="B206" s="113" t="s">
        <v>252</v>
      </c>
      <c r="C206" s="113" t="s">
        <v>5</v>
      </c>
      <c r="D206" s="101"/>
      <c r="E206" s="101">
        <v>0</v>
      </c>
      <c r="F206" s="79"/>
    </row>
    <row r="207" spans="1:6" s="70" customFormat="1" ht="30">
      <c r="A207" s="112" t="s">
        <v>955</v>
      </c>
      <c r="B207" s="113" t="s">
        <v>253</v>
      </c>
      <c r="C207" s="113" t="s">
        <v>5</v>
      </c>
      <c r="D207" s="101"/>
      <c r="E207" s="101">
        <v>0</v>
      </c>
      <c r="F207" s="79"/>
    </row>
    <row r="208" spans="1:6" s="70" customFormat="1">
      <c r="A208" s="110" t="s">
        <v>956</v>
      </c>
      <c r="B208" s="111" t="s">
        <v>254</v>
      </c>
      <c r="C208" s="111" t="s">
        <v>5</v>
      </c>
      <c r="D208" s="95"/>
      <c r="E208" s="95">
        <v>0</v>
      </c>
      <c r="F208" s="79"/>
    </row>
    <row r="209" spans="1:6" s="70" customFormat="1">
      <c r="A209" s="112"/>
      <c r="B209" s="113" t="s">
        <v>5</v>
      </c>
      <c r="C209" s="113" t="s">
        <v>5</v>
      </c>
      <c r="D209" s="101"/>
      <c r="E209" s="101">
        <v>0</v>
      </c>
      <c r="F209" s="79"/>
    </row>
    <row r="210" spans="1:6" s="70" customFormat="1">
      <c r="A210" s="110" t="s">
        <v>957</v>
      </c>
      <c r="B210" s="111" t="s">
        <v>255</v>
      </c>
      <c r="C210" s="111" t="s">
        <v>5</v>
      </c>
      <c r="D210" s="95"/>
      <c r="E210" s="95">
        <v>7720000</v>
      </c>
      <c r="F210" s="79"/>
    </row>
    <row r="211" spans="1:6" s="70" customFormat="1" ht="29.25">
      <c r="A211" s="110" t="s">
        <v>958</v>
      </c>
      <c r="B211" s="111" t="s">
        <v>256</v>
      </c>
      <c r="C211" s="111" t="s">
        <v>5</v>
      </c>
      <c r="D211" s="95"/>
      <c r="E211" s="95">
        <v>33021440000</v>
      </c>
      <c r="F211" s="79"/>
    </row>
    <row r="212" spans="1:6" s="70" customFormat="1">
      <c r="A212" s="110" t="s">
        <v>959</v>
      </c>
      <c r="B212" s="111" t="s">
        <v>257</v>
      </c>
      <c r="C212" s="111" t="s">
        <v>5</v>
      </c>
      <c r="D212" s="95"/>
      <c r="E212" s="95">
        <v>0</v>
      </c>
      <c r="F212" s="79"/>
    </row>
    <row r="213" spans="1:6" s="70" customFormat="1">
      <c r="A213" s="114"/>
      <c r="D213" s="115"/>
      <c r="E213" s="115"/>
    </row>
    <row r="214" spans="1:6">
      <c r="A214" s="17"/>
      <c r="B214" s="116"/>
      <c r="C214" s="116"/>
      <c r="D214" s="116"/>
      <c r="E214" s="116" t="s">
        <v>960</v>
      </c>
    </row>
    <row r="215" spans="1:6">
      <c r="A215" s="78" t="s">
        <v>258</v>
      </c>
    </row>
    <row r="216" spans="1:6">
      <c r="A216" s="65" t="s">
        <v>719</v>
      </c>
      <c r="B216" s="66" t="s">
        <v>720</v>
      </c>
      <c r="C216" s="67"/>
      <c r="D216" s="67"/>
      <c r="E216" s="65" t="s">
        <v>721</v>
      </c>
    </row>
    <row r="217" spans="1:6">
      <c r="A217" s="106"/>
      <c r="B217" s="80"/>
      <c r="C217" s="65"/>
      <c r="D217" s="81"/>
      <c r="E217" s="81"/>
    </row>
    <row r="218" spans="1:6">
      <c r="A218" s="106"/>
      <c r="B218" s="80"/>
      <c r="C218" s="65"/>
      <c r="D218" s="81"/>
      <c r="E218" s="81"/>
    </row>
    <row r="219" spans="1:6">
      <c r="A219" s="106"/>
      <c r="B219" s="80"/>
      <c r="C219" s="65"/>
      <c r="D219" s="81"/>
      <c r="E219" s="81"/>
    </row>
    <row r="220" spans="1:6">
      <c r="A220" s="106"/>
      <c r="B220" s="80"/>
      <c r="C220" s="65"/>
      <c r="D220" s="81"/>
      <c r="E220" s="81"/>
    </row>
    <row r="221" spans="1:6">
      <c r="A221" s="65" t="s">
        <v>722</v>
      </c>
      <c r="C221" s="68" t="s">
        <v>726</v>
      </c>
      <c r="D221" s="67"/>
      <c r="E221" s="67" t="s">
        <v>723</v>
      </c>
    </row>
  </sheetData>
  <mergeCells count="4">
    <mergeCell ref="C1:E2"/>
    <mergeCell ref="A2:B2"/>
    <mergeCell ref="A4:E4"/>
    <mergeCell ref="A5:E5"/>
  </mergeCells>
  <pageMargins left="0.7" right="0.24" top="0.5600000000000000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9"/>
  <sheetViews>
    <sheetView topLeftCell="A178" workbookViewId="0">
      <selection activeCell="D188" sqref="D188"/>
    </sheetView>
  </sheetViews>
  <sheetFormatPr defaultColWidth="16.5703125" defaultRowHeight="12.75"/>
  <cols>
    <col min="1" max="1" width="16.5703125" style="31"/>
    <col min="2" max="2" width="14.7109375" style="30" customWidth="1"/>
    <col min="3" max="3" width="15.140625" style="30" customWidth="1"/>
    <col min="4" max="7" width="16.5703125" style="30"/>
    <col min="8" max="9" width="0" style="30" hidden="1" customWidth="1"/>
    <col min="10" max="10" width="16.5703125" style="31"/>
  </cols>
  <sheetData>
    <row r="1" spans="1:10">
      <c r="A1" s="29" t="s">
        <v>272</v>
      </c>
    </row>
    <row r="2" spans="1:10">
      <c r="A2" s="29" t="s">
        <v>273</v>
      </c>
    </row>
    <row r="4" spans="1:10" ht="18.75">
      <c r="A4" s="131" t="s">
        <v>274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>
      <c r="A5" s="133" t="s">
        <v>275</v>
      </c>
      <c r="B5" s="134"/>
      <c r="C5" s="134"/>
      <c r="D5" s="134"/>
      <c r="E5" s="134"/>
      <c r="F5" s="134"/>
      <c r="G5" s="134"/>
      <c r="H5" s="134"/>
      <c r="I5" s="134"/>
      <c r="J5" s="134"/>
    </row>
    <row r="7" spans="1:10" ht="14.25">
      <c r="A7" s="1" t="s">
        <v>276</v>
      </c>
      <c r="B7" s="2" t="s">
        <v>277</v>
      </c>
      <c r="C7" s="2" t="s">
        <v>278</v>
      </c>
      <c r="D7" s="2" t="s">
        <v>279</v>
      </c>
      <c r="E7" s="2" t="s">
        <v>280</v>
      </c>
      <c r="F7" s="2" t="s">
        <v>281</v>
      </c>
      <c r="G7" s="2" t="s">
        <v>282</v>
      </c>
      <c r="H7" s="2" t="s">
        <v>283</v>
      </c>
      <c r="I7" s="2" t="s">
        <v>284</v>
      </c>
      <c r="J7" s="1" t="s">
        <v>285</v>
      </c>
    </row>
    <row r="8" spans="1:10">
      <c r="A8" s="32"/>
      <c r="B8" s="33"/>
      <c r="C8" s="33"/>
      <c r="D8" s="33"/>
      <c r="E8" s="33"/>
      <c r="F8" s="33"/>
      <c r="G8" s="33"/>
      <c r="H8" s="33"/>
      <c r="I8" s="33"/>
      <c r="J8" s="32"/>
    </row>
    <row r="9" spans="1:10">
      <c r="A9" s="32" t="s">
        <v>58</v>
      </c>
      <c r="B9" s="33">
        <v>21244400</v>
      </c>
      <c r="C9" s="33">
        <v>0</v>
      </c>
      <c r="D9" s="33">
        <v>219607400</v>
      </c>
      <c r="E9" s="33">
        <v>202390295</v>
      </c>
      <c r="F9" s="33">
        <v>38461505</v>
      </c>
      <c r="G9" s="33">
        <v>0</v>
      </c>
      <c r="H9" s="33">
        <v>451988900</v>
      </c>
      <c r="I9" s="33">
        <v>422572695</v>
      </c>
      <c r="J9" s="32" t="s">
        <v>286</v>
      </c>
    </row>
    <row r="10" spans="1:10">
      <c r="A10" s="32" t="s">
        <v>287</v>
      </c>
      <c r="B10" s="33">
        <v>21244400</v>
      </c>
      <c r="C10" s="33">
        <v>0</v>
      </c>
      <c r="D10" s="33">
        <v>219607400</v>
      </c>
      <c r="E10" s="33">
        <v>202390295</v>
      </c>
      <c r="F10" s="33">
        <v>38461505</v>
      </c>
      <c r="G10" s="33">
        <v>0</v>
      </c>
      <c r="H10" s="33">
        <v>442588900</v>
      </c>
      <c r="I10" s="33">
        <v>413172695</v>
      </c>
      <c r="J10" s="32" t="s">
        <v>288</v>
      </c>
    </row>
    <row r="11" spans="1:10">
      <c r="A11" s="32" t="s">
        <v>64</v>
      </c>
      <c r="B11" s="33">
        <v>83826728761</v>
      </c>
      <c r="C11" s="33">
        <v>0</v>
      </c>
      <c r="D11" s="33">
        <v>7539820828294</v>
      </c>
      <c r="E11" s="33">
        <v>7567799266808</v>
      </c>
      <c r="F11" s="33">
        <v>55848290247</v>
      </c>
      <c r="G11" s="33">
        <v>0</v>
      </c>
      <c r="H11" s="33">
        <v>12228138954687</v>
      </c>
      <c r="I11" s="33">
        <v>12233697113486</v>
      </c>
      <c r="J11" s="32" t="s">
        <v>289</v>
      </c>
    </row>
    <row r="12" spans="1:10">
      <c r="A12" s="32" t="s">
        <v>290</v>
      </c>
      <c r="B12" s="33">
        <v>23864951438</v>
      </c>
      <c r="C12" s="33">
        <v>0</v>
      </c>
      <c r="D12" s="33">
        <v>3825466184586</v>
      </c>
      <c r="E12" s="33">
        <v>3842250731652</v>
      </c>
      <c r="F12" s="33">
        <v>7080404372</v>
      </c>
      <c r="G12" s="33">
        <v>0</v>
      </c>
      <c r="H12" s="33">
        <v>5972441013975</v>
      </c>
      <c r="I12" s="33">
        <v>5986219942692</v>
      </c>
      <c r="J12" s="32" t="s">
        <v>288</v>
      </c>
    </row>
    <row r="13" spans="1:10">
      <c r="A13" s="32" t="s">
        <v>291</v>
      </c>
      <c r="B13" s="33">
        <v>23835830989</v>
      </c>
      <c r="C13" s="33">
        <v>0</v>
      </c>
      <c r="D13" s="33">
        <v>3816176878179</v>
      </c>
      <c r="E13" s="33">
        <v>3832994476190</v>
      </c>
      <c r="F13" s="33">
        <v>7018232978</v>
      </c>
      <c r="G13" s="33">
        <v>0</v>
      </c>
      <c r="H13" s="33">
        <v>5959653343033</v>
      </c>
      <c r="I13" s="33">
        <v>5973482152930</v>
      </c>
      <c r="J13" s="32" t="s">
        <v>292</v>
      </c>
    </row>
    <row r="14" spans="1:10">
      <c r="A14" s="32" t="s">
        <v>293</v>
      </c>
      <c r="B14" s="33">
        <v>98948364</v>
      </c>
      <c r="C14" s="33">
        <v>0</v>
      </c>
      <c r="D14" s="33">
        <v>749062632951</v>
      </c>
      <c r="E14" s="33">
        <v>748957743870</v>
      </c>
      <c r="F14" s="33">
        <v>203837445</v>
      </c>
      <c r="G14" s="33">
        <v>0</v>
      </c>
      <c r="H14" s="33">
        <v>1096609808255</v>
      </c>
      <c r="I14" s="33">
        <v>1096462771065</v>
      </c>
      <c r="J14" s="32" t="s">
        <v>294</v>
      </c>
    </row>
    <row r="15" spans="1:10">
      <c r="A15" s="32" t="s">
        <v>295</v>
      </c>
      <c r="B15" s="33">
        <v>98948364</v>
      </c>
      <c r="C15" s="33">
        <v>0</v>
      </c>
      <c r="D15" s="33">
        <v>749062632951</v>
      </c>
      <c r="E15" s="33">
        <v>748957743870</v>
      </c>
      <c r="F15" s="33">
        <v>203837445</v>
      </c>
      <c r="G15" s="33">
        <v>0</v>
      </c>
      <c r="H15" s="33">
        <v>1096609808255</v>
      </c>
      <c r="I15" s="33">
        <v>1096462771065</v>
      </c>
      <c r="J15" s="32" t="s">
        <v>296</v>
      </c>
    </row>
    <row r="16" spans="1:10">
      <c r="A16" s="32" t="s">
        <v>297</v>
      </c>
      <c r="B16" s="33">
        <v>94047464</v>
      </c>
      <c r="C16" s="33">
        <v>0</v>
      </c>
      <c r="D16" s="33">
        <v>749062612274</v>
      </c>
      <c r="E16" s="33">
        <v>748957743870</v>
      </c>
      <c r="F16" s="33">
        <v>198915868</v>
      </c>
      <c r="G16" s="33">
        <v>0</v>
      </c>
      <c r="H16" s="33">
        <v>1096609765078</v>
      </c>
      <c r="I16" s="33">
        <v>1096462771065</v>
      </c>
      <c r="J16" s="32" t="s">
        <v>298</v>
      </c>
    </row>
    <row r="17" spans="1:10">
      <c r="A17" s="32" t="s">
        <v>299</v>
      </c>
      <c r="B17" s="33">
        <v>4900900</v>
      </c>
      <c r="C17" s="33">
        <v>0</v>
      </c>
      <c r="D17" s="33">
        <v>20677</v>
      </c>
      <c r="E17" s="33">
        <v>0</v>
      </c>
      <c r="F17" s="33">
        <v>4921577</v>
      </c>
      <c r="G17" s="33">
        <v>0</v>
      </c>
      <c r="H17" s="33">
        <v>43177</v>
      </c>
      <c r="I17" s="33">
        <v>0</v>
      </c>
      <c r="J17" s="32" t="s">
        <v>300</v>
      </c>
    </row>
    <row r="18" spans="1:10">
      <c r="A18" s="32" t="s">
        <v>301</v>
      </c>
      <c r="B18" s="33">
        <v>834882625</v>
      </c>
      <c r="C18" s="33">
        <v>0</v>
      </c>
      <c r="D18" s="33">
        <v>158853835955</v>
      </c>
      <c r="E18" s="33">
        <v>157376323047</v>
      </c>
      <c r="F18" s="33">
        <v>2312395533</v>
      </c>
      <c r="G18" s="33">
        <v>0</v>
      </c>
      <c r="H18" s="33">
        <v>277372125505</v>
      </c>
      <c r="I18" s="33">
        <v>275115651140</v>
      </c>
      <c r="J18" s="32" t="s">
        <v>302</v>
      </c>
    </row>
    <row r="19" spans="1:10">
      <c r="A19" s="32" t="s">
        <v>303</v>
      </c>
      <c r="B19" s="33">
        <v>1882625</v>
      </c>
      <c r="C19" s="33">
        <v>0</v>
      </c>
      <c r="D19" s="33">
        <v>97704835955</v>
      </c>
      <c r="E19" s="33">
        <v>97705323047</v>
      </c>
      <c r="F19" s="33">
        <v>1395533</v>
      </c>
      <c r="G19" s="33">
        <v>0</v>
      </c>
      <c r="H19" s="33">
        <v>165160125505</v>
      </c>
      <c r="I19" s="33">
        <v>165160651140</v>
      </c>
      <c r="J19" s="32" t="s">
        <v>304</v>
      </c>
    </row>
    <row r="20" spans="1:10">
      <c r="A20" s="32" t="s">
        <v>305</v>
      </c>
      <c r="B20" s="33">
        <v>1882625</v>
      </c>
      <c r="C20" s="33">
        <v>0</v>
      </c>
      <c r="D20" s="33">
        <v>97704835955</v>
      </c>
      <c r="E20" s="33">
        <v>97705323047</v>
      </c>
      <c r="F20" s="33">
        <v>1395533</v>
      </c>
      <c r="G20" s="33">
        <v>0</v>
      </c>
      <c r="H20" s="33">
        <v>165160125505</v>
      </c>
      <c r="I20" s="33">
        <v>165160651140</v>
      </c>
      <c r="J20" s="32" t="s">
        <v>306</v>
      </c>
    </row>
    <row r="21" spans="1:10">
      <c r="A21" s="32" t="s">
        <v>307</v>
      </c>
      <c r="B21" s="33">
        <v>833000000</v>
      </c>
      <c r="C21" s="33">
        <v>0</v>
      </c>
      <c r="D21" s="33">
        <v>61149000000</v>
      </c>
      <c r="E21" s="33">
        <v>59671000000</v>
      </c>
      <c r="F21" s="33">
        <v>2311000000</v>
      </c>
      <c r="G21" s="33">
        <v>0</v>
      </c>
      <c r="H21" s="33">
        <v>112212000000</v>
      </c>
      <c r="I21" s="33">
        <v>109955000000</v>
      </c>
      <c r="J21" s="32" t="s">
        <v>308</v>
      </c>
    </row>
    <row r="22" spans="1:10">
      <c r="A22" s="32" t="s">
        <v>309</v>
      </c>
      <c r="B22" s="33">
        <v>833000000</v>
      </c>
      <c r="C22" s="33">
        <v>0</v>
      </c>
      <c r="D22" s="33">
        <v>61149000000</v>
      </c>
      <c r="E22" s="33">
        <v>59671000000</v>
      </c>
      <c r="F22" s="33">
        <v>2311000000</v>
      </c>
      <c r="G22" s="33">
        <v>0</v>
      </c>
      <c r="H22" s="33">
        <v>112212000000</v>
      </c>
      <c r="I22" s="33">
        <v>109955000000</v>
      </c>
      <c r="J22" s="32" t="s">
        <v>310</v>
      </c>
    </row>
    <row r="23" spans="1:10">
      <c r="A23" s="32" t="s">
        <v>311</v>
      </c>
      <c r="B23" s="33">
        <v>22902000000</v>
      </c>
      <c r="C23" s="33">
        <v>0</v>
      </c>
      <c r="D23" s="33">
        <v>2908260409273</v>
      </c>
      <c r="E23" s="33">
        <v>2926660409273</v>
      </c>
      <c r="F23" s="33">
        <v>4502000000</v>
      </c>
      <c r="G23" s="33">
        <v>0</v>
      </c>
      <c r="H23" s="33">
        <v>4585671409273</v>
      </c>
      <c r="I23" s="33">
        <v>4601903730725</v>
      </c>
      <c r="J23" s="32" t="s">
        <v>312</v>
      </c>
    </row>
    <row r="24" spans="1:10">
      <c r="A24" s="32" t="s">
        <v>313</v>
      </c>
      <c r="B24" s="33">
        <v>1000000</v>
      </c>
      <c r="C24" s="33">
        <v>0</v>
      </c>
      <c r="D24" s="33">
        <v>1161</v>
      </c>
      <c r="E24" s="33">
        <v>1161</v>
      </c>
      <c r="F24" s="33">
        <v>1000000</v>
      </c>
      <c r="G24" s="33">
        <v>0</v>
      </c>
      <c r="H24" s="33">
        <v>1161</v>
      </c>
      <c r="I24" s="33">
        <v>5893322613</v>
      </c>
      <c r="J24" s="32" t="s">
        <v>314</v>
      </c>
    </row>
    <row r="25" spans="1:10">
      <c r="A25" s="32" t="s">
        <v>315</v>
      </c>
      <c r="B25" s="33">
        <v>22901000000</v>
      </c>
      <c r="C25" s="33">
        <v>0</v>
      </c>
      <c r="D25" s="33">
        <v>263560408112</v>
      </c>
      <c r="E25" s="33">
        <v>281960408112</v>
      </c>
      <c r="F25" s="33">
        <v>4501000000</v>
      </c>
      <c r="G25" s="33">
        <v>0</v>
      </c>
      <c r="H25" s="33">
        <v>400071408112</v>
      </c>
      <c r="I25" s="33">
        <v>410410408112</v>
      </c>
      <c r="J25" s="32" t="s">
        <v>316</v>
      </c>
    </row>
    <row r="26" spans="1:10">
      <c r="A26" s="32" t="s">
        <v>317</v>
      </c>
      <c r="B26" s="33">
        <v>0</v>
      </c>
      <c r="C26" s="33">
        <v>0</v>
      </c>
      <c r="D26" s="33">
        <v>2644700000000</v>
      </c>
      <c r="E26" s="33">
        <v>2644700000000</v>
      </c>
      <c r="F26" s="33">
        <v>0</v>
      </c>
      <c r="G26" s="33">
        <v>0</v>
      </c>
      <c r="H26" s="33">
        <v>4185600000000</v>
      </c>
      <c r="I26" s="33">
        <v>4185600000000</v>
      </c>
      <c r="J26" s="32" t="s">
        <v>318</v>
      </c>
    </row>
    <row r="27" spans="1:10">
      <c r="A27" s="32" t="s">
        <v>319</v>
      </c>
      <c r="B27" s="33">
        <v>25336440</v>
      </c>
      <c r="C27" s="33">
        <v>0</v>
      </c>
      <c r="D27" s="33">
        <v>9289287090</v>
      </c>
      <c r="E27" s="33">
        <v>9256222462</v>
      </c>
      <c r="F27" s="33">
        <v>58401068</v>
      </c>
      <c r="G27" s="33">
        <v>0</v>
      </c>
      <c r="H27" s="33">
        <v>12787633921</v>
      </c>
      <c r="I27" s="33">
        <v>12737723762</v>
      </c>
      <c r="J27" s="32" t="s">
        <v>320</v>
      </c>
    </row>
    <row r="28" spans="1:10">
      <c r="A28" s="32" t="s">
        <v>321</v>
      </c>
      <c r="B28" s="33">
        <v>25336440</v>
      </c>
      <c r="C28" s="33">
        <v>0</v>
      </c>
      <c r="D28" s="33">
        <v>9289287090</v>
      </c>
      <c r="E28" s="33">
        <v>9256222462</v>
      </c>
      <c r="F28" s="33">
        <v>58401068</v>
      </c>
      <c r="G28" s="33">
        <v>0</v>
      </c>
      <c r="H28" s="33">
        <v>12787633921</v>
      </c>
      <c r="I28" s="33">
        <v>12737723762</v>
      </c>
      <c r="J28" s="32" t="s">
        <v>322</v>
      </c>
    </row>
    <row r="29" spans="1:10">
      <c r="A29" s="32" t="s">
        <v>323</v>
      </c>
      <c r="B29" s="33">
        <v>25336440</v>
      </c>
      <c r="C29" s="33">
        <v>0</v>
      </c>
      <c r="D29" s="33">
        <v>9289287090</v>
      </c>
      <c r="E29" s="33">
        <v>9256222462</v>
      </c>
      <c r="F29" s="33">
        <v>58401068</v>
      </c>
      <c r="G29" s="33">
        <v>0</v>
      </c>
      <c r="H29" s="33">
        <v>12787633921</v>
      </c>
      <c r="I29" s="33">
        <v>12737723762</v>
      </c>
      <c r="J29" s="32" t="s">
        <v>324</v>
      </c>
    </row>
    <row r="30" spans="1:10">
      <c r="A30" s="32" t="s">
        <v>325</v>
      </c>
      <c r="B30" s="33">
        <v>25336440</v>
      </c>
      <c r="C30" s="33">
        <v>0</v>
      </c>
      <c r="D30" s="33">
        <v>9289287090</v>
      </c>
      <c r="E30" s="33">
        <v>9256222462</v>
      </c>
      <c r="F30" s="33">
        <v>58401068</v>
      </c>
      <c r="G30" s="33">
        <v>0</v>
      </c>
      <c r="H30" s="33">
        <v>12787633921</v>
      </c>
      <c r="I30" s="33">
        <v>12737723762</v>
      </c>
      <c r="J30" s="32" t="s">
        <v>326</v>
      </c>
    </row>
    <row r="31" spans="1:10">
      <c r="A31" s="32" t="s">
        <v>327</v>
      </c>
      <c r="B31" s="33">
        <v>3784009</v>
      </c>
      <c r="C31" s="33">
        <v>0</v>
      </c>
      <c r="D31" s="33">
        <v>19317</v>
      </c>
      <c r="E31" s="33">
        <v>33000</v>
      </c>
      <c r="F31" s="33">
        <v>3770326</v>
      </c>
      <c r="G31" s="33">
        <v>0</v>
      </c>
      <c r="H31" s="33">
        <v>37021</v>
      </c>
      <c r="I31" s="33">
        <v>66000</v>
      </c>
      <c r="J31" s="32" t="s">
        <v>328</v>
      </c>
    </row>
    <row r="32" spans="1:10">
      <c r="A32" s="32" t="s">
        <v>329</v>
      </c>
      <c r="B32" s="33">
        <v>3784009</v>
      </c>
      <c r="C32" s="33">
        <v>0</v>
      </c>
      <c r="D32" s="33">
        <v>19317</v>
      </c>
      <c r="E32" s="33">
        <v>33000</v>
      </c>
      <c r="F32" s="33">
        <v>3770326</v>
      </c>
      <c r="G32" s="33">
        <v>0</v>
      </c>
      <c r="H32" s="33">
        <v>37021</v>
      </c>
      <c r="I32" s="33">
        <v>66000</v>
      </c>
      <c r="J32" s="32" t="s">
        <v>330</v>
      </c>
    </row>
    <row r="33" spans="1:10">
      <c r="A33" s="32" t="s">
        <v>331</v>
      </c>
      <c r="B33" s="33">
        <v>3784009</v>
      </c>
      <c r="C33" s="33">
        <v>0</v>
      </c>
      <c r="D33" s="33">
        <v>19317</v>
      </c>
      <c r="E33" s="33">
        <v>33000</v>
      </c>
      <c r="F33" s="33">
        <v>3770326</v>
      </c>
      <c r="G33" s="33">
        <v>0</v>
      </c>
      <c r="H33" s="33">
        <v>37021</v>
      </c>
      <c r="I33" s="33">
        <v>66000</v>
      </c>
      <c r="J33" s="32" t="s">
        <v>332</v>
      </c>
    </row>
    <row r="34" spans="1:10">
      <c r="A34" s="32" t="s">
        <v>333</v>
      </c>
      <c r="B34" s="33">
        <v>59961777323</v>
      </c>
      <c r="C34" s="33">
        <v>0</v>
      </c>
      <c r="D34" s="33">
        <v>3714354643708</v>
      </c>
      <c r="E34" s="33">
        <v>3725548535156</v>
      </c>
      <c r="F34" s="33">
        <v>48767885875</v>
      </c>
      <c r="G34" s="33">
        <v>0</v>
      </c>
      <c r="H34" s="33">
        <v>6255697940712</v>
      </c>
      <c r="I34" s="33">
        <v>6247477170794</v>
      </c>
      <c r="J34" s="32" t="s">
        <v>334</v>
      </c>
    </row>
    <row r="35" spans="1:10">
      <c r="A35" s="32" t="s">
        <v>335</v>
      </c>
      <c r="B35" s="33">
        <v>59959892724</v>
      </c>
      <c r="C35" s="33">
        <v>0</v>
      </c>
      <c r="D35" s="33">
        <v>3714354635216</v>
      </c>
      <c r="E35" s="33">
        <v>3725548535156</v>
      </c>
      <c r="F35" s="33">
        <v>48765992784</v>
      </c>
      <c r="G35" s="33">
        <v>0</v>
      </c>
      <c r="H35" s="33">
        <v>6255697923333</v>
      </c>
      <c r="I35" s="33">
        <v>6247477170794</v>
      </c>
      <c r="J35" s="32" t="s">
        <v>336</v>
      </c>
    </row>
    <row r="36" spans="1:10">
      <c r="A36" s="32" t="s">
        <v>337</v>
      </c>
      <c r="B36" s="33">
        <v>56059555674</v>
      </c>
      <c r="C36" s="33">
        <v>0</v>
      </c>
      <c r="D36" s="33">
        <v>3607260906830</v>
      </c>
      <c r="E36" s="33">
        <v>3618179352237</v>
      </c>
      <c r="F36" s="33">
        <v>45141110267</v>
      </c>
      <c r="G36" s="33">
        <v>0</v>
      </c>
      <c r="H36" s="33">
        <v>6071813812417</v>
      </c>
      <c r="I36" s="33">
        <v>6061010610479</v>
      </c>
      <c r="J36" s="32" t="s">
        <v>338</v>
      </c>
    </row>
    <row r="37" spans="1:10">
      <c r="A37" s="32" t="s">
        <v>339</v>
      </c>
      <c r="B37" s="33">
        <v>56059555674</v>
      </c>
      <c r="C37" s="33">
        <v>0</v>
      </c>
      <c r="D37" s="33">
        <v>3607260906830</v>
      </c>
      <c r="E37" s="33">
        <v>3618179352237</v>
      </c>
      <c r="F37" s="33">
        <v>45141110267</v>
      </c>
      <c r="G37" s="33">
        <v>0</v>
      </c>
      <c r="H37" s="33">
        <v>6071813812417</v>
      </c>
      <c r="I37" s="33">
        <v>6061010610479</v>
      </c>
      <c r="J37" s="32" t="s">
        <v>340</v>
      </c>
    </row>
    <row r="38" spans="1:10">
      <c r="A38" s="32" t="s">
        <v>341</v>
      </c>
      <c r="B38" s="33">
        <v>40544319674</v>
      </c>
      <c r="C38" s="33">
        <v>0</v>
      </c>
      <c r="D38" s="33">
        <v>3164635296000</v>
      </c>
      <c r="E38" s="33">
        <v>3166710155407</v>
      </c>
      <c r="F38" s="33">
        <v>38469460267</v>
      </c>
      <c r="G38" s="33">
        <v>0</v>
      </c>
      <c r="H38" s="33">
        <v>5289345401987</v>
      </c>
      <c r="I38" s="33">
        <v>5273030753049</v>
      </c>
      <c r="J38" s="32" t="s">
        <v>342</v>
      </c>
    </row>
    <row r="39" spans="1:10">
      <c r="A39" s="32" t="s">
        <v>343</v>
      </c>
      <c r="B39" s="33">
        <v>0</v>
      </c>
      <c r="C39" s="33">
        <v>0</v>
      </c>
      <c r="D39" s="33">
        <v>124169538030</v>
      </c>
      <c r="E39" s="33">
        <v>124169538030</v>
      </c>
      <c r="F39" s="33">
        <v>0</v>
      </c>
      <c r="G39" s="33">
        <v>0</v>
      </c>
      <c r="H39" s="33">
        <v>124169538030</v>
      </c>
      <c r="I39" s="33">
        <v>124169538030</v>
      </c>
      <c r="J39" s="32" t="s">
        <v>344</v>
      </c>
    </row>
    <row r="40" spans="1:10">
      <c r="A40" s="32" t="s">
        <v>345</v>
      </c>
      <c r="B40" s="33">
        <v>15515236000</v>
      </c>
      <c r="C40" s="33">
        <v>0</v>
      </c>
      <c r="D40" s="33">
        <v>318456072800</v>
      </c>
      <c r="E40" s="33">
        <v>327299658800</v>
      </c>
      <c r="F40" s="33">
        <v>6671650000</v>
      </c>
      <c r="G40" s="33">
        <v>0</v>
      </c>
      <c r="H40" s="33">
        <v>658298872400</v>
      </c>
      <c r="I40" s="33">
        <v>663810319400</v>
      </c>
      <c r="J40" s="32" t="s">
        <v>346</v>
      </c>
    </row>
    <row r="41" spans="1:10">
      <c r="A41" s="32" t="s">
        <v>347</v>
      </c>
      <c r="B41" s="33">
        <v>3900337050</v>
      </c>
      <c r="C41" s="33">
        <v>0</v>
      </c>
      <c r="D41" s="33">
        <v>107093728386</v>
      </c>
      <c r="E41" s="33">
        <v>107369182919</v>
      </c>
      <c r="F41" s="33">
        <v>3624882517</v>
      </c>
      <c r="G41" s="33">
        <v>0</v>
      </c>
      <c r="H41" s="33">
        <v>183884110916</v>
      </c>
      <c r="I41" s="33">
        <v>186466560315</v>
      </c>
      <c r="J41" s="32" t="s">
        <v>348</v>
      </c>
    </row>
    <row r="42" spans="1:10">
      <c r="A42" s="32" t="s">
        <v>349</v>
      </c>
      <c r="B42" s="33">
        <v>3900337050</v>
      </c>
      <c r="C42" s="33">
        <v>0</v>
      </c>
      <c r="D42" s="33">
        <v>107093728386</v>
      </c>
      <c r="E42" s="33">
        <v>107369182919</v>
      </c>
      <c r="F42" s="33">
        <v>3624882517</v>
      </c>
      <c r="G42" s="33">
        <v>0</v>
      </c>
      <c r="H42" s="33">
        <v>183884110916</v>
      </c>
      <c r="I42" s="33">
        <v>186466560315</v>
      </c>
      <c r="J42" s="32" t="s">
        <v>350</v>
      </c>
    </row>
    <row r="43" spans="1:10">
      <c r="A43" s="32" t="s">
        <v>351</v>
      </c>
      <c r="B43" s="33">
        <v>2630086050</v>
      </c>
      <c r="C43" s="33">
        <v>0</v>
      </c>
      <c r="D43" s="33">
        <v>72550631386</v>
      </c>
      <c r="E43" s="33">
        <v>73525849919</v>
      </c>
      <c r="F43" s="33">
        <v>1654867517</v>
      </c>
      <c r="G43" s="33">
        <v>0</v>
      </c>
      <c r="H43" s="33">
        <v>126285209916</v>
      </c>
      <c r="I43" s="33">
        <v>129139135815</v>
      </c>
      <c r="J43" s="32" t="s">
        <v>352</v>
      </c>
    </row>
    <row r="44" spans="1:10">
      <c r="A44" s="32" t="s">
        <v>353</v>
      </c>
      <c r="B44" s="33">
        <v>1270251000</v>
      </c>
      <c r="C44" s="33">
        <v>0</v>
      </c>
      <c r="D44" s="33">
        <v>34543097000</v>
      </c>
      <c r="E44" s="33">
        <v>33843333000</v>
      </c>
      <c r="F44" s="33">
        <v>1970015000</v>
      </c>
      <c r="G44" s="33">
        <v>0</v>
      </c>
      <c r="H44" s="33">
        <v>57598901000</v>
      </c>
      <c r="I44" s="33">
        <v>57327424500</v>
      </c>
      <c r="J44" s="32" t="s">
        <v>354</v>
      </c>
    </row>
    <row r="45" spans="1:10">
      <c r="A45" s="32" t="s">
        <v>355</v>
      </c>
      <c r="B45" s="33">
        <v>1377927</v>
      </c>
      <c r="C45" s="33">
        <v>0</v>
      </c>
      <c r="D45" s="33">
        <v>7054</v>
      </c>
      <c r="E45" s="33">
        <v>0</v>
      </c>
      <c r="F45" s="33">
        <v>1384981</v>
      </c>
      <c r="G45" s="33">
        <v>0</v>
      </c>
      <c r="H45" s="33">
        <v>13920</v>
      </c>
      <c r="I45" s="33">
        <v>0</v>
      </c>
      <c r="J45" s="32" t="s">
        <v>356</v>
      </c>
    </row>
    <row r="46" spans="1:10">
      <c r="A46" s="32" t="s">
        <v>357</v>
      </c>
      <c r="B46" s="33">
        <v>1377927</v>
      </c>
      <c r="C46" s="33">
        <v>0</v>
      </c>
      <c r="D46" s="33">
        <v>7054</v>
      </c>
      <c r="E46" s="33">
        <v>0</v>
      </c>
      <c r="F46" s="33">
        <v>1384981</v>
      </c>
      <c r="G46" s="33">
        <v>0</v>
      </c>
      <c r="H46" s="33">
        <v>13920</v>
      </c>
      <c r="I46" s="33">
        <v>0</v>
      </c>
      <c r="J46" s="32" t="s">
        <v>358</v>
      </c>
    </row>
    <row r="47" spans="1:10">
      <c r="A47" s="32" t="s">
        <v>359</v>
      </c>
      <c r="B47" s="33">
        <v>1377927</v>
      </c>
      <c r="C47" s="33">
        <v>0</v>
      </c>
      <c r="D47" s="33">
        <v>7054</v>
      </c>
      <c r="E47" s="33">
        <v>0</v>
      </c>
      <c r="F47" s="33">
        <v>1384981</v>
      </c>
      <c r="G47" s="33">
        <v>0</v>
      </c>
      <c r="H47" s="33">
        <v>13920</v>
      </c>
      <c r="I47" s="33">
        <v>0</v>
      </c>
      <c r="J47" s="32" t="s">
        <v>360</v>
      </c>
    </row>
    <row r="48" spans="1:10">
      <c r="A48" s="32" t="s">
        <v>361</v>
      </c>
      <c r="B48" s="33">
        <v>1377927</v>
      </c>
      <c r="C48" s="33">
        <v>0</v>
      </c>
      <c r="D48" s="33">
        <v>7054</v>
      </c>
      <c r="E48" s="33">
        <v>0</v>
      </c>
      <c r="F48" s="33">
        <v>1384981</v>
      </c>
      <c r="G48" s="33">
        <v>0</v>
      </c>
      <c r="H48" s="33">
        <v>13920</v>
      </c>
      <c r="I48" s="33">
        <v>0</v>
      </c>
      <c r="J48" s="32" t="s">
        <v>362</v>
      </c>
    </row>
    <row r="49" spans="1:10">
      <c r="A49" s="32" t="s">
        <v>363</v>
      </c>
      <c r="B49" s="33">
        <v>506672</v>
      </c>
      <c r="C49" s="33">
        <v>0</v>
      </c>
      <c r="D49" s="33">
        <v>1438</v>
      </c>
      <c r="E49" s="33">
        <v>0</v>
      </c>
      <c r="F49" s="33">
        <v>508110</v>
      </c>
      <c r="G49" s="33">
        <v>0</v>
      </c>
      <c r="H49" s="33">
        <v>3459</v>
      </c>
      <c r="I49" s="33">
        <v>0</v>
      </c>
      <c r="J49" s="32" t="s">
        <v>364</v>
      </c>
    </row>
    <row r="50" spans="1:10">
      <c r="A50" s="32" t="s">
        <v>365</v>
      </c>
      <c r="B50" s="33">
        <v>506672</v>
      </c>
      <c r="C50" s="33">
        <v>0</v>
      </c>
      <c r="D50" s="33">
        <v>1438</v>
      </c>
      <c r="E50" s="33">
        <v>0</v>
      </c>
      <c r="F50" s="33">
        <v>508110</v>
      </c>
      <c r="G50" s="33">
        <v>0</v>
      </c>
      <c r="H50" s="33">
        <v>3459</v>
      </c>
      <c r="I50" s="33">
        <v>0</v>
      </c>
      <c r="J50" s="32" t="s">
        <v>366</v>
      </c>
    </row>
    <row r="51" spans="1:10">
      <c r="A51" s="32" t="s">
        <v>367</v>
      </c>
      <c r="B51" s="33">
        <v>506672</v>
      </c>
      <c r="C51" s="33">
        <v>0</v>
      </c>
      <c r="D51" s="33">
        <v>1438</v>
      </c>
      <c r="E51" s="33">
        <v>0</v>
      </c>
      <c r="F51" s="33">
        <v>508110</v>
      </c>
      <c r="G51" s="33">
        <v>0</v>
      </c>
      <c r="H51" s="33">
        <v>3459</v>
      </c>
      <c r="I51" s="33">
        <v>0</v>
      </c>
      <c r="J51" s="32" t="s">
        <v>368</v>
      </c>
    </row>
    <row r="52" spans="1:10">
      <c r="A52" s="32" t="s">
        <v>369</v>
      </c>
      <c r="B52" s="33">
        <v>506672</v>
      </c>
      <c r="C52" s="33">
        <v>0</v>
      </c>
      <c r="D52" s="33">
        <v>1438</v>
      </c>
      <c r="E52" s="33">
        <v>0</v>
      </c>
      <c r="F52" s="33">
        <v>508110</v>
      </c>
      <c r="G52" s="33">
        <v>0</v>
      </c>
      <c r="H52" s="33">
        <v>3459</v>
      </c>
      <c r="I52" s="33">
        <v>0</v>
      </c>
      <c r="J52" s="32" t="s">
        <v>370</v>
      </c>
    </row>
    <row r="53" spans="1:10">
      <c r="A53" s="32" t="s">
        <v>371</v>
      </c>
      <c r="B53" s="33">
        <v>4572434524</v>
      </c>
      <c r="C53" s="33">
        <v>0</v>
      </c>
      <c r="D53" s="33">
        <v>511192546018</v>
      </c>
      <c r="E53" s="33">
        <v>515554481514</v>
      </c>
      <c r="F53" s="33">
        <v>210499028</v>
      </c>
      <c r="G53" s="33">
        <v>0</v>
      </c>
      <c r="H53" s="33">
        <v>989479940406</v>
      </c>
      <c r="I53" s="33">
        <v>990004954691</v>
      </c>
      <c r="J53" s="32" t="s">
        <v>372</v>
      </c>
    </row>
    <row r="54" spans="1:10">
      <c r="A54" s="32" t="s">
        <v>373</v>
      </c>
      <c r="B54" s="33">
        <v>252306</v>
      </c>
      <c r="C54" s="33">
        <v>0</v>
      </c>
      <c r="D54" s="33">
        <v>77456087719</v>
      </c>
      <c r="E54" s="33">
        <v>77456340025</v>
      </c>
      <c r="F54" s="33">
        <v>0</v>
      </c>
      <c r="G54" s="33">
        <v>0</v>
      </c>
      <c r="H54" s="33">
        <v>113706449025</v>
      </c>
      <c r="I54" s="33">
        <v>114431449025</v>
      </c>
      <c r="J54" s="32" t="s">
        <v>374</v>
      </c>
    </row>
    <row r="55" spans="1:10">
      <c r="A55" s="32" t="s">
        <v>375</v>
      </c>
      <c r="B55" s="33">
        <v>252306</v>
      </c>
      <c r="C55" s="33">
        <v>0</v>
      </c>
      <c r="D55" s="33">
        <v>77456087719</v>
      </c>
      <c r="E55" s="33">
        <v>77456340025</v>
      </c>
      <c r="F55" s="33">
        <v>0</v>
      </c>
      <c r="G55" s="33">
        <v>0</v>
      </c>
      <c r="H55" s="33">
        <v>113706449025</v>
      </c>
      <c r="I55" s="33">
        <v>114431449025</v>
      </c>
      <c r="J55" s="32" t="s">
        <v>376</v>
      </c>
    </row>
    <row r="56" spans="1:10">
      <c r="A56" s="32" t="s">
        <v>377</v>
      </c>
      <c r="B56" s="33">
        <v>4572182000</v>
      </c>
      <c r="C56" s="33">
        <v>0</v>
      </c>
      <c r="D56" s="33">
        <v>432154498299</v>
      </c>
      <c r="E56" s="33">
        <v>436516181489</v>
      </c>
      <c r="F56" s="33">
        <v>210498810</v>
      </c>
      <c r="G56" s="33">
        <v>0</v>
      </c>
      <c r="H56" s="33">
        <v>874064631381</v>
      </c>
      <c r="I56" s="33">
        <v>873864645666</v>
      </c>
      <c r="J56" s="32" t="s">
        <v>378</v>
      </c>
    </row>
    <row r="57" spans="1:10">
      <c r="A57" s="32" t="s">
        <v>379</v>
      </c>
      <c r="B57" s="33">
        <v>4572182000</v>
      </c>
      <c r="C57" s="33">
        <v>0</v>
      </c>
      <c r="D57" s="33">
        <v>431989494949</v>
      </c>
      <c r="E57" s="33">
        <v>436351182949</v>
      </c>
      <c r="F57" s="33">
        <v>210494000</v>
      </c>
      <c r="G57" s="33">
        <v>0</v>
      </c>
      <c r="H57" s="33">
        <v>873765913855</v>
      </c>
      <c r="I57" s="33">
        <v>873565928855</v>
      </c>
      <c r="J57" s="32" t="s">
        <v>380</v>
      </c>
    </row>
    <row r="58" spans="1:10">
      <c r="A58" s="32" t="s">
        <v>381</v>
      </c>
      <c r="B58" s="33">
        <v>0</v>
      </c>
      <c r="C58" s="33">
        <v>0</v>
      </c>
      <c r="D58" s="33">
        <v>165003350</v>
      </c>
      <c r="E58" s="33">
        <v>164998540</v>
      </c>
      <c r="F58" s="33">
        <v>4810</v>
      </c>
      <c r="G58" s="33">
        <v>0</v>
      </c>
      <c r="H58" s="33">
        <v>298717526</v>
      </c>
      <c r="I58" s="33">
        <v>298716811</v>
      </c>
      <c r="J58" s="32" t="s">
        <v>382</v>
      </c>
    </row>
    <row r="59" spans="1:10">
      <c r="A59" s="32" t="s">
        <v>383</v>
      </c>
      <c r="B59" s="33">
        <v>218</v>
      </c>
      <c r="C59" s="33">
        <v>0</v>
      </c>
      <c r="D59" s="33">
        <v>1581960000</v>
      </c>
      <c r="E59" s="33">
        <v>1581960000</v>
      </c>
      <c r="F59" s="33">
        <v>218</v>
      </c>
      <c r="G59" s="33">
        <v>0</v>
      </c>
      <c r="H59" s="33">
        <v>1708860000</v>
      </c>
      <c r="I59" s="33">
        <v>1708860000</v>
      </c>
      <c r="J59" s="32" t="s">
        <v>384</v>
      </c>
    </row>
    <row r="60" spans="1:10">
      <c r="A60" s="32" t="s">
        <v>385</v>
      </c>
      <c r="B60" s="33">
        <v>0</v>
      </c>
      <c r="C60" s="33">
        <v>0</v>
      </c>
      <c r="D60" s="33">
        <v>1581960000</v>
      </c>
      <c r="E60" s="33">
        <v>1581960000</v>
      </c>
      <c r="F60" s="33">
        <v>0</v>
      </c>
      <c r="G60" s="33">
        <v>0</v>
      </c>
      <c r="H60" s="33">
        <v>1708860000</v>
      </c>
      <c r="I60" s="33">
        <v>1708860000</v>
      </c>
      <c r="J60" s="32" t="s">
        <v>386</v>
      </c>
    </row>
    <row r="61" spans="1:10">
      <c r="A61" s="32" t="s">
        <v>387</v>
      </c>
      <c r="B61" s="33">
        <v>218</v>
      </c>
      <c r="C61" s="33">
        <v>0</v>
      </c>
      <c r="D61" s="33">
        <v>0</v>
      </c>
      <c r="E61" s="33">
        <v>0</v>
      </c>
      <c r="F61" s="33">
        <v>218</v>
      </c>
      <c r="G61" s="33">
        <v>0</v>
      </c>
      <c r="H61" s="33">
        <v>0</v>
      </c>
      <c r="I61" s="33">
        <v>0</v>
      </c>
      <c r="J61" s="32" t="s">
        <v>388</v>
      </c>
    </row>
    <row r="62" spans="1:10">
      <c r="A62" s="32" t="s">
        <v>67</v>
      </c>
      <c r="B62" s="33">
        <v>44086947094</v>
      </c>
      <c r="C62" s="33">
        <v>0</v>
      </c>
      <c r="D62" s="33">
        <v>69921253000</v>
      </c>
      <c r="E62" s="33">
        <v>49079816194</v>
      </c>
      <c r="F62" s="33">
        <v>64928383900</v>
      </c>
      <c r="G62" s="33">
        <v>0</v>
      </c>
      <c r="H62" s="33">
        <v>102730092000</v>
      </c>
      <c r="I62" s="33">
        <v>54294304494</v>
      </c>
      <c r="J62" s="32" t="s">
        <v>389</v>
      </c>
    </row>
    <row r="63" spans="1:10">
      <c r="A63" s="32" t="s">
        <v>390</v>
      </c>
      <c r="B63" s="33">
        <v>44086947094</v>
      </c>
      <c r="C63" s="33">
        <v>0</v>
      </c>
      <c r="D63" s="33">
        <v>69921253000</v>
      </c>
      <c r="E63" s="33">
        <v>49079816194</v>
      </c>
      <c r="F63" s="33">
        <v>64928383900</v>
      </c>
      <c r="G63" s="33">
        <v>0</v>
      </c>
      <c r="H63" s="33">
        <v>102730092000</v>
      </c>
      <c r="I63" s="33">
        <v>54294304494</v>
      </c>
      <c r="J63" s="32" t="s">
        <v>391</v>
      </c>
    </row>
    <row r="64" spans="1:10">
      <c r="A64" s="32" t="s">
        <v>392</v>
      </c>
      <c r="B64" s="33">
        <v>68329395000</v>
      </c>
      <c r="C64" s="33">
        <v>0</v>
      </c>
      <c r="D64" s="33">
        <v>0</v>
      </c>
      <c r="E64" s="33">
        <v>0</v>
      </c>
      <c r="F64" s="33">
        <v>68329395000</v>
      </c>
      <c r="G64" s="33">
        <v>0</v>
      </c>
      <c r="H64" s="33">
        <v>0</v>
      </c>
      <c r="I64" s="33">
        <v>0</v>
      </c>
      <c r="J64" s="32" t="s">
        <v>393</v>
      </c>
    </row>
    <row r="65" spans="1:10">
      <c r="A65" s="32" t="s">
        <v>394</v>
      </c>
      <c r="B65" s="33">
        <v>68329395000</v>
      </c>
      <c r="C65" s="33">
        <v>0</v>
      </c>
      <c r="D65" s="33">
        <v>0</v>
      </c>
      <c r="E65" s="33">
        <v>0</v>
      </c>
      <c r="F65" s="33">
        <v>68329395000</v>
      </c>
      <c r="G65" s="33">
        <v>0</v>
      </c>
      <c r="H65" s="33">
        <v>0</v>
      </c>
      <c r="I65" s="33">
        <v>0</v>
      </c>
      <c r="J65" s="32" t="s">
        <v>395</v>
      </c>
    </row>
    <row r="66" spans="1:10">
      <c r="A66" s="32" t="s">
        <v>68</v>
      </c>
      <c r="B66" s="33">
        <v>0</v>
      </c>
      <c r="C66" s="33">
        <v>10860477759</v>
      </c>
      <c r="D66" s="33">
        <v>10860477759</v>
      </c>
      <c r="E66" s="33">
        <v>11639688323</v>
      </c>
      <c r="F66" s="33">
        <v>0</v>
      </c>
      <c r="G66" s="33">
        <v>11639688323</v>
      </c>
      <c r="H66" s="33">
        <v>21379307156</v>
      </c>
      <c r="I66" s="33">
        <v>22500166082</v>
      </c>
      <c r="J66" s="32" t="s">
        <v>396</v>
      </c>
    </row>
    <row r="67" spans="1:10">
      <c r="A67" s="32" t="s">
        <v>71</v>
      </c>
      <c r="B67" s="33">
        <v>0</v>
      </c>
      <c r="C67" s="33">
        <v>750000</v>
      </c>
      <c r="D67" s="33">
        <v>115883506</v>
      </c>
      <c r="E67" s="33">
        <v>131660106</v>
      </c>
      <c r="F67" s="33">
        <v>0</v>
      </c>
      <c r="G67" s="33">
        <v>16526600</v>
      </c>
      <c r="H67" s="33">
        <v>-110916494</v>
      </c>
      <c r="I67" s="33">
        <v>945610106</v>
      </c>
      <c r="J67" s="32" t="s">
        <v>397</v>
      </c>
    </row>
    <row r="68" spans="1:10">
      <c r="A68" s="32" t="s">
        <v>73</v>
      </c>
      <c r="B68" s="33">
        <v>0</v>
      </c>
      <c r="C68" s="33">
        <v>0</v>
      </c>
      <c r="D68" s="33">
        <v>75650582</v>
      </c>
      <c r="E68" s="33">
        <v>75650582</v>
      </c>
      <c r="F68" s="33">
        <v>0</v>
      </c>
      <c r="G68" s="33">
        <v>0</v>
      </c>
      <c r="H68" s="33">
        <v>75650582</v>
      </c>
      <c r="I68" s="33">
        <v>75650582</v>
      </c>
      <c r="J68" s="32" t="s">
        <v>398</v>
      </c>
    </row>
    <row r="69" spans="1:10">
      <c r="A69" s="32" t="s">
        <v>399</v>
      </c>
      <c r="B69" s="33">
        <v>0</v>
      </c>
      <c r="C69" s="33">
        <v>0</v>
      </c>
      <c r="D69" s="33">
        <v>75650582</v>
      </c>
      <c r="E69" s="33">
        <v>75650582</v>
      </c>
      <c r="F69" s="33">
        <v>0</v>
      </c>
      <c r="G69" s="33">
        <v>0</v>
      </c>
      <c r="H69" s="33">
        <v>75650582</v>
      </c>
      <c r="I69" s="33">
        <v>75650582</v>
      </c>
      <c r="J69" s="32" t="s">
        <v>400</v>
      </c>
    </row>
    <row r="70" spans="1:10">
      <c r="A70" s="32" t="s">
        <v>74</v>
      </c>
      <c r="B70" s="33">
        <v>181455242394</v>
      </c>
      <c r="C70" s="33">
        <v>0</v>
      </c>
      <c r="D70" s="33">
        <v>285110168809</v>
      </c>
      <c r="E70" s="33">
        <v>274094221014</v>
      </c>
      <c r="F70" s="33">
        <v>192471190189</v>
      </c>
      <c r="G70" s="33">
        <v>0</v>
      </c>
      <c r="H70" s="33">
        <v>438360853263</v>
      </c>
      <c r="I70" s="33">
        <v>425925237643</v>
      </c>
      <c r="J70" s="32" t="s">
        <v>401</v>
      </c>
    </row>
    <row r="71" spans="1:10">
      <c r="A71" s="32" t="s">
        <v>402</v>
      </c>
      <c r="B71" s="33">
        <v>181455242394</v>
      </c>
      <c r="C71" s="33">
        <v>0</v>
      </c>
      <c r="D71" s="33">
        <v>285110168809</v>
      </c>
      <c r="E71" s="33">
        <v>274094221014</v>
      </c>
      <c r="F71" s="33">
        <v>192471190189</v>
      </c>
      <c r="G71" s="33">
        <v>0</v>
      </c>
      <c r="H71" s="33">
        <v>438360853263</v>
      </c>
      <c r="I71" s="33">
        <v>425925237643</v>
      </c>
      <c r="J71" s="32" t="s">
        <v>403</v>
      </c>
    </row>
    <row r="72" spans="1:10">
      <c r="A72" s="32" t="s">
        <v>404</v>
      </c>
      <c r="B72" s="33">
        <v>13346636</v>
      </c>
      <c r="C72" s="33">
        <v>0</v>
      </c>
      <c r="D72" s="33">
        <v>1128838591</v>
      </c>
      <c r="E72" s="33">
        <v>1129107166</v>
      </c>
      <c r="F72" s="33">
        <v>13078061</v>
      </c>
      <c r="G72" s="33">
        <v>0</v>
      </c>
      <c r="H72" s="33">
        <v>2407318224</v>
      </c>
      <c r="I72" s="33">
        <v>2419465359</v>
      </c>
      <c r="J72" s="32" t="s">
        <v>405</v>
      </c>
    </row>
    <row r="73" spans="1:10">
      <c r="A73" s="32" t="s">
        <v>406</v>
      </c>
      <c r="B73" s="33">
        <v>1357587454</v>
      </c>
      <c r="C73" s="33">
        <v>0</v>
      </c>
      <c r="D73" s="33">
        <v>127110210874</v>
      </c>
      <c r="E73" s="33">
        <v>124383359841</v>
      </c>
      <c r="F73" s="33">
        <v>4084438487</v>
      </c>
      <c r="G73" s="33">
        <v>0</v>
      </c>
      <c r="H73" s="33">
        <v>246833439593</v>
      </c>
      <c r="I73" s="33">
        <v>247464854981</v>
      </c>
      <c r="J73" s="32" t="s">
        <v>407</v>
      </c>
    </row>
    <row r="74" spans="1:10">
      <c r="A74" s="32" t="s">
        <v>408</v>
      </c>
      <c r="B74" s="33">
        <v>37936900626</v>
      </c>
      <c r="C74" s="33">
        <v>0</v>
      </c>
      <c r="D74" s="33">
        <v>5678520768</v>
      </c>
      <c r="E74" s="33">
        <v>0</v>
      </c>
      <c r="F74" s="33">
        <v>43615421394</v>
      </c>
      <c r="G74" s="33">
        <v>0</v>
      </c>
      <c r="H74" s="33">
        <v>12875370785</v>
      </c>
      <c r="I74" s="33">
        <v>1</v>
      </c>
      <c r="J74" s="32" t="s">
        <v>409</v>
      </c>
    </row>
    <row r="75" spans="1:10">
      <c r="A75" s="32" t="s">
        <v>410</v>
      </c>
      <c r="B75" s="33">
        <v>2688480</v>
      </c>
      <c r="C75" s="33">
        <v>0</v>
      </c>
      <c r="D75" s="33">
        <v>175346473</v>
      </c>
      <c r="E75" s="33">
        <v>170097345</v>
      </c>
      <c r="F75" s="33">
        <v>7937608</v>
      </c>
      <c r="G75" s="33">
        <v>0</v>
      </c>
      <c r="H75" s="33">
        <v>363835429</v>
      </c>
      <c r="I75" s="33">
        <v>368544130</v>
      </c>
      <c r="J75" s="32" t="s">
        <v>411</v>
      </c>
    </row>
    <row r="76" spans="1:10">
      <c r="A76" s="32" t="s">
        <v>412</v>
      </c>
      <c r="B76" s="33">
        <v>14543006173</v>
      </c>
      <c r="C76" s="33">
        <v>0</v>
      </c>
      <c r="D76" s="33">
        <v>0</v>
      </c>
      <c r="E76" s="33">
        <v>0</v>
      </c>
      <c r="F76" s="33">
        <v>14543006173</v>
      </c>
      <c r="G76" s="33">
        <v>0</v>
      </c>
      <c r="H76" s="33">
        <v>0</v>
      </c>
      <c r="I76" s="33">
        <v>2491500000</v>
      </c>
      <c r="J76" s="32" t="s">
        <v>413</v>
      </c>
    </row>
    <row r="77" spans="1:10">
      <c r="A77" s="32" t="s">
        <v>414</v>
      </c>
      <c r="B77" s="33">
        <v>127601713025</v>
      </c>
      <c r="C77" s="33">
        <v>0</v>
      </c>
      <c r="D77" s="33">
        <v>151017252103</v>
      </c>
      <c r="E77" s="33">
        <v>148411656662</v>
      </c>
      <c r="F77" s="33">
        <v>130207308466</v>
      </c>
      <c r="G77" s="33">
        <v>0</v>
      </c>
      <c r="H77" s="33">
        <v>175880889232</v>
      </c>
      <c r="I77" s="33">
        <v>173180873172</v>
      </c>
      <c r="J77" s="32" t="s">
        <v>415</v>
      </c>
    </row>
    <row r="78" spans="1:10">
      <c r="A78" s="32" t="s">
        <v>416</v>
      </c>
      <c r="B78" s="33">
        <v>127601713025</v>
      </c>
      <c r="C78" s="33">
        <v>0</v>
      </c>
      <c r="D78" s="33">
        <v>26478963767</v>
      </c>
      <c r="E78" s="33">
        <v>148411656662</v>
      </c>
      <c r="F78" s="33">
        <v>5669020130</v>
      </c>
      <c r="G78" s="33">
        <v>0</v>
      </c>
      <c r="H78" s="33">
        <v>51342600896</v>
      </c>
      <c r="I78" s="33">
        <v>173180873172</v>
      </c>
      <c r="J78" s="32" t="s">
        <v>417</v>
      </c>
    </row>
    <row r="79" spans="1:10">
      <c r="A79" s="32" t="s">
        <v>418</v>
      </c>
      <c r="B79" s="33">
        <v>0</v>
      </c>
      <c r="C79" s="33">
        <v>0</v>
      </c>
      <c r="D79" s="33">
        <v>124538288336</v>
      </c>
      <c r="E79" s="33">
        <v>0</v>
      </c>
      <c r="F79" s="33">
        <v>124538288336</v>
      </c>
      <c r="G79" s="33">
        <v>0</v>
      </c>
      <c r="H79" s="33">
        <v>124538288336</v>
      </c>
      <c r="I79" s="33">
        <v>0</v>
      </c>
      <c r="J79" s="32" t="s">
        <v>419</v>
      </c>
    </row>
    <row r="80" spans="1:10">
      <c r="A80" s="32" t="s">
        <v>420</v>
      </c>
      <c r="B80" s="33">
        <v>0</v>
      </c>
      <c r="C80" s="33">
        <v>0</v>
      </c>
      <c r="D80" s="33">
        <v>3110942204</v>
      </c>
      <c r="E80" s="33">
        <v>3110942204</v>
      </c>
      <c r="F80" s="33">
        <v>0</v>
      </c>
      <c r="G80" s="33">
        <v>0</v>
      </c>
      <c r="H80" s="33">
        <v>4140795915</v>
      </c>
      <c r="I80" s="33">
        <v>4140795915</v>
      </c>
      <c r="J80" s="32" t="s">
        <v>421</v>
      </c>
    </row>
    <row r="81" spans="1:10">
      <c r="A81" s="32" t="s">
        <v>422</v>
      </c>
      <c r="B81" s="33">
        <v>0</v>
      </c>
      <c r="C81" s="33">
        <v>0</v>
      </c>
      <c r="D81" s="33">
        <v>3110942204</v>
      </c>
      <c r="E81" s="33">
        <v>3110942204</v>
      </c>
      <c r="F81" s="33">
        <v>0</v>
      </c>
      <c r="G81" s="33">
        <v>0</v>
      </c>
      <c r="H81" s="33">
        <v>4140795915</v>
      </c>
      <c r="I81" s="33">
        <v>4140795915</v>
      </c>
      <c r="J81" s="32" t="s">
        <v>423</v>
      </c>
    </row>
    <row r="82" spans="1:10">
      <c r="A82" s="32" t="s">
        <v>75</v>
      </c>
      <c r="B82" s="33">
        <v>68887403918</v>
      </c>
      <c r="C82" s="33">
        <v>0</v>
      </c>
      <c r="D82" s="33">
        <v>337379119520</v>
      </c>
      <c r="E82" s="33">
        <v>173515518885</v>
      </c>
      <c r="F82" s="33">
        <v>232751004553</v>
      </c>
      <c r="G82" s="33">
        <v>0</v>
      </c>
      <c r="H82" s="33">
        <v>504092967022</v>
      </c>
      <c r="I82" s="33">
        <v>274578427758</v>
      </c>
      <c r="J82" s="32" t="s">
        <v>424</v>
      </c>
    </row>
    <row r="83" spans="1:10">
      <c r="A83" s="32" t="s">
        <v>425</v>
      </c>
      <c r="B83" s="33">
        <v>68887403918</v>
      </c>
      <c r="C83" s="33">
        <v>0</v>
      </c>
      <c r="D83" s="33">
        <v>337379119520</v>
      </c>
      <c r="E83" s="33">
        <v>173515518885</v>
      </c>
      <c r="F83" s="33">
        <v>232751004553</v>
      </c>
      <c r="G83" s="33">
        <v>0</v>
      </c>
      <c r="H83" s="33">
        <v>504092967022</v>
      </c>
      <c r="I83" s="33">
        <v>274578427758</v>
      </c>
      <c r="J83" s="32" t="s">
        <v>426</v>
      </c>
    </row>
    <row r="84" spans="1:10">
      <c r="A84" s="32" t="s">
        <v>427</v>
      </c>
      <c r="B84" s="33">
        <v>65360231083</v>
      </c>
      <c r="C84" s="33">
        <v>0</v>
      </c>
      <c r="D84" s="33">
        <v>334357875131</v>
      </c>
      <c r="E84" s="33">
        <v>172916468816</v>
      </c>
      <c r="F84" s="33">
        <v>226801637398</v>
      </c>
      <c r="G84" s="33">
        <v>0</v>
      </c>
      <c r="H84" s="33">
        <v>500287322509</v>
      </c>
      <c r="I84" s="33">
        <v>273506694021</v>
      </c>
      <c r="J84" s="32" t="s">
        <v>428</v>
      </c>
    </row>
    <row r="85" spans="1:10">
      <c r="A85" s="32" t="s">
        <v>429</v>
      </c>
      <c r="B85" s="33">
        <v>3391488308</v>
      </c>
      <c r="C85" s="33">
        <v>0</v>
      </c>
      <c r="D85" s="33">
        <v>2704601625</v>
      </c>
      <c r="E85" s="33">
        <v>346000000</v>
      </c>
      <c r="F85" s="33">
        <v>5750089933</v>
      </c>
      <c r="G85" s="33">
        <v>0</v>
      </c>
      <c r="H85" s="33">
        <v>3210342808</v>
      </c>
      <c r="I85" s="33">
        <v>573500000</v>
      </c>
      <c r="J85" s="32" t="s">
        <v>430</v>
      </c>
    </row>
    <row r="86" spans="1:10">
      <c r="A86" s="32" t="s">
        <v>431</v>
      </c>
      <c r="B86" s="33">
        <v>127700029</v>
      </c>
      <c r="C86" s="33">
        <v>0</v>
      </c>
      <c r="D86" s="33">
        <v>135106039</v>
      </c>
      <c r="E86" s="33">
        <v>87149911</v>
      </c>
      <c r="F86" s="33">
        <v>175656157</v>
      </c>
      <c r="G86" s="33">
        <v>0</v>
      </c>
      <c r="H86" s="33">
        <v>246054055</v>
      </c>
      <c r="I86" s="33">
        <v>167905293</v>
      </c>
      <c r="J86" s="32" t="s">
        <v>432</v>
      </c>
    </row>
    <row r="87" spans="1:10">
      <c r="A87" s="32" t="s">
        <v>433</v>
      </c>
      <c r="B87" s="33">
        <v>7984498</v>
      </c>
      <c r="C87" s="33">
        <v>0</v>
      </c>
      <c r="D87" s="33">
        <v>181536725</v>
      </c>
      <c r="E87" s="33">
        <v>165900158</v>
      </c>
      <c r="F87" s="33">
        <v>23621065</v>
      </c>
      <c r="G87" s="33">
        <v>0</v>
      </c>
      <c r="H87" s="33">
        <v>349247650</v>
      </c>
      <c r="I87" s="33">
        <v>329975344</v>
      </c>
      <c r="J87" s="32" t="s">
        <v>434</v>
      </c>
    </row>
    <row r="88" spans="1:10">
      <c r="A88" s="32" t="s">
        <v>77</v>
      </c>
      <c r="B88" s="33">
        <v>0</v>
      </c>
      <c r="C88" s="33">
        <v>22722575143</v>
      </c>
      <c r="D88" s="33">
        <v>13612830209</v>
      </c>
      <c r="E88" s="33">
        <v>22775963375</v>
      </c>
      <c r="F88" s="33">
        <v>0</v>
      </c>
      <c r="G88" s="33">
        <v>31885708309</v>
      </c>
      <c r="H88" s="33">
        <v>15126756686</v>
      </c>
      <c r="I88" s="33">
        <v>22818936473</v>
      </c>
      <c r="J88" s="32" t="s">
        <v>435</v>
      </c>
    </row>
    <row r="89" spans="1:10">
      <c r="A89" s="32" t="s">
        <v>436</v>
      </c>
      <c r="B89" s="33">
        <v>0</v>
      </c>
      <c r="C89" s="33">
        <v>22331533798</v>
      </c>
      <c r="D89" s="33">
        <v>13612830209</v>
      </c>
      <c r="E89" s="33">
        <v>10807494000</v>
      </c>
      <c r="F89" s="33">
        <v>0</v>
      </c>
      <c r="G89" s="33">
        <v>19526197589</v>
      </c>
      <c r="H89" s="33">
        <v>13612830209</v>
      </c>
      <c r="I89" s="33">
        <v>10807494000</v>
      </c>
      <c r="J89" s="32" t="s">
        <v>437</v>
      </c>
    </row>
    <row r="90" spans="1:10">
      <c r="A90" s="32" t="s">
        <v>438</v>
      </c>
      <c r="B90" s="33">
        <v>0</v>
      </c>
      <c r="C90" s="33">
        <v>391041345</v>
      </c>
      <c r="D90" s="33">
        <v>0</v>
      </c>
      <c r="E90" s="33">
        <v>11968469375</v>
      </c>
      <c r="F90" s="33">
        <v>0</v>
      </c>
      <c r="G90" s="33">
        <v>12359510720</v>
      </c>
      <c r="H90" s="33">
        <v>1513926477</v>
      </c>
      <c r="I90" s="33">
        <v>12011442473</v>
      </c>
      <c r="J90" s="32" t="s">
        <v>439</v>
      </c>
    </row>
    <row r="91" spans="1:10">
      <c r="A91" s="32" t="s">
        <v>80</v>
      </c>
      <c r="B91" s="33">
        <v>340675430</v>
      </c>
      <c r="C91" s="33">
        <v>0</v>
      </c>
      <c r="D91" s="33">
        <v>525024456</v>
      </c>
      <c r="E91" s="33">
        <v>527183024</v>
      </c>
      <c r="F91" s="33">
        <v>338516862</v>
      </c>
      <c r="G91" s="33">
        <v>0</v>
      </c>
      <c r="H91" s="33">
        <v>6163425423</v>
      </c>
      <c r="I91" s="33">
        <v>5860810604</v>
      </c>
      <c r="J91" s="32" t="s">
        <v>440</v>
      </c>
    </row>
    <row r="92" spans="1:10">
      <c r="A92" s="32" t="s">
        <v>441</v>
      </c>
      <c r="B92" s="33">
        <v>369399999</v>
      </c>
      <c r="C92" s="33">
        <v>0</v>
      </c>
      <c r="D92" s="33">
        <v>100940408</v>
      </c>
      <c r="E92" s="33">
        <v>148644746</v>
      </c>
      <c r="F92" s="33">
        <v>321695661</v>
      </c>
      <c r="G92" s="33">
        <v>0</v>
      </c>
      <c r="H92" s="33">
        <v>533607075</v>
      </c>
      <c r="I92" s="33">
        <v>491228914</v>
      </c>
      <c r="J92" s="32" t="s">
        <v>442</v>
      </c>
    </row>
    <row r="93" spans="1:10">
      <c r="A93" s="32" t="s">
        <v>443</v>
      </c>
      <c r="B93" s="33">
        <v>0</v>
      </c>
      <c r="C93" s="33">
        <v>0</v>
      </c>
      <c r="D93" s="33">
        <v>96917508</v>
      </c>
      <c r="E93" s="33">
        <v>96917508</v>
      </c>
      <c r="F93" s="33">
        <v>0</v>
      </c>
      <c r="G93" s="33">
        <v>0</v>
      </c>
      <c r="H93" s="33">
        <v>117196508</v>
      </c>
      <c r="I93" s="33">
        <v>117196508</v>
      </c>
      <c r="J93" s="32" t="s">
        <v>444</v>
      </c>
    </row>
    <row r="94" spans="1:10">
      <c r="A94" s="32" t="s">
        <v>89</v>
      </c>
      <c r="B94" s="33">
        <v>19511078471</v>
      </c>
      <c r="C94" s="33">
        <v>0</v>
      </c>
      <c r="D94" s="33">
        <v>132901015</v>
      </c>
      <c r="E94" s="33">
        <v>2889642496</v>
      </c>
      <c r="F94" s="33">
        <v>16754336990</v>
      </c>
      <c r="G94" s="33">
        <v>0</v>
      </c>
      <c r="H94" s="33">
        <v>144803015</v>
      </c>
      <c r="I94" s="33">
        <v>2889642496</v>
      </c>
      <c r="J94" s="32" t="s">
        <v>445</v>
      </c>
    </row>
    <row r="95" spans="1:10">
      <c r="A95" s="32" t="s">
        <v>446</v>
      </c>
      <c r="B95" s="33">
        <v>18906973444</v>
      </c>
      <c r="C95" s="33">
        <v>0</v>
      </c>
      <c r="D95" s="33">
        <v>47006300</v>
      </c>
      <c r="E95" s="33">
        <v>2840032028</v>
      </c>
      <c r="F95" s="33">
        <v>16113947716</v>
      </c>
      <c r="G95" s="33">
        <v>0</v>
      </c>
      <c r="H95" s="33">
        <v>58908300</v>
      </c>
      <c r="I95" s="33">
        <v>2840032028</v>
      </c>
      <c r="J95" s="32" t="s">
        <v>447</v>
      </c>
    </row>
    <row r="96" spans="1:10">
      <c r="A96" s="32" t="s">
        <v>448</v>
      </c>
      <c r="B96" s="33">
        <v>431371559</v>
      </c>
      <c r="C96" s="33">
        <v>0</v>
      </c>
      <c r="D96" s="33">
        <v>85894715</v>
      </c>
      <c r="E96" s="33">
        <v>0</v>
      </c>
      <c r="F96" s="33">
        <v>517266274</v>
      </c>
      <c r="G96" s="33">
        <v>0</v>
      </c>
      <c r="H96" s="33">
        <v>85894715</v>
      </c>
      <c r="I96" s="33">
        <v>0</v>
      </c>
      <c r="J96" s="32" t="s">
        <v>449</v>
      </c>
    </row>
    <row r="97" spans="1:10">
      <c r="A97" s="32" t="s">
        <v>450</v>
      </c>
      <c r="B97" s="33">
        <v>172733468</v>
      </c>
      <c r="C97" s="33">
        <v>0</v>
      </c>
      <c r="D97" s="33">
        <v>0</v>
      </c>
      <c r="E97" s="33">
        <v>49610468</v>
      </c>
      <c r="F97" s="33">
        <v>123123000</v>
      </c>
      <c r="G97" s="33">
        <v>0</v>
      </c>
      <c r="H97" s="33">
        <v>0</v>
      </c>
      <c r="I97" s="33">
        <v>49610468</v>
      </c>
      <c r="J97" s="32" t="s">
        <v>451</v>
      </c>
    </row>
    <row r="98" spans="1:10">
      <c r="A98" s="32" t="s">
        <v>91</v>
      </c>
      <c r="B98" s="33">
        <v>10083193720</v>
      </c>
      <c r="C98" s="33">
        <v>0</v>
      </c>
      <c r="D98" s="33">
        <v>0</v>
      </c>
      <c r="E98" s="33">
        <v>64321500</v>
      </c>
      <c r="F98" s="33">
        <v>10018872220</v>
      </c>
      <c r="G98" s="33">
        <v>0</v>
      </c>
      <c r="H98" s="33">
        <v>156800000</v>
      </c>
      <c r="I98" s="33">
        <v>64321500</v>
      </c>
      <c r="J98" s="32" t="s">
        <v>452</v>
      </c>
    </row>
    <row r="99" spans="1:10">
      <c r="A99" s="32" t="s">
        <v>453</v>
      </c>
      <c r="B99" s="33">
        <v>9643897720</v>
      </c>
      <c r="C99" s="33">
        <v>0</v>
      </c>
      <c r="D99" s="33">
        <v>0</v>
      </c>
      <c r="E99" s="33">
        <v>64321500</v>
      </c>
      <c r="F99" s="33">
        <v>9579576220</v>
      </c>
      <c r="G99" s="33">
        <v>0</v>
      </c>
      <c r="H99" s="33">
        <v>156800000</v>
      </c>
      <c r="I99" s="33">
        <v>64321500</v>
      </c>
      <c r="J99" s="32" t="s">
        <v>454</v>
      </c>
    </row>
    <row r="100" spans="1:10">
      <c r="A100" s="32" t="s">
        <v>455</v>
      </c>
      <c r="B100" s="33">
        <v>439296000</v>
      </c>
      <c r="C100" s="33">
        <v>0</v>
      </c>
      <c r="D100" s="33">
        <v>0</v>
      </c>
      <c r="E100" s="33">
        <v>0</v>
      </c>
      <c r="F100" s="33">
        <v>439296000</v>
      </c>
      <c r="G100" s="33">
        <v>0</v>
      </c>
      <c r="H100" s="33">
        <v>0</v>
      </c>
      <c r="I100" s="33">
        <v>0</v>
      </c>
      <c r="J100" s="32" t="s">
        <v>456</v>
      </c>
    </row>
    <row r="101" spans="1:10">
      <c r="A101" s="32" t="s">
        <v>457</v>
      </c>
      <c r="B101" s="33">
        <v>0</v>
      </c>
      <c r="C101" s="33">
        <v>21032916617</v>
      </c>
      <c r="D101" s="33">
        <v>2902377188</v>
      </c>
      <c r="E101" s="33">
        <v>777669016</v>
      </c>
      <c r="F101" s="33">
        <v>0</v>
      </c>
      <c r="G101" s="33">
        <v>18908208445</v>
      </c>
      <c r="H101" s="33">
        <v>2902377188</v>
      </c>
      <c r="I101" s="33">
        <v>1543487524</v>
      </c>
      <c r="J101" s="32" t="s">
        <v>458</v>
      </c>
    </row>
    <row r="102" spans="1:10">
      <c r="A102" s="32" t="s">
        <v>459</v>
      </c>
      <c r="B102" s="33">
        <v>0</v>
      </c>
      <c r="C102" s="33">
        <v>14402585283</v>
      </c>
      <c r="D102" s="33">
        <v>2838055688</v>
      </c>
      <c r="E102" s="33">
        <v>471435282</v>
      </c>
      <c r="F102" s="33">
        <v>0</v>
      </c>
      <c r="G102" s="33">
        <v>12035964877</v>
      </c>
      <c r="H102" s="33">
        <v>2838055688</v>
      </c>
      <c r="I102" s="33">
        <v>931394063</v>
      </c>
      <c r="J102" s="32" t="s">
        <v>460</v>
      </c>
    </row>
    <row r="103" spans="1:10">
      <c r="A103" s="32" t="s">
        <v>461</v>
      </c>
      <c r="B103" s="33">
        <v>0</v>
      </c>
      <c r="C103" s="33">
        <v>6630331334</v>
      </c>
      <c r="D103" s="33">
        <v>64321500</v>
      </c>
      <c r="E103" s="33">
        <v>306233734</v>
      </c>
      <c r="F103" s="33">
        <v>0</v>
      </c>
      <c r="G103" s="33">
        <v>6872243568</v>
      </c>
      <c r="H103" s="33">
        <v>64321500</v>
      </c>
      <c r="I103" s="33">
        <v>612093461</v>
      </c>
      <c r="J103" s="32" t="s">
        <v>462</v>
      </c>
    </row>
    <row r="104" spans="1:10">
      <c r="A104" s="32" t="s">
        <v>104</v>
      </c>
      <c r="B104" s="33">
        <v>15000000000</v>
      </c>
      <c r="C104" s="33">
        <v>0</v>
      </c>
      <c r="D104" s="33">
        <v>0</v>
      </c>
      <c r="E104" s="33">
        <v>0</v>
      </c>
      <c r="F104" s="33">
        <v>15000000000</v>
      </c>
      <c r="G104" s="33">
        <v>0</v>
      </c>
      <c r="H104" s="33">
        <v>0</v>
      </c>
      <c r="I104" s="33">
        <v>0</v>
      </c>
      <c r="J104" s="32" t="s">
        <v>463</v>
      </c>
    </row>
    <row r="105" spans="1:10">
      <c r="A105" s="32" t="s">
        <v>105</v>
      </c>
      <c r="B105" s="33">
        <v>0</v>
      </c>
      <c r="C105" s="33">
        <v>3381618347</v>
      </c>
      <c r="D105" s="33">
        <v>0</v>
      </c>
      <c r="E105" s="33">
        <v>0</v>
      </c>
      <c r="F105" s="33">
        <v>0</v>
      </c>
      <c r="G105" s="33">
        <v>3381618347</v>
      </c>
      <c r="H105" s="33">
        <v>0</v>
      </c>
      <c r="I105" s="33">
        <v>0</v>
      </c>
      <c r="J105" s="32" t="s">
        <v>464</v>
      </c>
    </row>
    <row r="106" spans="1:10">
      <c r="A106" s="32" t="s">
        <v>108</v>
      </c>
      <c r="B106" s="33">
        <v>0</v>
      </c>
      <c r="C106" s="33">
        <v>0</v>
      </c>
      <c r="D106" s="33">
        <v>85894715</v>
      </c>
      <c r="E106" s="33">
        <v>85894715</v>
      </c>
      <c r="F106" s="33">
        <v>0</v>
      </c>
      <c r="G106" s="33">
        <v>0</v>
      </c>
      <c r="H106" s="33">
        <v>85894715</v>
      </c>
      <c r="I106" s="33">
        <v>85894715</v>
      </c>
      <c r="J106" s="32" t="s">
        <v>465</v>
      </c>
    </row>
    <row r="107" spans="1:10">
      <c r="A107" s="32" t="s">
        <v>466</v>
      </c>
      <c r="B107" s="33">
        <v>0</v>
      </c>
      <c r="C107" s="33">
        <v>0</v>
      </c>
      <c r="D107" s="33">
        <v>85894715</v>
      </c>
      <c r="E107" s="33">
        <v>85894715</v>
      </c>
      <c r="F107" s="33">
        <v>0</v>
      </c>
      <c r="G107" s="33">
        <v>0</v>
      </c>
      <c r="H107" s="33">
        <v>85894715</v>
      </c>
      <c r="I107" s="33">
        <v>85894715</v>
      </c>
      <c r="J107" s="32" t="s">
        <v>467</v>
      </c>
    </row>
    <row r="108" spans="1:10">
      <c r="A108" s="32" t="s">
        <v>468</v>
      </c>
      <c r="B108" s="33">
        <v>5389048103</v>
      </c>
      <c r="C108" s="33">
        <v>0</v>
      </c>
      <c r="D108" s="33">
        <v>0</v>
      </c>
      <c r="E108" s="33">
        <v>0</v>
      </c>
      <c r="F108" s="33">
        <v>5389048103</v>
      </c>
      <c r="G108" s="33">
        <v>0</v>
      </c>
      <c r="H108" s="33">
        <v>517900639</v>
      </c>
      <c r="I108" s="33">
        <v>0</v>
      </c>
      <c r="J108" s="32" t="s">
        <v>469</v>
      </c>
    </row>
    <row r="109" spans="1:10">
      <c r="A109" s="32" t="s">
        <v>470</v>
      </c>
      <c r="B109" s="33">
        <v>120000000</v>
      </c>
      <c r="C109" s="33">
        <v>0</v>
      </c>
      <c r="D109" s="33">
        <v>0</v>
      </c>
      <c r="E109" s="33">
        <v>0</v>
      </c>
      <c r="F109" s="33">
        <v>120000000</v>
      </c>
      <c r="G109" s="33">
        <v>0</v>
      </c>
      <c r="H109" s="33">
        <v>0</v>
      </c>
      <c r="I109" s="33">
        <v>0</v>
      </c>
      <c r="J109" s="32" t="s">
        <v>471</v>
      </c>
    </row>
    <row r="110" spans="1:10">
      <c r="A110" s="32" t="s">
        <v>472</v>
      </c>
      <c r="B110" s="33">
        <v>3940377089</v>
      </c>
      <c r="C110" s="33">
        <v>0</v>
      </c>
      <c r="D110" s="33">
        <v>0</v>
      </c>
      <c r="E110" s="33">
        <v>0</v>
      </c>
      <c r="F110" s="33">
        <v>3940377089</v>
      </c>
      <c r="G110" s="33">
        <v>0</v>
      </c>
      <c r="H110" s="33">
        <v>0</v>
      </c>
      <c r="I110" s="33">
        <v>0</v>
      </c>
      <c r="J110" s="32" t="s">
        <v>473</v>
      </c>
    </row>
    <row r="111" spans="1:10">
      <c r="A111" s="32" t="s">
        <v>474</v>
      </c>
      <c r="B111" s="33">
        <v>1328671014</v>
      </c>
      <c r="C111" s="33">
        <v>0</v>
      </c>
      <c r="D111" s="33">
        <v>0</v>
      </c>
      <c r="E111" s="33">
        <v>0</v>
      </c>
      <c r="F111" s="33">
        <v>1328671014</v>
      </c>
      <c r="G111" s="33">
        <v>0</v>
      </c>
      <c r="H111" s="33">
        <v>517900639</v>
      </c>
      <c r="I111" s="33">
        <v>0</v>
      </c>
      <c r="J111" s="32" t="s">
        <v>475</v>
      </c>
    </row>
    <row r="112" spans="1:10">
      <c r="A112" s="32" t="s">
        <v>140</v>
      </c>
      <c r="B112" s="33">
        <v>0</v>
      </c>
      <c r="C112" s="33">
        <v>0</v>
      </c>
      <c r="D112" s="33">
        <v>773131127600</v>
      </c>
      <c r="E112" s="33">
        <v>773131127600</v>
      </c>
      <c r="F112" s="33">
        <v>0</v>
      </c>
      <c r="G112" s="33">
        <v>0</v>
      </c>
      <c r="H112" s="33">
        <v>1503860867200</v>
      </c>
      <c r="I112" s="33">
        <v>1503860867200</v>
      </c>
      <c r="J112" s="32" t="s">
        <v>476</v>
      </c>
    </row>
    <row r="113" spans="1:10">
      <c r="A113" s="32" t="s">
        <v>141</v>
      </c>
      <c r="B113" s="33">
        <v>0</v>
      </c>
      <c r="C113" s="33">
        <v>21110250</v>
      </c>
      <c r="D113" s="33">
        <v>11707100169</v>
      </c>
      <c r="E113" s="33">
        <v>11696432269</v>
      </c>
      <c r="F113" s="33">
        <v>0</v>
      </c>
      <c r="G113" s="33">
        <v>10442350</v>
      </c>
      <c r="H113" s="33">
        <v>16856352741</v>
      </c>
      <c r="I113" s="33">
        <v>16858791591</v>
      </c>
      <c r="J113" s="32" t="s">
        <v>477</v>
      </c>
    </row>
    <row r="114" spans="1:10">
      <c r="A114" s="32" t="s">
        <v>478</v>
      </c>
      <c r="B114" s="33">
        <v>0</v>
      </c>
      <c r="C114" s="33">
        <v>64533908844</v>
      </c>
      <c r="D114" s="33">
        <v>596036183575</v>
      </c>
      <c r="E114" s="33">
        <v>580458244042</v>
      </c>
      <c r="F114" s="33">
        <v>0</v>
      </c>
      <c r="G114" s="33">
        <v>48955969311</v>
      </c>
      <c r="H114" s="33">
        <v>1202822418935</v>
      </c>
      <c r="I114" s="33">
        <v>1211224672906</v>
      </c>
      <c r="J114" s="32" t="s">
        <v>479</v>
      </c>
    </row>
    <row r="115" spans="1:10">
      <c r="A115" s="32" t="s">
        <v>480</v>
      </c>
      <c r="B115" s="33">
        <v>0</v>
      </c>
      <c r="C115" s="33">
        <v>64533908844</v>
      </c>
      <c r="D115" s="33">
        <v>596036183575</v>
      </c>
      <c r="E115" s="33">
        <v>580458244042</v>
      </c>
      <c r="F115" s="33">
        <v>0</v>
      </c>
      <c r="G115" s="33">
        <v>48955969311</v>
      </c>
      <c r="H115" s="33">
        <v>1202822418935</v>
      </c>
      <c r="I115" s="33">
        <v>1211224672906</v>
      </c>
      <c r="J115" s="32" t="s">
        <v>481</v>
      </c>
    </row>
    <row r="116" spans="1:10">
      <c r="A116" s="32" t="s">
        <v>148</v>
      </c>
      <c r="B116" s="33">
        <v>32503150</v>
      </c>
      <c r="C116" s="33">
        <v>1118151340</v>
      </c>
      <c r="D116" s="33">
        <v>1394671835</v>
      </c>
      <c r="E116" s="33">
        <v>1036402892</v>
      </c>
      <c r="F116" s="33">
        <v>0</v>
      </c>
      <c r="G116" s="33">
        <v>727379247</v>
      </c>
      <c r="H116" s="33">
        <v>2114756574</v>
      </c>
      <c r="I116" s="33">
        <v>2901112471</v>
      </c>
      <c r="J116" s="32" t="s">
        <v>482</v>
      </c>
    </row>
    <row r="117" spans="1:10">
      <c r="A117" s="32" t="s">
        <v>151</v>
      </c>
      <c r="B117" s="33">
        <v>133891528</v>
      </c>
      <c r="C117" s="33">
        <v>96108115</v>
      </c>
      <c r="D117" s="33">
        <v>382694575</v>
      </c>
      <c r="E117" s="33">
        <v>577101158</v>
      </c>
      <c r="F117" s="33">
        <v>33074148</v>
      </c>
      <c r="G117" s="33">
        <v>189697318</v>
      </c>
      <c r="H117" s="33">
        <v>968605300</v>
      </c>
      <c r="I117" s="33">
        <v>852835593</v>
      </c>
      <c r="J117" s="32" t="s">
        <v>483</v>
      </c>
    </row>
    <row r="118" spans="1:10">
      <c r="A118" s="32" t="s">
        <v>484</v>
      </c>
      <c r="B118" s="33">
        <v>23975495</v>
      </c>
      <c r="C118" s="33">
        <v>0</v>
      </c>
      <c r="D118" s="33">
        <v>49336</v>
      </c>
      <c r="E118" s="33">
        <v>2928521</v>
      </c>
      <c r="F118" s="33">
        <v>21096310</v>
      </c>
      <c r="G118" s="33">
        <v>0</v>
      </c>
      <c r="H118" s="33">
        <v>298262024</v>
      </c>
      <c r="I118" s="33">
        <v>-17689663</v>
      </c>
      <c r="J118" s="32" t="s">
        <v>485</v>
      </c>
    </row>
    <row r="119" spans="1:10">
      <c r="A119" s="32" t="s">
        <v>486</v>
      </c>
      <c r="B119" s="33">
        <v>23975495</v>
      </c>
      <c r="C119" s="33">
        <v>0</v>
      </c>
      <c r="D119" s="33">
        <v>49336</v>
      </c>
      <c r="E119" s="33">
        <v>2928521</v>
      </c>
      <c r="F119" s="33">
        <v>21096310</v>
      </c>
      <c r="G119" s="33">
        <v>0</v>
      </c>
      <c r="H119" s="33">
        <v>298262024</v>
      </c>
      <c r="I119" s="33">
        <v>-17689663</v>
      </c>
      <c r="J119" s="32" t="s">
        <v>487</v>
      </c>
    </row>
    <row r="120" spans="1:10">
      <c r="A120" s="32" t="s">
        <v>488</v>
      </c>
      <c r="B120" s="33">
        <v>109916033</v>
      </c>
      <c r="C120" s="33">
        <v>0</v>
      </c>
      <c r="D120" s="33">
        <v>0</v>
      </c>
      <c r="E120" s="33">
        <v>97938195</v>
      </c>
      <c r="F120" s="33">
        <v>11977838</v>
      </c>
      <c r="G120" s="33">
        <v>0</v>
      </c>
      <c r="H120" s="33">
        <v>0</v>
      </c>
      <c r="I120" s="33">
        <v>97938195</v>
      </c>
      <c r="J120" s="32" t="s">
        <v>489</v>
      </c>
    </row>
    <row r="121" spans="1:10">
      <c r="A121" s="32" t="s">
        <v>490</v>
      </c>
      <c r="B121" s="33">
        <v>0</v>
      </c>
      <c r="C121" s="33">
        <v>96108115</v>
      </c>
      <c r="D121" s="33">
        <v>382645239</v>
      </c>
      <c r="E121" s="33">
        <v>472939631</v>
      </c>
      <c r="F121" s="33">
        <v>0</v>
      </c>
      <c r="G121" s="33">
        <v>186402507</v>
      </c>
      <c r="H121" s="33">
        <v>667343276</v>
      </c>
      <c r="I121" s="33">
        <v>766292250</v>
      </c>
      <c r="J121" s="32" t="s">
        <v>491</v>
      </c>
    </row>
    <row r="122" spans="1:10">
      <c r="A122" s="32" t="s">
        <v>492</v>
      </c>
      <c r="B122" s="33">
        <v>0</v>
      </c>
      <c r="C122" s="33">
        <v>0</v>
      </c>
      <c r="D122" s="33">
        <v>0</v>
      </c>
      <c r="E122" s="33">
        <v>3294811</v>
      </c>
      <c r="F122" s="33">
        <v>0</v>
      </c>
      <c r="G122" s="33">
        <v>3294811</v>
      </c>
      <c r="H122" s="33">
        <v>3000000</v>
      </c>
      <c r="I122" s="33">
        <v>6294811</v>
      </c>
      <c r="J122" s="32" t="s">
        <v>493</v>
      </c>
    </row>
    <row r="123" spans="1:10">
      <c r="A123" s="32" t="s">
        <v>152</v>
      </c>
      <c r="B123" s="33">
        <v>0</v>
      </c>
      <c r="C123" s="33">
        <v>651451136</v>
      </c>
      <c r="D123" s="33">
        <v>3160557454</v>
      </c>
      <c r="E123" s="33">
        <v>3207291139</v>
      </c>
      <c r="F123" s="33">
        <v>0</v>
      </c>
      <c r="G123" s="33">
        <v>698184821</v>
      </c>
      <c r="H123" s="33">
        <v>6331368255</v>
      </c>
      <c r="I123" s="33">
        <v>7013665347</v>
      </c>
      <c r="J123" s="32" t="s">
        <v>494</v>
      </c>
    </row>
    <row r="124" spans="1:10">
      <c r="A124" s="32" t="s">
        <v>495</v>
      </c>
      <c r="B124" s="33">
        <v>0</v>
      </c>
      <c r="C124" s="33">
        <v>651451136</v>
      </c>
      <c r="D124" s="33">
        <v>3160557454</v>
      </c>
      <c r="E124" s="33">
        <v>3207291139</v>
      </c>
      <c r="F124" s="33">
        <v>0</v>
      </c>
      <c r="G124" s="33">
        <v>698184821</v>
      </c>
      <c r="H124" s="33">
        <v>6331368255</v>
      </c>
      <c r="I124" s="33">
        <v>7013665347</v>
      </c>
      <c r="J124" s="32" t="s">
        <v>496</v>
      </c>
    </row>
    <row r="125" spans="1:10">
      <c r="A125" s="32" t="s">
        <v>154</v>
      </c>
      <c r="B125" s="33">
        <v>0</v>
      </c>
      <c r="C125" s="33">
        <v>74062100</v>
      </c>
      <c r="D125" s="33">
        <v>67789323</v>
      </c>
      <c r="E125" s="33">
        <v>-6272777</v>
      </c>
      <c r="F125" s="33">
        <v>0</v>
      </c>
      <c r="G125" s="33">
        <v>0</v>
      </c>
      <c r="H125" s="33">
        <v>156662203</v>
      </c>
      <c r="I125" s="33">
        <v>156662203</v>
      </c>
      <c r="J125" s="32" t="s">
        <v>497</v>
      </c>
    </row>
    <row r="126" spans="1:10">
      <c r="A126" s="32" t="s">
        <v>155</v>
      </c>
      <c r="B126" s="33">
        <v>9950514395</v>
      </c>
      <c r="C126" s="33">
        <v>109950514395</v>
      </c>
      <c r="D126" s="33">
        <v>11836794276</v>
      </c>
      <c r="E126" s="33">
        <v>11836794276</v>
      </c>
      <c r="F126" s="33">
        <v>9616389757</v>
      </c>
      <c r="G126" s="33">
        <v>109616389757</v>
      </c>
      <c r="H126" s="33">
        <v>18167713631</v>
      </c>
      <c r="I126" s="33">
        <v>18167713631</v>
      </c>
      <c r="J126" s="32" t="s">
        <v>498</v>
      </c>
    </row>
    <row r="127" spans="1:10">
      <c r="A127" s="32" t="s">
        <v>499</v>
      </c>
      <c r="B127" s="33">
        <v>9950514395</v>
      </c>
      <c r="C127" s="33">
        <v>86516781647</v>
      </c>
      <c r="D127" s="33">
        <v>11836794276</v>
      </c>
      <c r="E127" s="33">
        <v>11836794276</v>
      </c>
      <c r="F127" s="33">
        <v>9616389757</v>
      </c>
      <c r="G127" s="33">
        <v>86182657009</v>
      </c>
      <c r="H127" s="33">
        <v>18167713631</v>
      </c>
      <c r="I127" s="33">
        <v>18167713631</v>
      </c>
      <c r="J127" s="32" t="s">
        <v>500</v>
      </c>
    </row>
    <row r="128" spans="1:10">
      <c r="A128" s="32" t="s">
        <v>501</v>
      </c>
      <c r="B128" s="33">
        <v>0</v>
      </c>
      <c r="C128" s="33">
        <v>23433732748</v>
      </c>
      <c r="D128" s="33">
        <v>0</v>
      </c>
      <c r="E128" s="33">
        <v>0</v>
      </c>
      <c r="F128" s="33">
        <v>0</v>
      </c>
      <c r="G128" s="33">
        <v>23433732748</v>
      </c>
      <c r="H128" s="33">
        <v>0</v>
      </c>
      <c r="I128" s="33">
        <v>0</v>
      </c>
      <c r="J128" s="32" t="s">
        <v>502</v>
      </c>
    </row>
    <row r="129" spans="1:10">
      <c r="A129" s="32" t="s">
        <v>157</v>
      </c>
      <c r="B129" s="33">
        <v>0</v>
      </c>
      <c r="C129" s="33">
        <v>95769817620</v>
      </c>
      <c r="D129" s="33">
        <v>244438675156</v>
      </c>
      <c r="E129" s="33">
        <v>414512995184</v>
      </c>
      <c r="F129" s="33">
        <v>0</v>
      </c>
      <c r="G129" s="33">
        <v>265844137648</v>
      </c>
      <c r="H129" s="33">
        <v>343838139210</v>
      </c>
      <c r="I129" s="33">
        <v>608784482959</v>
      </c>
      <c r="J129" s="32" t="s">
        <v>503</v>
      </c>
    </row>
    <row r="130" spans="1:10">
      <c r="A130" s="32" t="s">
        <v>504</v>
      </c>
      <c r="B130" s="33">
        <v>0</v>
      </c>
      <c r="C130" s="33">
        <v>150134028</v>
      </c>
      <c r="D130" s="33">
        <v>34392000</v>
      </c>
      <c r="E130" s="33">
        <v>66823501</v>
      </c>
      <c r="F130" s="33">
        <v>0</v>
      </c>
      <c r="G130" s="33">
        <v>182565529</v>
      </c>
      <c r="H130" s="33">
        <v>68419000</v>
      </c>
      <c r="I130" s="33">
        <v>136862710</v>
      </c>
      <c r="J130" s="32" t="s">
        <v>505</v>
      </c>
    </row>
    <row r="131" spans="1:10">
      <c r="A131" s="32" t="s">
        <v>506</v>
      </c>
      <c r="B131" s="33">
        <v>0</v>
      </c>
      <c r="C131" s="33">
        <v>159553510</v>
      </c>
      <c r="D131" s="33">
        <v>265188240</v>
      </c>
      <c r="E131" s="33">
        <v>255979080</v>
      </c>
      <c r="F131" s="33">
        <v>0</v>
      </c>
      <c r="G131" s="33">
        <v>150344350</v>
      </c>
      <c r="H131" s="33">
        <v>431141160</v>
      </c>
      <c r="I131" s="33">
        <v>515511020</v>
      </c>
      <c r="J131" s="32" t="s">
        <v>507</v>
      </c>
    </row>
    <row r="132" spans="1:10">
      <c r="A132" s="32" t="s">
        <v>508</v>
      </c>
      <c r="B132" s="33">
        <v>0</v>
      </c>
      <c r="C132" s="33">
        <v>32908092</v>
      </c>
      <c r="D132" s="33">
        <v>49645477</v>
      </c>
      <c r="E132" s="33">
        <v>47996115</v>
      </c>
      <c r="F132" s="33">
        <v>0</v>
      </c>
      <c r="G132" s="33">
        <v>31258730</v>
      </c>
      <c r="H132" s="33">
        <v>80761672</v>
      </c>
      <c r="I132" s="33">
        <v>96681028</v>
      </c>
      <c r="J132" s="32" t="s">
        <v>509</v>
      </c>
    </row>
    <row r="133" spans="1:10">
      <c r="A133" s="32" t="s">
        <v>510</v>
      </c>
      <c r="B133" s="33">
        <v>0</v>
      </c>
      <c r="C133" s="33">
        <v>10342136</v>
      </c>
      <c r="D133" s="33">
        <v>22064640</v>
      </c>
      <c r="E133" s="33">
        <v>21331590</v>
      </c>
      <c r="F133" s="33">
        <v>0</v>
      </c>
      <c r="G133" s="33">
        <v>9609086</v>
      </c>
      <c r="H133" s="33">
        <v>35894050</v>
      </c>
      <c r="I133" s="33">
        <v>43009610</v>
      </c>
      <c r="J133" s="32" t="s">
        <v>511</v>
      </c>
    </row>
    <row r="134" spans="1:10">
      <c r="A134" s="32" t="s">
        <v>512</v>
      </c>
      <c r="B134" s="33">
        <v>0</v>
      </c>
      <c r="C134" s="33">
        <v>95416879854</v>
      </c>
      <c r="D134" s="33">
        <v>244067384799</v>
      </c>
      <c r="E134" s="33">
        <v>414120864898</v>
      </c>
      <c r="F134" s="33">
        <v>0</v>
      </c>
      <c r="G134" s="33">
        <v>265470359953</v>
      </c>
      <c r="H134" s="33">
        <v>343221923328</v>
      </c>
      <c r="I134" s="33">
        <v>607992418591</v>
      </c>
      <c r="J134" s="32" t="s">
        <v>513</v>
      </c>
    </row>
    <row r="135" spans="1:10">
      <c r="A135" s="32" t="s">
        <v>163</v>
      </c>
      <c r="B135" s="33">
        <v>0</v>
      </c>
      <c r="C135" s="33">
        <v>150000000000</v>
      </c>
      <c r="D135" s="33">
        <v>0</v>
      </c>
      <c r="E135" s="33">
        <v>0</v>
      </c>
      <c r="F135" s="33">
        <v>0</v>
      </c>
      <c r="G135" s="33">
        <v>150000000000</v>
      </c>
      <c r="H135" s="33">
        <v>0</v>
      </c>
      <c r="I135" s="33">
        <v>0</v>
      </c>
      <c r="J135" s="32" t="s">
        <v>514</v>
      </c>
    </row>
    <row r="136" spans="1:10">
      <c r="A136" s="32" t="s">
        <v>515</v>
      </c>
      <c r="B136" s="33">
        <v>0</v>
      </c>
      <c r="C136" s="33">
        <v>150000000000</v>
      </c>
      <c r="D136" s="33">
        <v>0</v>
      </c>
      <c r="E136" s="33">
        <v>0</v>
      </c>
      <c r="F136" s="33">
        <v>0</v>
      </c>
      <c r="G136" s="33">
        <v>150000000000</v>
      </c>
      <c r="H136" s="33">
        <v>0</v>
      </c>
      <c r="I136" s="33">
        <v>0</v>
      </c>
      <c r="J136" s="32" t="s">
        <v>516</v>
      </c>
    </row>
    <row r="137" spans="1:10">
      <c r="A137" s="32" t="s">
        <v>167</v>
      </c>
      <c r="B137" s="33">
        <v>0</v>
      </c>
      <c r="C137" s="33">
        <v>30000000000</v>
      </c>
      <c r="D137" s="33">
        <v>0</v>
      </c>
      <c r="E137" s="33">
        <v>0</v>
      </c>
      <c r="F137" s="33">
        <v>0</v>
      </c>
      <c r="G137" s="33">
        <v>30000000000</v>
      </c>
      <c r="H137" s="33">
        <v>0</v>
      </c>
      <c r="I137" s="33">
        <v>0</v>
      </c>
      <c r="J137" s="32" t="s">
        <v>517</v>
      </c>
    </row>
    <row r="138" spans="1:10">
      <c r="A138" s="32" t="s">
        <v>518</v>
      </c>
      <c r="B138" s="33">
        <v>0</v>
      </c>
      <c r="C138" s="33">
        <v>15000000000</v>
      </c>
      <c r="D138" s="33">
        <v>0</v>
      </c>
      <c r="E138" s="33">
        <v>0</v>
      </c>
      <c r="F138" s="33">
        <v>0</v>
      </c>
      <c r="G138" s="33">
        <v>15000000000</v>
      </c>
      <c r="H138" s="33">
        <v>0</v>
      </c>
      <c r="I138" s="33">
        <v>0</v>
      </c>
      <c r="J138" s="32" t="s">
        <v>519</v>
      </c>
    </row>
    <row r="139" spans="1:10">
      <c r="A139" s="32" t="s">
        <v>520</v>
      </c>
      <c r="B139" s="33">
        <v>0</v>
      </c>
      <c r="C139" s="33">
        <v>15000000000</v>
      </c>
      <c r="D139" s="33">
        <v>0</v>
      </c>
      <c r="E139" s="33">
        <v>0</v>
      </c>
      <c r="F139" s="33">
        <v>0</v>
      </c>
      <c r="G139" s="33">
        <v>15000000000</v>
      </c>
      <c r="H139" s="33">
        <v>0</v>
      </c>
      <c r="I139" s="33">
        <v>0</v>
      </c>
      <c r="J139" s="32" t="s">
        <v>521</v>
      </c>
    </row>
    <row r="140" spans="1:10">
      <c r="A140" s="32" t="s">
        <v>522</v>
      </c>
      <c r="B140" s="33">
        <v>0</v>
      </c>
      <c r="C140" s="33">
        <v>1776239221</v>
      </c>
      <c r="D140" s="33">
        <v>4136624540</v>
      </c>
      <c r="E140" s="33">
        <v>2535593006</v>
      </c>
      <c r="F140" s="33">
        <v>0</v>
      </c>
      <c r="G140" s="33">
        <v>175207687</v>
      </c>
      <c r="H140" s="33">
        <v>5356139310</v>
      </c>
      <c r="I140" s="33">
        <v>4684261958</v>
      </c>
      <c r="J140" s="32" t="s">
        <v>523</v>
      </c>
    </row>
    <row r="141" spans="1:10">
      <c r="A141" s="32" t="s">
        <v>524</v>
      </c>
      <c r="B141" s="33">
        <v>0</v>
      </c>
      <c r="C141" s="33">
        <v>847085039</v>
      </c>
      <c r="D141" s="33">
        <v>847085039</v>
      </c>
      <c r="E141" s="33">
        <v>0</v>
      </c>
      <c r="F141" s="33">
        <v>0</v>
      </c>
      <c r="G141" s="33">
        <v>0</v>
      </c>
      <c r="H141" s="33">
        <v>847085039</v>
      </c>
      <c r="I141" s="33">
        <v>0</v>
      </c>
      <c r="J141" s="32" t="s">
        <v>525</v>
      </c>
    </row>
    <row r="142" spans="1:10">
      <c r="A142" s="32" t="s">
        <v>526</v>
      </c>
      <c r="B142" s="33">
        <v>0</v>
      </c>
      <c r="C142" s="33">
        <v>929154182</v>
      </c>
      <c r="D142" s="33">
        <v>3289539501</v>
      </c>
      <c r="E142" s="33">
        <v>2535593006</v>
      </c>
      <c r="F142" s="33">
        <v>0</v>
      </c>
      <c r="G142" s="33">
        <v>175207687</v>
      </c>
      <c r="H142" s="33">
        <v>4509054271</v>
      </c>
      <c r="I142" s="33">
        <v>4684261958</v>
      </c>
      <c r="J142" s="32" t="s">
        <v>527</v>
      </c>
    </row>
    <row r="143" spans="1:10">
      <c r="A143" s="32" t="s">
        <v>528</v>
      </c>
      <c r="B143" s="33">
        <v>0</v>
      </c>
      <c r="C143" s="33">
        <v>0</v>
      </c>
      <c r="D143" s="33">
        <v>18394967211</v>
      </c>
      <c r="E143" s="33">
        <v>18394967211</v>
      </c>
      <c r="F143" s="33">
        <v>0</v>
      </c>
      <c r="G143" s="33">
        <v>0</v>
      </c>
      <c r="H143" s="33">
        <v>30126395943</v>
      </c>
      <c r="I143" s="33">
        <v>30126395943</v>
      </c>
      <c r="J143" s="32" t="s">
        <v>529</v>
      </c>
    </row>
    <row r="144" spans="1:10">
      <c r="A144" s="32" t="s">
        <v>530</v>
      </c>
      <c r="B144" s="33">
        <v>0</v>
      </c>
      <c r="C144" s="33">
        <v>0</v>
      </c>
      <c r="D144" s="33">
        <v>1305256262</v>
      </c>
      <c r="E144" s="33">
        <v>1305256262</v>
      </c>
      <c r="F144" s="33">
        <v>0</v>
      </c>
      <c r="G144" s="33">
        <v>0</v>
      </c>
      <c r="H144" s="33">
        <v>2772224851</v>
      </c>
      <c r="I144" s="33">
        <v>2772224851</v>
      </c>
      <c r="J144" s="32" t="s">
        <v>531</v>
      </c>
    </row>
    <row r="145" spans="1:10">
      <c r="A145" s="32" t="s">
        <v>532</v>
      </c>
      <c r="B145" s="33">
        <v>0</v>
      </c>
      <c r="C145" s="33">
        <v>0</v>
      </c>
      <c r="D145" s="33">
        <v>1128838591</v>
      </c>
      <c r="E145" s="33">
        <v>1128838591</v>
      </c>
      <c r="F145" s="33">
        <v>0</v>
      </c>
      <c r="G145" s="33">
        <v>0</v>
      </c>
      <c r="H145" s="33">
        <v>2407318224</v>
      </c>
      <c r="I145" s="33">
        <v>2407318224</v>
      </c>
      <c r="J145" s="32" t="s">
        <v>533</v>
      </c>
    </row>
    <row r="146" spans="1:10">
      <c r="A146" s="32" t="s">
        <v>534</v>
      </c>
      <c r="B146" s="33">
        <v>0</v>
      </c>
      <c r="C146" s="33">
        <v>0</v>
      </c>
      <c r="D146" s="33">
        <v>175346473</v>
      </c>
      <c r="E146" s="33">
        <v>175346473</v>
      </c>
      <c r="F146" s="33">
        <v>0</v>
      </c>
      <c r="G146" s="33">
        <v>0</v>
      </c>
      <c r="H146" s="33">
        <v>363835429</v>
      </c>
      <c r="I146" s="33">
        <v>363835429</v>
      </c>
      <c r="J146" s="32" t="s">
        <v>535</v>
      </c>
    </row>
    <row r="147" spans="1:10">
      <c r="A147" s="32" t="s">
        <v>536</v>
      </c>
      <c r="B147" s="33">
        <v>0</v>
      </c>
      <c r="C147" s="33">
        <v>0</v>
      </c>
      <c r="D147" s="33">
        <v>1071198</v>
      </c>
      <c r="E147" s="33">
        <v>1071198</v>
      </c>
      <c r="F147" s="33">
        <v>0</v>
      </c>
      <c r="G147" s="33">
        <v>0</v>
      </c>
      <c r="H147" s="33">
        <v>1071198</v>
      </c>
      <c r="I147" s="33">
        <v>1071198</v>
      </c>
      <c r="J147" s="32" t="s">
        <v>537</v>
      </c>
    </row>
    <row r="148" spans="1:10">
      <c r="A148" s="32" t="s">
        <v>538</v>
      </c>
      <c r="B148" s="33">
        <v>0</v>
      </c>
      <c r="C148" s="33">
        <v>0</v>
      </c>
      <c r="D148" s="33">
        <v>2123134100</v>
      </c>
      <c r="E148" s="33">
        <v>2123134100</v>
      </c>
      <c r="F148" s="33">
        <v>0</v>
      </c>
      <c r="G148" s="33">
        <v>0</v>
      </c>
      <c r="H148" s="33">
        <v>2209381920</v>
      </c>
      <c r="I148" s="33">
        <v>2209381920</v>
      </c>
      <c r="J148" s="32" t="s">
        <v>539</v>
      </c>
    </row>
    <row r="149" spans="1:10">
      <c r="A149" s="32" t="s">
        <v>540</v>
      </c>
      <c r="B149" s="33">
        <v>0</v>
      </c>
      <c r="C149" s="33">
        <v>0</v>
      </c>
      <c r="D149" s="33">
        <v>761675670</v>
      </c>
      <c r="E149" s="33">
        <v>761675670</v>
      </c>
      <c r="F149" s="33">
        <v>0</v>
      </c>
      <c r="G149" s="33">
        <v>0</v>
      </c>
      <c r="H149" s="33">
        <v>847923490</v>
      </c>
      <c r="I149" s="33">
        <v>847923490</v>
      </c>
      <c r="J149" s="32" t="s">
        <v>541</v>
      </c>
    </row>
    <row r="150" spans="1:10">
      <c r="A150" s="32" t="s">
        <v>542</v>
      </c>
      <c r="B150" s="33">
        <v>0</v>
      </c>
      <c r="C150" s="33">
        <v>0</v>
      </c>
      <c r="D150" s="33">
        <v>1361458430</v>
      </c>
      <c r="E150" s="33">
        <v>1361458430</v>
      </c>
      <c r="F150" s="33">
        <v>0</v>
      </c>
      <c r="G150" s="33">
        <v>0</v>
      </c>
      <c r="H150" s="33">
        <v>1361458430</v>
      </c>
      <c r="I150" s="33">
        <v>1361458430</v>
      </c>
      <c r="J150" s="32" t="s">
        <v>543</v>
      </c>
    </row>
    <row r="151" spans="1:10">
      <c r="A151" s="32" t="s">
        <v>544</v>
      </c>
      <c r="B151" s="33">
        <v>0</v>
      </c>
      <c r="C151" s="33">
        <v>0</v>
      </c>
      <c r="D151" s="33">
        <v>28181818</v>
      </c>
      <c r="E151" s="33">
        <v>28181818</v>
      </c>
      <c r="F151" s="33">
        <v>0</v>
      </c>
      <c r="G151" s="33">
        <v>0</v>
      </c>
      <c r="H151" s="33">
        <v>46363637</v>
      </c>
      <c r="I151" s="33">
        <v>46363637</v>
      </c>
      <c r="J151" s="32" t="s">
        <v>545</v>
      </c>
    </row>
    <row r="152" spans="1:10">
      <c r="A152" s="32" t="s">
        <v>546</v>
      </c>
      <c r="B152" s="33">
        <v>0</v>
      </c>
      <c r="C152" s="33">
        <v>0</v>
      </c>
      <c r="D152" s="33">
        <v>28181818</v>
      </c>
      <c r="E152" s="33">
        <v>28181818</v>
      </c>
      <c r="F152" s="33">
        <v>0</v>
      </c>
      <c r="G152" s="33">
        <v>0</v>
      </c>
      <c r="H152" s="33">
        <v>46363637</v>
      </c>
      <c r="I152" s="33">
        <v>46363637</v>
      </c>
      <c r="J152" s="32" t="s">
        <v>547</v>
      </c>
    </row>
    <row r="153" spans="1:10">
      <c r="A153" s="32" t="s">
        <v>548</v>
      </c>
      <c r="B153" s="33">
        <v>0</v>
      </c>
      <c r="C153" s="33">
        <v>0</v>
      </c>
      <c r="D153" s="33">
        <v>215152391</v>
      </c>
      <c r="E153" s="33">
        <v>215152391</v>
      </c>
      <c r="F153" s="33">
        <v>0</v>
      </c>
      <c r="G153" s="33">
        <v>0</v>
      </c>
      <c r="H153" s="33">
        <v>326100407</v>
      </c>
      <c r="I153" s="33">
        <v>326100407</v>
      </c>
      <c r="J153" s="32" t="s">
        <v>549</v>
      </c>
    </row>
    <row r="154" spans="1:10">
      <c r="A154" s="32" t="s">
        <v>550</v>
      </c>
      <c r="B154" s="33">
        <v>0</v>
      </c>
      <c r="C154" s="33">
        <v>0</v>
      </c>
      <c r="D154" s="33">
        <v>14723242640</v>
      </c>
      <c r="E154" s="33">
        <v>14723242640</v>
      </c>
      <c r="F154" s="33">
        <v>0</v>
      </c>
      <c r="G154" s="33">
        <v>0</v>
      </c>
      <c r="H154" s="33">
        <v>24772325128</v>
      </c>
      <c r="I154" s="33">
        <v>24772325128</v>
      </c>
      <c r="J154" s="32" t="s">
        <v>551</v>
      </c>
    </row>
    <row r="155" spans="1:10">
      <c r="A155" s="32" t="s">
        <v>552</v>
      </c>
      <c r="B155" s="33">
        <v>0</v>
      </c>
      <c r="C155" s="33">
        <v>0</v>
      </c>
      <c r="D155" s="33">
        <v>97018911</v>
      </c>
      <c r="E155" s="33">
        <v>97018911</v>
      </c>
      <c r="F155" s="33">
        <v>0</v>
      </c>
      <c r="G155" s="33">
        <v>0</v>
      </c>
      <c r="H155" s="33">
        <v>262846525</v>
      </c>
      <c r="I155" s="33">
        <v>262846525</v>
      </c>
      <c r="J155" s="32" t="s">
        <v>553</v>
      </c>
    </row>
    <row r="156" spans="1:10">
      <c r="A156" s="32" t="s">
        <v>554</v>
      </c>
      <c r="B156" s="33">
        <v>0</v>
      </c>
      <c r="C156" s="33">
        <v>0</v>
      </c>
      <c r="D156" s="33">
        <v>24203037</v>
      </c>
      <c r="E156" s="33">
        <v>24203037</v>
      </c>
      <c r="F156" s="33">
        <v>0</v>
      </c>
      <c r="G156" s="33">
        <v>0</v>
      </c>
      <c r="H156" s="33">
        <v>34840237</v>
      </c>
      <c r="I156" s="33">
        <v>34840237</v>
      </c>
      <c r="J156" s="32" t="s">
        <v>555</v>
      </c>
    </row>
    <row r="157" spans="1:10">
      <c r="A157" s="32" t="s">
        <v>556</v>
      </c>
      <c r="B157" s="33">
        <v>0</v>
      </c>
      <c r="C157" s="33">
        <v>0</v>
      </c>
      <c r="D157" s="33">
        <v>6453603</v>
      </c>
      <c r="E157" s="33">
        <v>6453603</v>
      </c>
      <c r="F157" s="33">
        <v>0</v>
      </c>
      <c r="G157" s="33">
        <v>0</v>
      </c>
      <c r="H157" s="33">
        <v>19733314</v>
      </c>
      <c r="I157" s="33">
        <v>19733314</v>
      </c>
      <c r="J157" s="32" t="s">
        <v>557</v>
      </c>
    </row>
    <row r="158" spans="1:10">
      <c r="A158" s="32" t="s">
        <v>558</v>
      </c>
      <c r="B158" s="33">
        <v>0</v>
      </c>
      <c r="C158" s="33">
        <v>0</v>
      </c>
      <c r="D158" s="33">
        <v>6064814978</v>
      </c>
      <c r="E158" s="33">
        <v>6064814978</v>
      </c>
      <c r="F158" s="33">
        <v>0</v>
      </c>
      <c r="G158" s="33">
        <v>0</v>
      </c>
      <c r="H158" s="33">
        <v>6582897437</v>
      </c>
      <c r="I158" s="33">
        <v>6582897437</v>
      </c>
      <c r="J158" s="32" t="s">
        <v>559</v>
      </c>
    </row>
    <row r="159" spans="1:10">
      <c r="A159" s="32" t="s">
        <v>560</v>
      </c>
      <c r="B159" s="33">
        <v>0</v>
      </c>
      <c r="C159" s="33">
        <v>0</v>
      </c>
      <c r="D159" s="33">
        <v>5826150486</v>
      </c>
      <c r="E159" s="33">
        <v>5826150486</v>
      </c>
      <c r="F159" s="33">
        <v>0</v>
      </c>
      <c r="G159" s="33">
        <v>0</v>
      </c>
      <c r="H159" s="33">
        <v>14661664807</v>
      </c>
      <c r="I159" s="33">
        <v>14661664807</v>
      </c>
      <c r="J159" s="32" t="s">
        <v>561</v>
      </c>
    </row>
    <row r="160" spans="1:10">
      <c r="A160" s="32" t="s">
        <v>562</v>
      </c>
      <c r="B160" s="33">
        <v>0</v>
      </c>
      <c r="C160" s="33">
        <v>0</v>
      </c>
      <c r="D160" s="33">
        <v>2704601625</v>
      </c>
      <c r="E160" s="33">
        <v>2704601625</v>
      </c>
      <c r="F160" s="33">
        <v>0</v>
      </c>
      <c r="G160" s="33">
        <v>0</v>
      </c>
      <c r="H160" s="33">
        <v>3210342808</v>
      </c>
      <c r="I160" s="33">
        <v>3210342808</v>
      </c>
      <c r="J160" s="32" t="s">
        <v>563</v>
      </c>
    </row>
    <row r="161" spans="1:10">
      <c r="A161" s="32" t="s">
        <v>564</v>
      </c>
      <c r="B161" s="33">
        <v>0</v>
      </c>
      <c r="C161" s="33">
        <v>0</v>
      </c>
      <c r="D161" s="33">
        <v>45202064229</v>
      </c>
      <c r="E161" s="33">
        <v>45202064229</v>
      </c>
      <c r="F161" s="33">
        <v>0</v>
      </c>
      <c r="G161" s="33">
        <v>0</v>
      </c>
      <c r="H161" s="33">
        <v>59560253129</v>
      </c>
      <c r="I161" s="33">
        <v>59560253129</v>
      </c>
      <c r="J161" s="32" t="s">
        <v>565</v>
      </c>
    </row>
    <row r="162" spans="1:10">
      <c r="A162" s="32" t="s">
        <v>566</v>
      </c>
      <c r="B162" s="33">
        <v>0</v>
      </c>
      <c r="C162" s="33">
        <v>0</v>
      </c>
      <c r="D162" s="33">
        <v>196169013</v>
      </c>
      <c r="E162" s="33">
        <v>196169013</v>
      </c>
      <c r="F162" s="33">
        <v>0</v>
      </c>
      <c r="G162" s="33">
        <v>0</v>
      </c>
      <c r="H162" s="33">
        <v>467360639</v>
      </c>
      <c r="I162" s="33">
        <v>467360639</v>
      </c>
      <c r="J162" s="32" t="s">
        <v>567</v>
      </c>
    </row>
    <row r="163" spans="1:10">
      <c r="A163" s="32" t="s">
        <v>568</v>
      </c>
      <c r="B163" s="33">
        <v>0</v>
      </c>
      <c r="C163" s="33">
        <v>0</v>
      </c>
      <c r="D163" s="33">
        <v>699978624</v>
      </c>
      <c r="E163" s="33">
        <v>699978624</v>
      </c>
      <c r="F163" s="33">
        <v>0</v>
      </c>
      <c r="G163" s="33">
        <v>0</v>
      </c>
      <c r="H163" s="33">
        <v>1281178324</v>
      </c>
      <c r="I163" s="33">
        <v>1281178324</v>
      </c>
      <c r="J163" s="32" t="s">
        <v>569</v>
      </c>
    </row>
    <row r="164" spans="1:10">
      <c r="A164" s="32" t="s">
        <v>570</v>
      </c>
      <c r="B164" s="33">
        <v>0</v>
      </c>
      <c r="C164" s="33">
        <v>0</v>
      </c>
      <c r="D164" s="33">
        <v>699978624</v>
      </c>
      <c r="E164" s="33">
        <v>699978624</v>
      </c>
      <c r="F164" s="33">
        <v>0</v>
      </c>
      <c r="G164" s="33">
        <v>0</v>
      </c>
      <c r="H164" s="33">
        <v>1281178324</v>
      </c>
      <c r="I164" s="33">
        <v>1281178324</v>
      </c>
      <c r="J164" s="32" t="s">
        <v>571</v>
      </c>
    </row>
    <row r="165" spans="1:10">
      <c r="A165" s="32" t="s">
        <v>572</v>
      </c>
      <c r="B165" s="33">
        <v>0</v>
      </c>
      <c r="C165" s="33">
        <v>0</v>
      </c>
      <c r="D165" s="33">
        <v>159936296</v>
      </c>
      <c r="E165" s="33">
        <v>159936296</v>
      </c>
      <c r="F165" s="33">
        <v>0</v>
      </c>
      <c r="G165" s="33">
        <v>0</v>
      </c>
      <c r="H165" s="33">
        <v>333464733</v>
      </c>
      <c r="I165" s="33">
        <v>333464733</v>
      </c>
      <c r="J165" s="32" t="s">
        <v>573</v>
      </c>
    </row>
    <row r="166" spans="1:10">
      <c r="A166" s="32" t="s">
        <v>574</v>
      </c>
      <c r="B166" s="33">
        <v>0</v>
      </c>
      <c r="C166" s="33">
        <v>0</v>
      </c>
      <c r="D166" s="33">
        <v>34469078024</v>
      </c>
      <c r="E166" s="33">
        <v>34469078024</v>
      </c>
      <c r="F166" s="33">
        <v>0</v>
      </c>
      <c r="G166" s="33">
        <v>0</v>
      </c>
      <c r="H166" s="33">
        <v>46026024510</v>
      </c>
      <c r="I166" s="33">
        <v>46026024510</v>
      </c>
      <c r="J166" s="32" t="s">
        <v>575</v>
      </c>
    </row>
    <row r="167" spans="1:10">
      <c r="A167" s="32" t="s">
        <v>576</v>
      </c>
      <c r="B167" s="33">
        <v>0</v>
      </c>
      <c r="C167" s="33">
        <v>0</v>
      </c>
      <c r="D167" s="33">
        <v>452924640</v>
      </c>
      <c r="E167" s="33">
        <v>452924640</v>
      </c>
      <c r="F167" s="33">
        <v>0</v>
      </c>
      <c r="G167" s="33">
        <v>0</v>
      </c>
      <c r="H167" s="33">
        <v>754053433</v>
      </c>
      <c r="I167" s="33">
        <v>754053433</v>
      </c>
      <c r="J167" s="32" t="s">
        <v>577</v>
      </c>
    </row>
    <row r="168" spans="1:10">
      <c r="A168" s="32" t="s">
        <v>578</v>
      </c>
      <c r="B168" s="33">
        <v>0</v>
      </c>
      <c r="C168" s="33">
        <v>0</v>
      </c>
      <c r="D168" s="33">
        <v>9223977632</v>
      </c>
      <c r="E168" s="33">
        <v>9223977632</v>
      </c>
      <c r="F168" s="33">
        <v>0</v>
      </c>
      <c r="G168" s="33">
        <v>0</v>
      </c>
      <c r="H168" s="33">
        <v>10698171490</v>
      </c>
      <c r="I168" s="33">
        <v>10698171490</v>
      </c>
      <c r="J168" s="32" t="s">
        <v>579</v>
      </c>
    </row>
    <row r="169" spans="1:10">
      <c r="A169" s="32" t="s">
        <v>580</v>
      </c>
      <c r="B169" s="33">
        <v>0</v>
      </c>
      <c r="C169" s="33">
        <v>0</v>
      </c>
      <c r="D169" s="33">
        <v>205123650</v>
      </c>
      <c r="E169" s="33">
        <v>205123650</v>
      </c>
      <c r="F169" s="33">
        <v>0</v>
      </c>
      <c r="G169" s="33">
        <v>0</v>
      </c>
      <c r="H169" s="33">
        <v>387956045</v>
      </c>
      <c r="I169" s="33">
        <v>387956045</v>
      </c>
      <c r="J169" s="32" t="s">
        <v>581</v>
      </c>
    </row>
    <row r="170" spans="1:10">
      <c r="A170" s="32" t="s">
        <v>582</v>
      </c>
      <c r="B170" s="33">
        <v>0</v>
      </c>
      <c r="C170" s="33">
        <v>0</v>
      </c>
      <c r="D170" s="33">
        <v>4290824</v>
      </c>
      <c r="E170" s="33">
        <v>4290824</v>
      </c>
      <c r="F170" s="33">
        <v>0</v>
      </c>
      <c r="G170" s="33">
        <v>0</v>
      </c>
      <c r="H170" s="33">
        <v>5678786</v>
      </c>
      <c r="I170" s="33">
        <v>5678786</v>
      </c>
      <c r="J170" s="32" t="s">
        <v>583</v>
      </c>
    </row>
    <row r="171" spans="1:10">
      <c r="A171" s="32" t="s">
        <v>584</v>
      </c>
      <c r="B171" s="33">
        <v>0</v>
      </c>
      <c r="C171" s="33">
        <v>0</v>
      </c>
      <c r="D171" s="33">
        <v>932059589</v>
      </c>
      <c r="E171" s="33">
        <v>932059589</v>
      </c>
      <c r="F171" s="33">
        <v>0</v>
      </c>
      <c r="G171" s="33">
        <v>0</v>
      </c>
      <c r="H171" s="33">
        <v>2162764876</v>
      </c>
      <c r="I171" s="33">
        <v>2162764876</v>
      </c>
      <c r="J171" s="32" t="s">
        <v>585</v>
      </c>
    </row>
    <row r="172" spans="1:10">
      <c r="A172" s="32" t="s">
        <v>586</v>
      </c>
      <c r="B172" s="33">
        <v>0</v>
      </c>
      <c r="C172" s="33">
        <v>0</v>
      </c>
      <c r="D172" s="33">
        <v>8082503569</v>
      </c>
      <c r="E172" s="33">
        <v>8082503569</v>
      </c>
      <c r="F172" s="33">
        <v>0</v>
      </c>
      <c r="G172" s="33">
        <v>0</v>
      </c>
      <c r="H172" s="33">
        <v>8141771783</v>
      </c>
      <c r="I172" s="33">
        <v>8141771783</v>
      </c>
      <c r="J172" s="32" t="s">
        <v>587</v>
      </c>
    </row>
    <row r="173" spans="1:10">
      <c r="A173" s="32" t="s">
        <v>588</v>
      </c>
      <c r="B173" s="33">
        <v>0</v>
      </c>
      <c r="C173" s="33">
        <v>0</v>
      </c>
      <c r="D173" s="33">
        <v>1838182261</v>
      </c>
      <c r="E173" s="33">
        <v>1838182261</v>
      </c>
      <c r="F173" s="33">
        <v>0</v>
      </c>
      <c r="G173" s="33">
        <v>0</v>
      </c>
      <c r="H173" s="33">
        <v>3748346915</v>
      </c>
      <c r="I173" s="33">
        <v>3748346915</v>
      </c>
      <c r="J173" s="32" t="s">
        <v>589</v>
      </c>
    </row>
    <row r="174" spans="1:10">
      <c r="A174" s="32" t="s">
        <v>590</v>
      </c>
      <c r="B174" s="33">
        <v>0</v>
      </c>
      <c r="C174" s="33">
        <v>0</v>
      </c>
      <c r="D174" s="33">
        <v>1016931847</v>
      </c>
      <c r="E174" s="33">
        <v>1016931847</v>
      </c>
      <c r="F174" s="33">
        <v>0</v>
      </c>
      <c r="G174" s="33">
        <v>0</v>
      </c>
      <c r="H174" s="33">
        <v>1950539896</v>
      </c>
      <c r="I174" s="33">
        <v>1950539896</v>
      </c>
      <c r="J174" s="32" t="s">
        <v>591</v>
      </c>
    </row>
    <row r="175" spans="1:10">
      <c r="A175" s="32" t="s">
        <v>592</v>
      </c>
      <c r="B175" s="33">
        <v>0</v>
      </c>
      <c r="C175" s="33">
        <v>0</v>
      </c>
      <c r="D175" s="33">
        <v>678302412</v>
      </c>
      <c r="E175" s="33">
        <v>678302412</v>
      </c>
      <c r="F175" s="33">
        <v>0</v>
      </c>
      <c r="G175" s="33">
        <v>0</v>
      </c>
      <c r="H175" s="33">
        <v>1357365568</v>
      </c>
      <c r="I175" s="33">
        <v>1357365568</v>
      </c>
      <c r="J175" s="32" t="s">
        <v>593</v>
      </c>
    </row>
    <row r="176" spans="1:10">
      <c r="A176" s="32" t="s">
        <v>594</v>
      </c>
      <c r="B176" s="33">
        <v>0</v>
      </c>
      <c r="C176" s="33">
        <v>0</v>
      </c>
      <c r="D176" s="33">
        <v>142948002</v>
      </c>
      <c r="E176" s="33">
        <v>142948002</v>
      </c>
      <c r="F176" s="33">
        <v>0</v>
      </c>
      <c r="G176" s="33">
        <v>0</v>
      </c>
      <c r="H176" s="33">
        <v>420162451</v>
      </c>
      <c r="I176" s="33">
        <v>420162451</v>
      </c>
      <c r="J176" s="32" t="s">
        <v>595</v>
      </c>
    </row>
    <row r="177" spans="1:10">
      <c r="A177" s="32" t="s">
        <v>596</v>
      </c>
      <c r="B177" s="33">
        <v>0</v>
      </c>
      <c r="C177" s="33">
        <v>0</v>
      </c>
      <c r="D177" s="33">
        <v>4573857517</v>
      </c>
      <c r="E177" s="33">
        <v>4573857517</v>
      </c>
      <c r="F177" s="33">
        <v>0</v>
      </c>
      <c r="G177" s="33">
        <v>0</v>
      </c>
      <c r="H177" s="33">
        <v>10099077850</v>
      </c>
      <c r="I177" s="33">
        <v>10099077850</v>
      </c>
      <c r="J177" s="32" t="s">
        <v>597</v>
      </c>
    </row>
    <row r="178" spans="1:10">
      <c r="A178" s="32" t="s">
        <v>598</v>
      </c>
      <c r="B178" s="33">
        <v>0</v>
      </c>
      <c r="C178" s="33">
        <v>0</v>
      </c>
      <c r="D178" s="33">
        <v>2618973708</v>
      </c>
      <c r="E178" s="33">
        <v>2618973708</v>
      </c>
      <c r="F178" s="33">
        <v>0</v>
      </c>
      <c r="G178" s="33">
        <v>0</v>
      </c>
      <c r="H178" s="33">
        <v>5909035146</v>
      </c>
      <c r="I178" s="33">
        <v>5909035146</v>
      </c>
      <c r="J178" s="32" t="s">
        <v>599</v>
      </c>
    </row>
    <row r="179" spans="1:10">
      <c r="A179" s="32" t="s">
        <v>600</v>
      </c>
      <c r="B179" s="33">
        <v>0</v>
      </c>
      <c r="C179" s="33">
        <v>0</v>
      </c>
      <c r="D179" s="33">
        <v>2924364</v>
      </c>
      <c r="E179" s="33">
        <v>2924364</v>
      </c>
      <c r="F179" s="33">
        <v>0</v>
      </c>
      <c r="G179" s="33">
        <v>0</v>
      </c>
      <c r="H179" s="33">
        <v>7113364</v>
      </c>
      <c r="I179" s="33">
        <v>7113364</v>
      </c>
      <c r="J179" s="32" t="s">
        <v>601</v>
      </c>
    </row>
    <row r="180" spans="1:10">
      <c r="A180" s="32" t="s">
        <v>602</v>
      </c>
      <c r="B180" s="33">
        <v>0</v>
      </c>
      <c r="C180" s="33">
        <v>0</v>
      </c>
      <c r="D180" s="33">
        <v>94199480</v>
      </c>
      <c r="E180" s="33">
        <v>94199480</v>
      </c>
      <c r="F180" s="33">
        <v>0</v>
      </c>
      <c r="G180" s="33">
        <v>0</v>
      </c>
      <c r="H180" s="33">
        <v>141704320</v>
      </c>
      <c r="I180" s="33">
        <v>141704320</v>
      </c>
      <c r="J180" s="32" t="s">
        <v>603</v>
      </c>
    </row>
    <row r="181" spans="1:10">
      <c r="A181" s="32" t="s">
        <v>604</v>
      </c>
      <c r="B181" s="33">
        <v>0</v>
      </c>
      <c r="C181" s="33">
        <v>0</v>
      </c>
      <c r="D181" s="33">
        <v>99366604</v>
      </c>
      <c r="E181" s="33">
        <v>99366604</v>
      </c>
      <c r="F181" s="33">
        <v>0</v>
      </c>
      <c r="G181" s="33">
        <v>0</v>
      </c>
      <c r="H181" s="33">
        <v>186121956</v>
      </c>
      <c r="I181" s="33">
        <v>186121956</v>
      </c>
      <c r="J181" s="32" t="s">
        <v>593</v>
      </c>
    </row>
    <row r="182" spans="1:10">
      <c r="A182" s="32" t="s">
        <v>605</v>
      </c>
      <c r="B182" s="33">
        <v>0</v>
      </c>
      <c r="C182" s="33">
        <v>0</v>
      </c>
      <c r="D182" s="33">
        <v>577666216</v>
      </c>
      <c r="E182" s="33">
        <v>577666216</v>
      </c>
      <c r="F182" s="33">
        <v>0</v>
      </c>
      <c r="G182" s="33">
        <v>0</v>
      </c>
      <c r="H182" s="33">
        <v>874903584</v>
      </c>
      <c r="I182" s="33">
        <v>874903584</v>
      </c>
      <c r="J182" s="32" t="s">
        <v>606</v>
      </c>
    </row>
    <row r="183" spans="1:10">
      <c r="A183" s="32" t="s">
        <v>607</v>
      </c>
      <c r="B183" s="33">
        <v>0</v>
      </c>
      <c r="C183" s="33">
        <v>0</v>
      </c>
      <c r="D183" s="33">
        <v>1032710791</v>
      </c>
      <c r="E183" s="33">
        <v>1032710791</v>
      </c>
      <c r="F183" s="33">
        <v>0</v>
      </c>
      <c r="G183" s="33">
        <v>0</v>
      </c>
      <c r="H183" s="33">
        <v>2648198088</v>
      </c>
      <c r="I183" s="33">
        <v>2648198088</v>
      </c>
      <c r="J183" s="32" t="s">
        <v>608</v>
      </c>
    </row>
    <row r="184" spans="1:10">
      <c r="A184" s="32" t="s">
        <v>609</v>
      </c>
      <c r="B184" s="33">
        <v>0</v>
      </c>
      <c r="C184" s="33">
        <v>0</v>
      </c>
      <c r="D184" s="33">
        <v>148016354</v>
      </c>
      <c r="E184" s="33">
        <v>148016354</v>
      </c>
      <c r="F184" s="33">
        <v>0</v>
      </c>
      <c r="G184" s="33">
        <v>0</v>
      </c>
      <c r="H184" s="33">
        <v>332001392</v>
      </c>
      <c r="I184" s="33">
        <v>332001392</v>
      </c>
      <c r="J184" s="32" t="s">
        <v>595</v>
      </c>
    </row>
    <row r="185" spans="1:10">
      <c r="A185" s="32" t="s">
        <v>610</v>
      </c>
      <c r="B185" s="33">
        <v>0</v>
      </c>
      <c r="C185" s="33">
        <v>0</v>
      </c>
      <c r="D185" s="33">
        <v>97938195</v>
      </c>
      <c r="E185" s="33">
        <v>97938195</v>
      </c>
      <c r="F185" s="33">
        <v>0</v>
      </c>
      <c r="G185" s="33">
        <v>0</v>
      </c>
      <c r="H185" s="33">
        <v>97938195</v>
      </c>
      <c r="I185" s="33">
        <v>97938195</v>
      </c>
      <c r="J185" s="32" t="s">
        <v>611</v>
      </c>
    </row>
    <row r="186" spans="1:10">
      <c r="A186" s="32" t="s">
        <v>612</v>
      </c>
      <c r="B186" s="33">
        <v>0</v>
      </c>
      <c r="C186" s="33">
        <v>0</v>
      </c>
      <c r="D186" s="33">
        <v>97938195</v>
      </c>
      <c r="E186" s="33">
        <v>97938195</v>
      </c>
      <c r="F186" s="33">
        <v>0</v>
      </c>
      <c r="G186" s="33">
        <v>0</v>
      </c>
      <c r="H186" s="33">
        <v>97938195</v>
      </c>
      <c r="I186" s="33">
        <v>97938195</v>
      </c>
      <c r="J186" s="32" t="s">
        <v>613</v>
      </c>
    </row>
    <row r="187" spans="1:10">
      <c r="A187" s="32" t="s">
        <v>614</v>
      </c>
      <c r="B187" s="33">
        <v>0</v>
      </c>
      <c r="C187" s="33">
        <v>0</v>
      </c>
      <c r="D187" s="33">
        <v>25754496306</v>
      </c>
      <c r="E187" s="33">
        <v>25754496306</v>
      </c>
      <c r="F187" s="33">
        <v>0</v>
      </c>
      <c r="G187" s="33">
        <v>0</v>
      </c>
      <c r="H187" s="33">
        <v>39401908535</v>
      </c>
      <c r="I187" s="33">
        <v>39401908535</v>
      </c>
      <c r="J187" s="32" t="s">
        <v>615</v>
      </c>
    </row>
    <row r="188" spans="1:10">
      <c r="A188" s="32" t="s">
        <v>616</v>
      </c>
      <c r="B188" s="33">
        <v>0</v>
      </c>
      <c r="C188" s="33">
        <v>0</v>
      </c>
      <c r="D188" s="33">
        <v>25754496306</v>
      </c>
      <c r="E188" s="33">
        <v>25754496306</v>
      </c>
      <c r="F188" s="33">
        <v>0</v>
      </c>
      <c r="G188" s="33">
        <v>0</v>
      </c>
      <c r="H188" s="33">
        <v>39401908535</v>
      </c>
      <c r="I188" s="33">
        <v>39401908535</v>
      </c>
      <c r="J188" s="32" t="s">
        <v>617</v>
      </c>
    </row>
    <row r="189" spans="1:10">
      <c r="A189" s="34" t="s">
        <v>5</v>
      </c>
      <c r="B189" s="13">
        <v>511989700887</v>
      </c>
      <c r="C189" s="13">
        <v>511989700887</v>
      </c>
      <c r="D189" s="13">
        <v>10517417086813</v>
      </c>
      <c r="E189" s="13">
        <v>10517417086813</v>
      </c>
      <c r="F189" s="13">
        <v>672049158163</v>
      </c>
      <c r="G189" s="13">
        <v>672049158163</v>
      </c>
      <c r="H189" s="13">
        <v>17557995338612</v>
      </c>
      <c r="I189" s="13">
        <v>17557995338612</v>
      </c>
      <c r="J189" s="34" t="s">
        <v>618</v>
      </c>
    </row>
  </sheetData>
  <mergeCells count="2">
    <mergeCell ref="A4:J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57"/>
  <sheetViews>
    <sheetView topLeftCell="A39" workbookViewId="0">
      <selection activeCell="K7" sqref="K7"/>
    </sheetView>
  </sheetViews>
  <sheetFormatPr defaultRowHeight="12.75"/>
  <cols>
    <col min="1" max="1" width="45.28515625" style="72" customWidth="1"/>
    <col min="2" max="2" width="8.140625" style="72" customWidth="1"/>
    <col min="3" max="3" width="7.7109375" style="72" customWidth="1"/>
    <col min="4" max="4" width="19.85546875" style="72" hidden="1" customWidth="1"/>
    <col min="5" max="5" width="19.5703125" style="72" hidden="1" customWidth="1"/>
    <col min="6" max="6" width="20" style="77" customWidth="1"/>
    <col min="7" max="7" width="20.85546875" style="72" customWidth="1"/>
    <col min="8" max="16384" width="9.140625" style="72"/>
  </cols>
  <sheetData>
    <row r="1" spans="1:14" ht="25.5" customHeight="1">
      <c r="A1" s="22" t="s">
        <v>262</v>
      </c>
      <c r="B1" s="37"/>
      <c r="C1" s="37"/>
      <c r="D1" s="37"/>
      <c r="E1" s="37"/>
      <c r="F1" s="82" t="s">
        <v>266</v>
      </c>
      <c r="G1" s="37"/>
      <c r="H1" s="71"/>
      <c r="I1" s="71"/>
      <c r="J1" s="71"/>
      <c r="K1" s="71"/>
      <c r="L1" s="71"/>
      <c r="M1" s="71"/>
      <c r="N1" s="71"/>
    </row>
    <row r="2" spans="1:14" ht="30">
      <c r="A2" s="78" t="s">
        <v>619</v>
      </c>
      <c r="B2" s="38"/>
      <c r="C2" s="38"/>
      <c r="D2" s="38"/>
      <c r="E2" s="38"/>
      <c r="F2" s="73" t="s">
        <v>622</v>
      </c>
      <c r="G2" s="38"/>
      <c r="H2" s="71"/>
      <c r="I2" s="71"/>
      <c r="J2" s="71"/>
      <c r="K2" s="71"/>
      <c r="L2" s="71"/>
      <c r="M2" s="71"/>
      <c r="N2" s="71"/>
    </row>
    <row r="3" spans="1:14" ht="15.75" customHeight="1">
      <c r="A3" s="17" t="s">
        <v>260</v>
      </c>
      <c r="B3" s="38"/>
      <c r="C3" s="38"/>
      <c r="D3" s="38"/>
      <c r="E3" s="38"/>
      <c r="F3" s="74" t="s">
        <v>739</v>
      </c>
      <c r="G3" s="38"/>
      <c r="H3" s="71"/>
      <c r="I3" s="71"/>
      <c r="J3" s="71"/>
      <c r="K3" s="71"/>
      <c r="L3" s="71"/>
      <c r="M3" s="71"/>
      <c r="N3" s="71"/>
    </row>
    <row r="4" spans="1:14" ht="15.75">
      <c r="A4" s="69"/>
      <c r="B4" s="71"/>
      <c r="C4" s="71"/>
      <c r="D4" s="71"/>
      <c r="E4" s="75"/>
      <c r="F4" s="76"/>
      <c r="G4" s="75"/>
      <c r="H4" s="71"/>
      <c r="I4" s="71"/>
      <c r="J4" s="71"/>
      <c r="K4" s="71"/>
      <c r="L4" s="71"/>
      <c r="M4" s="71"/>
      <c r="N4" s="71"/>
    </row>
    <row r="5" spans="1:14" ht="15.75">
      <c r="A5" s="137" t="s">
        <v>627</v>
      </c>
      <c r="B5" s="137"/>
      <c r="C5" s="137"/>
      <c r="D5" s="137"/>
      <c r="E5" s="137"/>
      <c r="F5" s="137"/>
      <c r="G5" s="137"/>
      <c r="H5" s="71"/>
      <c r="I5" s="71"/>
      <c r="J5" s="71"/>
      <c r="K5" s="71"/>
      <c r="L5" s="71"/>
      <c r="M5" s="71"/>
      <c r="N5" s="71"/>
    </row>
    <row r="6" spans="1:14" ht="15.75">
      <c r="A6" s="39"/>
      <c r="B6" s="39"/>
      <c r="C6" s="39"/>
      <c r="D6" s="39"/>
      <c r="E6" s="39"/>
      <c r="F6" s="76"/>
      <c r="G6" s="75"/>
      <c r="H6" s="71"/>
      <c r="I6" s="71"/>
      <c r="J6" s="71"/>
      <c r="K6" s="40"/>
      <c r="L6" s="40"/>
      <c r="M6" s="40"/>
      <c r="N6" s="40"/>
    </row>
    <row r="7" spans="1:14" ht="13.5" customHeight="1">
      <c r="A7" s="138" t="s">
        <v>628</v>
      </c>
      <c r="B7" s="138" t="s">
        <v>629</v>
      </c>
      <c r="C7" s="138" t="s">
        <v>630</v>
      </c>
      <c r="D7" s="138" t="s">
        <v>631</v>
      </c>
      <c r="E7" s="140" t="s">
        <v>632</v>
      </c>
      <c r="F7" s="141" t="s">
        <v>633</v>
      </c>
      <c r="G7" s="140" t="s">
        <v>634</v>
      </c>
      <c r="H7" s="40"/>
      <c r="I7" s="40"/>
      <c r="J7" s="40"/>
      <c r="K7" s="40"/>
      <c r="L7" s="40"/>
      <c r="M7" s="40"/>
      <c r="N7" s="40"/>
    </row>
    <row r="8" spans="1:14" ht="35.25" customHeight="1">
      <c r="A8" s="138"/>
      <c r="B8" s="139"/>
      <c r="C8" s="138"/>
      <c r="D8" s="138"/>
      <c r="E8" s="140"/>
      <c r="F8" s="141"/>
      <c r="G8" s="140"/>
      <c r="H8" s="40"/>
      <c r="I8" s="40"/>
      <c r="J8" s="40"/>
      <c r="K8" s="40"/>
      <c r="L8" s="40"/>
      <c r="M8" s="40"/>
      <c r="N8" s="40"/>
    </row>
    <row r="9" spans="1:14" ht="15.75" hidden="1">
      <c r="A9" s="41" t="s">
        <v>635</v>
      </c>
      <c r="B9" s="41" t="s">
        <v>636</v>
      </c>
      <c r="C9" s="41">
        <v>3</v>
      </c>
      <c r="D9" s="41">
        <v>4</v>
      </c>
      <c r="E9" s="41">
        <v>5</v>
      </c>
      <c r="F9" s="42">
        <v>6</v>
      </c>
      <c r="G9" s="41">
        <v>7</v>
      </c>
      <c r="H9" s="43"/>
      <c r="I9" s="43"/>
      <c r="J9" s="43"/>
      <c r="K9" s="71"/>
      <c r="L9" s="44"/>
      <c r="M9" s="71"/>
      <c r="N9" s="71"/>
    </row>
    <row r="10" spans="1:14" ht="15.75">
      <c r="A10" s="45" t="s">
        <v>637</v>
      </c>
      <c r="B10" s="46"/>
      <c r="C10" s="46"/>
      <c r="D10" s="46"/>
      <c r="E10" s="47"/>
      <c r="F10" s="48"/>
      <c r="G10" s="47"/>
      <c r="H10" s="43"/>
      <c r="I10" s="43"/>
      <c r="J10" s="43"/>
      <c r="K10" s="71"/>
      <c r="L10" s="44"/>
      <c r="M10" s="71"/>
      <c r="N10" s="71"/>
    </row>
    <row r="11" spans="1:14" ht="15.75">
      <c r="A11" s="49" t="s">
        <v>638</v>
      </c>
      <c r="B11" s="50" t="s">
        <v>3</v>
      </c>
      <c r="C11" s="50"/>
      <c r="D11" s="51">
        <v>30769735286</v>
      </c>
      <c r="E11" s="51">
        <v>969931682</v>
      </c>
      <c r="F11" s="51">
        <v>1689752805</v>
      </c>
      <c r="G11" s="51">
        <v>5744040998</v>
      </c>
      <c r="H11" s="52"/>
      <c r="I11" s="52"/>
      <c r="J11" s="52"/>
      <c r="K11" s="53"/>
      <c r="L11" s="53"/>
      <c r="M11" s="53"/>
      <c r="N11" s="52"/>
    </row>
    <row r="12" spans="1:14" ht="15.75">
      <c r="A12" s="49" t="s">
        <v>639</v>
      </c>
      <c r="B12" s="50"/>
      <c r="C12" s="50"/>
      <c r="D12" s="51"/>
      <c r="E12" s="51"/>
      <c r="F12" s="51"/>
      <c r="G12" s="51"/>
      <c r="H12" s="52"/>
      <c r="I12" s="52"/>
      <c r="J12" s="52"/>
      <c r="K12" s="53"/>
      <c r="L12" s="53"/>
      <c r="M12" s="53"/>
      <c r="N12" s="52"/>
    </row>
    <row r="13" spans="1:14" ht="15.75">
      <c r="A13" s="54" t="s">
        <v>640</v>
      </c>
      <c r="B13" s="46" t="s">
        <v>25</v>
      </c>
      <c r="C13" s="46"/>
      <c r="D13" s="55">
        <v>940358246</v>
      </c>
      <c r="E13" s="55">
        <v>1451910338</v>
      </c>
      <c r="F13" s="55">
        <v>1927211989</v>
      </c>
      <c r="G13" s="55">
        <v>2559523433</v>
      </c>
      <c r="H13" s="52"/>
      <c r="I13" s="52"/>
      <c r="J13" s="52"/>
      <c r="K13" s="71"/>
      <c r="L13" s="71"/>
      <c r="M13" s="71"/>
      <c r="N13" s="71"/>
    </row>
    <row r="14" spans="1:14" ht="15.75">
      <c r="A14" s="54" t="s">
        <v>641</v>
      </c>
      <c r="B14" s="46" t="s">
        <v>642</v>
      </c>
      <c r="C14" s="46"/>
      <c r="D14" s="55">
        <v>-22064159580</v>
      </c>
      <c r="E14" s="55">
        <v>3584770803</v>
      </c>
      <c r="F14" s="55">
        <v>146934084</v>
      </c>
      <c r="G14" s="55">
        <v>3712637244</v>
      </c>
      <c r="H14" s="71"/>
      <c r="I14" s="71"/>
      <c r="J14" s="71"/>
      <c r="K14" s="71"/>
      <c r="L14" s="71"/>
      <c r="M14" s="71"/>
      <c r="N14" s="71"/>
    </row>
    <row r="15" spans="1:14" ht="31.5">
      <c r="A15" s="54" t="s">
        <v>643</v>
      </c>
      <c r="B15" s="46" t="s">
        <v>644</v>
      </c>
      <c r="C15" s="46"/>
      <c r="D15" s="55">
        <v>0</v>
      </c>
      <c r="E15" s="55">
        <v>0</v>
      </c>
      <c r="F15" s="55">
        <v>0</v>
      </c>
      <c r="G15" s="55">
        <v>0</v>
      </c>
    </row>
    <row r="16" spans="1:14" ht="15.75">
      <c r="A16" s="54" t="s">
        <v>645</v>
      </c>
      <c r="B16" s="46" t="s">
        <v>646</v>
      </c>
      <c r="C16" s="46"/>
      <c r="D16" s="55">
        <v>-33310290580</v>
      </c>
      <c r="E16" s="55">
        <v>-3856549812</v>
      </c>
      <c r="F16" s="55">
        <v>-13499196384</v>
      </c>
      <c r="G16" s="55">
        <v>-10400126372</v>
      </c>
    </row>
    <row r="17" spans="1:7" ht="15.75">
      <c r="A17" s="54" t="s">
        <v>647</v>
      </c>
      <c r="B17" s="46" t="s">
        <v>648</v>
      </c>
      <c r="C17" s="46"/>
      <c r="D17" s="55">
        <v>2098067057</v>
      </c>
      <c r="E17" s="55">
        <v>7590580082</v>
      </c>
      <c r="F17" s="55">
        <v>14843317848</v>
      </c>
      <c r="G17" s="55">
        <v>-191893720</v>
      </c>
    </row>
    <row r="18" spans="1:7" ht="31.5">
      <c r="A18" s="49" t="s">
        <v>649</v>
      </c>
      <c r="B18" s="50" t="s">
        <v>650</v>
      </c>
      <c r="C18" s="50"/>
      <c r="D18" s="55">
        <v>-21566289571</v>
      </c>
      <c r="E18" s="55">
        <v>9740643093</v>
      </c>
      <c r="F18" s="56">
        <v>5108020342</v>
      </c>
      <c r="G18" s="56">
        <v>1424181583</v>
      </c>
    </row>
    <row r="19" spans="1:7" ht="15.75">
      <c r="A19" s="54" t="s">
        <v>651</v>
      </c>
      <c r="B19" s="46" t="s">
        <v>652</v>
      </c>
      <c r="C19" s="46"/>
      <c r="D19" s="57">
        <v>-14828475668</v>
      </c>
      <c r="E19" s="57">
        <v>89289840345</v>
      </c>
      <c r="F19" s="55">
        <v>-120307344711</v>
      </c>
      <c r="G19" s="57">
        <v>130863844900</v>
      </c>
    </row>
    <row r="20" spans="1:7" ht="15.75">
      <c r="A20" s="54" t="s">
        <v>653</v>
      </c>
      <c r="B20" s="46" t="s">
        <v>27</v>
      </c>
      <c r="C20" s="46"/>
      <c r="D20" s="57">
        <v>-4601008000</v>
      </c>
      <c r="E20" s="57">
        <v>-30432702224</v>
      </c>
      <c r="F20" s="55">
        <v>-3124849878</v>
      </c>
      <c r="G20" s="57">
        <v>5419890540</v>
      </c>
    </row>
    <row r="21" spans="1:7" ht="47.25">
      <c r="A21" s="54" t="s">
        <v>654</v>
      </c>
      <c r="B21" s="46" t="s">
        <v>29</v>
      </c>
      <c r="C21" s="46"/>
      <c r="D21" s="57">
        <v>-273295107965</v>
      </c>
      <c r="E21" s="57">
        <v>-63345909448</v>
      </c>
      <c r="F21" s="55">
        <v>26762704575</v>
      </c>
      <c r="G21" s="57">
        <v>-76650362436</v>
      </c>
    </row>
    <row r="22" spans="1:7" ht="15.75">
      <c r="A22" s="54" t="s">
        <v>655</v>
      </c>
      <c r="B22" s="46" t="s">
        <v>656</v>
      </c>
      <c r="C22" s="46"/>
      <c r="D22" s="57">
        <v>-48692272</v>
      </c>
      <c r="E22" s="57">
        <v>-14416199</v>
      </c>
      <c r="F22" s="55">
        <v>-1033970023</v>
      </c>
      <c r="G22" s="57">
        <v>-854251620</v>
      </c>
    </row>
    <row r="23" spans="1:7" ht="15.75">
      <c r="A23" s="54" t="s">
        <v>657</v>
      </c>
      <c r="B23" s="46" t="s">
        <v>658</v>
      </c>
      <c r="C23" s="46"/>
      <c r="D23" s="57">
        <v>-2098067057</v>
      </c>
      <c r="E23" s="57">
        <v>-7590580082</v>
      </c>
      <c r="F23" s="55">
        <v>-14843317848</v>
      </c>
      <c r="G23" s="57">
        <v>191893720</v>
      </c>
    </row>
    <row r="24" spans="1:7" ht="15.75">
      <c r="A24" s="54" t="s">
        <v>659</v>
      </c>
      <c r="B24" s="46" t="s">
        <v>660</v>
      </c>
      <c r="C24" s="46"/>
      <c r="D24" s="55">
        <v>0</v>
      </c>
      <c r="E24" s="55">
        <v>0</v>
      </c>
      <c r="F24" s="55"/>
      <c r="G24" s="55">
        <v>0</v>
      </c>
    </row>
    <row r="25" spans="1:7" ht="15.75">
      <c r="A25" s="54" t="s">
        <v>661</v>
      </c>
      <c r="B25" s="46" t="s">
        <v>662</v>
      </c>
      <c r="C25" s="46"/>
      <c r="D25" s="55">
        <v>0</v>
      </c>
      <c r="E25" s="55">
        <v>0</v>
      </c>
      <c r="F25" s="55"/>
      <c r="G25" s="55"/>
    </row>
    <row r="26" spans="1:7" ht="15.75">
      <c r="A26" s="54" t="s">
        <v>663</v>
      </c>
      <c r="B26" s="46">
        <v>16</v>
      </c>
      <c r="C26" s="46"/>
      <c r="D26" s="57">
        <v>0</v>
      </c>
      <c r="E26" s="57">
        <v>9500000000</v>
      </c>
      <c r="F26" s="55">
        <v>-890785477</v>
      </c>
      <c r="G26" s="57">
        <v>-602969759</v>
      </c>
    </row>
    <row r="27" spans="1:7" ht="31.5">
      <c r="A27" s="49" t="s">
        <v>664</v>
      </c>
      <c r="B27" s="41" t="s">
        <v>31</v>
      </c>
      <c r="C27" s="41"/>
      <c r="D27" s="58">
        <v>-316437640533</v>
      </c>
      <c r="E27" s="58">
        <v>7146875485</v>
      </c>
      <c r="F27" s="58">
        <v>-108329543020</v>
      </c>
      <c r="G27" s="58">
        <v>59792226928</v>
      </c>
    </row>
    <row r="28" spans="1:7" ht="15.75">
      <c r="A28" s="45" t="s">
        <v>665</v>
      </c>
      <c r="B28" s="46"/>
      <c r="C28" s="46"/>
      <c r="D28" s="55"/>
      <c r="E28" s="55"/>
      <c r="F28" s="55"/>
      <c r="G28" s="55"/>
    </row>
    <row r="29" spans="1:7" ht="31.5">
      <c r="A29" s="54" t="s">
        <v>666</v>
      </c>
      <c r="B29" s="46" t="s">
        <v>667</v>
      </c>
      <c r="C29" s="46"/>
      <c r="D29" s="55">
        <v>816100028</v>
      </c>
      <c r="E29" s="55">
        <v>-4786004447</v>
      </c>
      <c r="F29" s="55">
        <v>-207300000</v>
      </c>
      <c r="G29" s="55">
        <v>-475540921</v>
      </c>
    </row>
    <row r="30" spans="1:7" ht="31.5">
      <c r="A30" s="54" t="s">
        <v>668</v>
      </c>
      <c r="B30" s="46" t="s">
        <v>669</v>
      </c>
      <c r="C30" s="46"/>
      <c r="D30" s="55">
        <v>0</v>
      </c>
      <c r="E30" s="55">
        <v>0</v>
      </c>
      <c r="F30" s="55">
        <v>0</v>
      </c>
      <c r="G30" s="55">
        <v>0</v>
      </c>
    </row>
    <row r="31" spans="1:7" ht="31.5">
      <c r="A31" s="54" t="s">
        <v>670</v>
      </c>
      <c r="B31" s="46" t="s">
        <v>671</v>
      </c>
      <c r="C31" s="46"/>
      <c r="D31" s="55">
        <v>0</v>
      </c>
      <c r="E31" s="55">
        <v>0</v>
      </c>
      <c r="F31" s="55">
        <v>0</v>
      </c>
      <c r="G31" s="55">
        <v>0</v>
      </c>
    </row>
    <row r="32" spans="1:7" ht="31.5">
      <c r="A32" s="54" t="s">
        <v>672</v>
      </c>
      <c r="B32" s="46" t="s">
        <v>673</v>
      </c>
      <c r="C32" s="46"/>
      <c r="D32" s="55">
        <v>0</v>
      </c>
      <c r="E32" s="55">
        <v>0</v>
      </c>
      <c r="F32" s="55">
        <v>0</v>
      </c>
      <c r="G32" s="55">
        <v>0</v>
      </c>
    </row>
    <row r="33" spans="1:7" ht="15.75">
      <c r="A33" s="54" t="s">
        <v>674</v>
      </c>
      <c r="B33" s="46" t="s">
        <v>33</v>
      </c>
      <c r="C33" s="46"/>
      <c r="D33" s="55">
        <v>0</v>
      </c>
      <c r="E33" s="55"/>
      <c r="F33" s="55">
        <v>0</v>
      </c>
      <c r="G33" s="55">
        <v>0</v>
      </c>
    </row>
    <row r="34" spans="1:7" ht="15.75">
      <c r="A34" s="54" t="s">
        <v>675</v>
      </c>
      <c r="B34" s="46" t="s">
        <v>676</v>
      </c>
      <c r="C34" s="46"/>
      <c r="D34" s="55">
        <v>0</v>
      </c>
      <c r="E34" s="55">
        <v>0</v>
      </c>
      <c r="F34" s="55">
        <v>0</v>
      </c>
      <c r="G34" s="55">
        <v>0</v>
      </c>
    </row>
    <row r="35" spans="1:7" ht="31.5">
      <c r="A35" s="54" t="s">
        <v>677</v>
      </c>
      <c r="B35" s="46" t="s">
        <v>678</v>
      </c>
      <c r="C35" s="46"/>
      <c r="D35" s="55">
        <v>33310290580</v>
      </c>
      <c r="E35" s="55">
        <v>3856549812</v>
      </c>
      <c r="F35" s="55">
        <v>13499196384</v>
      </c>
      <c r="G35" s="55">
        <v>10400126372</v>
      </c>
    </row>
    <row r="36" spans="1:7" ht="15.75">
      <c r="A36" s="49" t="s">
        <v>679</v>
      </c>
      <c r="B36" s="41" t="s">
        <v>35</v>
      </c>
      <c r="C36" s="41"/>
      <c r="D36" s="58">
        <v>34126390608</v>
      </c>
      <c r="E36" s="58">
        <v>-929454635</v>
      </c>
      <c r="F36" s="58">
        <v>13291896384</v>
      </c>
      <c r="G36" s="58">
        <v>9924585451</v>
      </c>
    </row>
    <row r="37" spans="1:7" ht="15.75">
      <c r="A37" s="45" t="s">
        <v>680</v>
      </c>
      <c r="B37" s="41"/>
      <c r="C37" s="41"/>
      <c r="D37" s="55"/>
      <c r="E37" s="55"/>
      <c r="F37" s="55"/>
      <c r="G37" s="55"/>
    </row>
    <row r="38" spans="1:7" ht="31.5">
      <c r="A38" s="54" t="s">
        <v>681</v>
      </c>
      <c r="B38" s="46" t="s">
        <v>37</v>
      </c>
      <c r="C38" s="46"/>
      <c r="D38" s="55">
        <v>0</v>
      </c>
      <c r="E38" s="55">
        <v>0</v>
      </c>
      <c r="F38" s="55">
        <v>0</v>
      </c>
      <c r="G38" s="55">
        <v>0</v>
      </c>
    </row>
    <row r="39" spans="1:7" ht="31.5">
      <c r="A39" s="54" t="s">
        <v>682</v>
      </c>
      <c r="B39" s="46" t="s">
        <v>39</v>
      </c>
      <c r="C39" s="46"/>
      <c r="D39" s="55">
        <v>0</v>
      </c>
      <c r="E39" s="55">
        <v>0</v>
      </c>
      <c r="F39" s="55">
        <v>0</v>
      </c>
      <c r="G39" s="55">
        <v>0</v>
      </c>
    </row>
    <row r="40" spans="1:7" ht="15.75">
      <c r="A40" s="54" t="s">
        <v>683</v>
      </c>
      <c r="B40" s="46" t="s">
        <v>684</v>
      </c>
      <c r="C40" s="46"/>
      <c r="D40" s="55">
        <v>0</v>
      </c>
      <c r="E40" s="55">
        <v>0</v>
      </c>
      <c r="F40" s="55">
        <v>-13200000000</v>
      </c>
      <c r="G40" s="55">
        <v>0</v>
      </c>
    </row>
    <row r="41" spans="1:7" ht="15.75">
      <c r="A41" s="54" t="s">
        <v>685</v>
      </c>
      <c r="B41" s="46" t="s">
        <v>686</v>
      </c>
      <c r="C41" s="46"/>
      <c r="D41" s="55">
        <v>0</v>
      </c>
      <c r="E41" s="55">
        <v>0</v>
      </c>
      <c r="F41" s="55">
        <v>0</v>
      </c>
      <c r="G41" s="55">
        <v>0</v>
      </c>
    </row>
    <row r="42" spans="1:7" ht="15.75">
      <c r="A42" s="54" t="s">
        <v>687</v>
      </c>
      <c r="B42" s="46" t="s">
        <v>688</v>
      </c>
      <c r="C42" s="46"/>
      <c r="D42" s="55"/>
      <c r="E42" s="55"/>
      <c r="F42" s="55"/>
      <c r="G42" s="55"/>
    </row>
    <row r="43" spans="1:7" ht="15.75">
      <c r="A43" s="54" t="s">
        <v>689</v>
      </c>
      <c r="B43" s="46" t="s">
        <v>690</v>
      </c>
      <c r="C43" s="46"/>
      <c r="D43" s="55"/>
      <c r="E43" s="55"/>
      <c r="F43" s="55">
        <v>-12222000000</v>
      </c>
      <c r="G43" s="55"/>
    </row>
    <row r="44" spans="1:7" ht="31.5">
      <c r="A44" s="49" t="s">
        <v>691</v>
      </c>
      <c r="B44" s="41" t="s">
        <v>41</v>
      </c>
      <c r="C44" s="41"/>
      <c r="D44" s="59">
        <v>0</v>
      </c>
      <c r="E44" s="59">
        <v>0</v>
      </c>
      <c r="F44" s="59">
        <v>-25422000000</v>
      </c>
      <c r="G44" s="59">
        <v>0</v>
      </c>
    </row>
    <row r="45" spans="1:7" ht="31.5">
      <c r="A45" s="45" t="s">
        <v>692</v>
      </c>
      <c r="B45" s="41" t="s">
        <v>43</v>
      </c>
      <c r="C45" s="41"/>
      <c r="D45" s="59">
        <v>-282311249925</v>
      </c>
      <c r="E45" s="59">
        <v>6217420850</v>
      </c>
      <c r="F45" s="59">
        <v>-120459646636</v>
      </c>
      <c r="G45" s="59">
        <v>69716812379</v>
      </c>
    </row>
    <row r="46" spans="1:7" ht="15.75">
      <c r="A46" s="45" t="s">
        <v>693</v>
      </c>
      <c r="B46" s="41" t="s">
        <v>51</v>
      </c>
      <c r="C46" s="41"/>
      <c r="D46" s="56">
        <v>360954853978</v>
      </c>
      <c r="E46" s="56">
        <v>292153557381</v>
      </c>
      <c r="F46" s="56">
        <v>176470765183</v>
      </c>
      <c r="G46" s="56">
        <v>121984662140</v>
      </c>
    </row>
    <row r="47" spans="1:7" ht="31.5">
      <c r="A47" s="54" t="s">
        <v>694</v>
      </c>
      <c r="B47" s="46" t="s">
        <v>695</v>
      </c>
      <c r="C47" s="46"/>
      <c r="D47" s="55">
        <v>0</v>
      </c>
      <c r="E47" s="55">
        <v>0</v>
      </c>
      <c r="F47" s="55">
        <v>0</v>
      </c>
      <c r="G47" s="55">
        <v>0</v>
      </c>
    </row>
    <row r="48" spans="1:7" ht="31.5">
      <c r="A48" s="45" t="s">
        <v>696</v>
      </c>
      <c r="B48" s="41" t="s">
        <v>53</v>
      </c>
      <c r="C48" s="46"/>
      <c r="D48" s="59">
        <v>78643604053</v>
      </c>
      <c r="E48" s="59">
        <v>298370978231</v>
      </c>
      <c r="F48" s="59">
        <v>56011118547</v>
      </c>
      <c r="G48" s="59">
        <v>191701474519</v>
      </c>
    </row>
    <row r="49" spans="1:7" ht="15.75">
      <c r="A49" s="71"/>
      <c r="B49" s="60"/>
      <c r="C49" s="60"/>
      <c r="D49" s="60"/>
      <c r="E49" s="40"/>
    </row>
    <row r="50" spans="1:7" s="17" customFormat="1" ht="15">
      <c r="A50" s="135" t="s">
        <v>725</v>
      </c>
      <c r="B50" s="135"/>
      <c r="C50" s="135"/>
      <c r="D50" s="135"/>
      <c r="E50" s="135"/>
      <c r="F50" s="135"/>
      <c r="G50" s="135"/>
    </row>
    <row r="51" spans="1:7" s="17" customFormat="1" ht="15">
      <c r="A51" s="78" t="s">
        <v>258</v>
      </c>
      <c r="D51" s="79"/>
      <c r="E51" s="79"/>
      <c r="F51" s="70"/>
    </row>
    <row r="52" spans="1:7" s="17" customFormat="1" ht="15">
      <c r="A52" s="136" t="s">
        <v>740</v>
      </c>
      <c r="B52" s="136"/>
      <c r="C52" s="136"/>
      <c r="D52" s="136"/>
      <c r="E52" s="136"/>
      <c r="F52" s="136"/>
      <c r="G52" s="136"/>
    </row>
    <row r="53" spans="1:7" s="17" customFormat="1" ht="15">
      <c r="B53" s="80"/>
      <c r="C53" s="65"/>
      <c r="D53" s="81"/>
      <c r="E53" s="81"/>
      <c r="F53" s="70"/>
    </row>
    <row r="54" spans="1:7" s="17" customFormat="1" ht="15">
      <c r="B54" s="80"/>
      <c r="C54" s="65"/>
      <c r="D54" s="81"/>
      <c r="E54" s="81"/>
      <c r="F54" s="70"/>
    </row>
    <row r="55" spans="1:7" s="17" customFormat="1" ht="15">
      <c r="B55" s="80"/>
      <c r="C55" s="65"/>
      <c r="D55" s="81"/>
      <c r="E55" s="81"/>
      <c r="F55" s="70"/>
    </row>
    <row r="56" spans="1:7" s="17" customFormat="1" ht="15">
      <c r="B56" s="80"/>
      <c r="C56" s="65"/>
      <c r="D56" s="81"/>
      <c r="E56" s="81"/>
      <c r="F56" s="70"/>
    </row>
    <row r="57" spans="1:7" s="17" customFormat="1" ht="15">
      <c r="A57" s="136" t="s">
        <v>741</v>
      </c>
      <c r="B57" s="136"/>
      <c r="C57" s="136"/>
      <c r="D57" s="136"/>
      <c r="E57" s="136"/>
      <c r="F57" s="136"/>
      <c r="G57" s="136"/>
    </row>
  </sheetData>
  <mergeCells count="11">
    <mergeCell ref="A50:G50"/>
    <mergeCell ref="A52:G52"/>
    <mergeCell ref="A57:G57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90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8"/>
  <sheetViews>
    <sheetView topLeftCell="A10" workbookViewId="0">
      <selection activeCell="B7" sqref="B7"/>
    </sheetView>
  </sheetViews>
  <sheetFormatPr defaultRowHeight="12.75"/>
  <cols>
    <col min="1" max="1" width="26.5703125" style="72" customWidth="1"/>
    <col min="2" max="2" width="17" style="72" customWidth="1"/>
    <col min="3" max="3" width="16.140625" style="72" customWidth="1"/>
    <col min="4" max="4" width="15.140625" style="72" customWidth="1"/>
    <col min="5" max="5" width="15" style="72" customWidth="1"/>
    <col min="6" max="6" width="17" style="72" bestFit="1" customWidth="1"/>
    <col min="7" max="7" width="14.7109375" style="72" customWidth="1"/>
    <col min="8" max="8" width="17" style="72" customWidth="1"/>
    <col min="9" max="9" width="16.140625" style="72" customWidth="1"/>
    <col min="10" max="16384" width="9.140625" style="72"/>
  </cols>
  <sheetData>
    <row r="1" spans="1:9">
      <c r="A1" s="85" t="s">
        <v>697</v>
      </c>
    </row>
    <row r="2" spans="1:9">
      <c r="A2" s="72" t="s">
        <v>619</v>
      </c>
    </row>
    <row r="3" spans="1:9" ht="39.75" customHeight="1">
      <c r="A3" s="142" t="s">
        <v>724</v>
      </c>
      <c r="B3" s="142"/>
      <c r="C3" s="142"/>
      <c r="D3" s="142"/>
      <c r="E3" s="142"/>
      <c r="F3" s="142"/>
      <c r="G3" s="142"/>
      <c r="H3" s="142"/>
      <c r="I3" s="142"/>
    </row>
    <row r="4" spans="1:9">
      <c r="A4" s="144" t="s">
        <v>628</v>
      </c>
      <c r="B4" s="144" t="s">
        <v>727</v>
      </c>
      <c r="C4" s="144"/>
      <c r="D4" s="144" t="s">
        <v>730</v>
      </c>
      <c r="E4" s="144"/>
      <c r="F4" s="144"/>
      <c r="G4" s="144"/>
      <c r="H4" s="144" t="s">
        <v>735</v>
      </c>
      <c r="I4" s="144"/>
    </row>
    <row r="5" spans="1:9">
      <c r="A5" s="144"/>
      <c r="B5" s="145" t="s">
        <v>728</v>
      </c>
      <c r="C5" s="145" t="s">
        <v>729</v>
      </c>
      <c r="D5" s="144" t="s">
        <v>731</v>
      </c>
      <c r="E5" s="144"/>
      <c r="F5" s="144" t="s">
        <v>732</v>
      </c>
      <c r="G5" s="144"/>
      <c r="H5" s="145" t="s">
        <v>736</v>
      </c>
      <c r="I5" s="145" t="s">
        <v>737</v>
      </c>
    </row>
    <row r="6" spans="1:9" s="118" customFormat="1">
      <c r="A6" s="144"/>
      <c r="B6" s="145"/>
      <c r="C6" s="145"/>
      <c r="D6" s="117" t="s">
        <v>733</v>
      </c>
      <c r="E6" s="117" t="s">
        <v>734</v>
      </c>
      <c r="F6" s="117" t="s">
        <v>733</v>
      </c>
      <c r="G6" s="117" t="s">
        <v>734</v>
      </c>
      <c r="H6" s="145"/>
      <c r="I6" s="145"/>
    </row>
    <row r="7" spans="1:9">
      <c r="A7" s="119" t="s">
        <v>698</v>
      </c>
      <c r="B7" s="120">
        <v>150000000000</v>
      </c>
      <c r="C7" s="120">
        <v>150000000000</v>
      </c>
      <c r="D7" s="120">
        <v>0</v>
      </c>
      <c r="E7" s="120">
        <v>0</v>
      </c>
      <c r="F7" s="120">
        <v>0</v>
      </c>
      <c r="G7" s="120">
        <v>0</v>
      </c>
      <c r="H7" s="120">
        <f>B7+D7-E7</f>
        <v>150000000000</v>
      </c>
      <c r="I7" s="120">
        <v>150000000000</v>
      </c>
    </row>
    <row r="8" spans="1:9">
      <c r="A8" s="119" t="s">
        <v>699</v>
      </c>
      <c r="B8" s="120"/>
      <c r="C8" s="120"/>
      <c r="D8" s="120"/>
      <c r="E8" s="120"/>
      <c r="F8" s="120"/>
      <c r="G8" s="120"/>
      <c r="H8" s="120"/>
      <c r="I8" s="120"/>
    </row>
    <row r="9" spans="1:9">
      <c r="A9" s="119" t="s">
        <v>700</v>
      </c>
      <c r="B9" s="120"/>
      <c r="C9" s="120"/>
      <c r="D9" s="120"/>
      <c r="E9" s="120"/>
      <c r="F9" s="120"/>
      <c r="G9" s="120"/>
      <c r="H9" s="120"/>
      <c r="I9" s="120"/>
    </row>
    <row r="10" spans="1:9">
      <c r="A10" s="119" t="s">
        <v>701</v>
      </c>
      <c r="B10" s="120"/>
      <c r="C10" s="120"/>
      <c r="D10" s="120"/>
      <c r="E10" s="120"/>
      <c r="F10" s="120"/>
      <c r="G10" s="120"/>
      <c r="H10" s="120"/>
      <c r="I10" s="120"/>
    </row>
    <row r="11" spans="1:9">
      <c r="A11" s="119" t="s">
        <v>702</v>
      </c>
      <c r="B11" s="120"/>
      <c r="C11" s="120"/>
      <c r="D11" s="120"/>
      <c r="E11" s="120"/>
      <c r="F11" s="120"/>
      <c r="G11" s="120"/>
      <c r="H11" s="120"/>
      <c r="I11" s="120"/>
    </row>
    <row r="12" spans="1:9">
      <c r="A12" s="119" t="s">
        <v>703</v>
      </c>
      <c r="B12" s="120"/>
      <c r="C12" s="120"/>
      <c r="D12" s="120"/>
      <c r="E12" s="120"/>
      <c r="F12" s="120"/>
      <c r="G12" s="120"/>
      <c r="H12" s="120"/>
      <c r="I12" s="120"/>
    </row>
    <row r="13" spans="1:9">
      <c r="A13" s="119" t="s">
        <v>704</v>
      </c>
      <c r="B13" s="120"/>
      <c r="C13" s="120"/>
      <c r="D13" s="120"/>
      <c r="E13" s="120"/>
      <c r="F13" s="120"/>
      <c r="G13" s="120"/>
      <c r="H13" s="120"/>
      <c r="I13" s="120"/>
    </row>
    <row r="14" spans="1:9">
      <c r="A14" s="119" t="s">
        <v>705</v>
      </c>
      <c r="B14" s="120">
        <v>30000000000</v>
      </c>
      <c r="C14" s="120">
        <v>30000000000</v>
      </c>
      <c r="D14" s="120"/>
      <c r="E14" s="120"/>
      <c r="F14" s="120"/>
      <c r="G14" s="120"/>
      <c r="H14" s="120">
        <v>30000000000</v>
      </c>
      <c r="I14" s="120">
        <v>30000000000</v>
      </c>
    </row>
    <row r="15" spans="1:9" ht="25.5">
      <c r="A15" s="119" t="s">
        <v>706</v>
      </c>
      <c r="B15" s="120"/>
      <c r="C15" s="120"/>
      <c r="D15" s="120"/>
      <c r="E15" s="120"/>
      <c r="F15" s="120"/>
      <c r="G15" s="120"/>
      <c r="H15" s="120"/>
      <c r="I15" s="120"/>
    </row>
    <row r="16" spans="1:9">
      <c r="A16" s="119" t="s">
        <v>707</v>
      </c>
      <c r="B16" s="120">
        <v>6668527885</v>
      </c>
      <c r="C16" s="120">
        <v>13665315360</v>
      </c>
      <c r="D16" s="120">
        <v>911625719</v>
      </c>
      <c r="E16" s="120"/>
      <c r="F16" s="120"/>
      <c r="G16" s="120">
        <v>12191840769</v>
      </c>
      <c r="H16" s="120">
        <f>B16+D16-F16</f>
        <v>7580153604</v>
      </c>
      <c r="I16" s="120">
        <f>C16+E16-G16</f>
        <v>1473474591</v>
      </c>
    </row>
    <row r="17" spans="1:9">
      <c r="A17" s="121" t="s">
        <v>708</v>
      </c>
      <c r="B17" s="120">
        <f>SUM(B7:B16)</f>
        <v>186668527885</v>
      </c>
      <c r="C17" s="120">
        <f>SUM(C7:C16)</f>
        <v>193665315360</v>
      </c>
      <c r="D17" s="120">
        <f>SUM(D7:D16)</f>
        <v>911625719</v>
      </c>
      <c r="E17" s="120">
        <f t="shared" ref="E17:G17" si="0">SUM(E7:E16)</f>
        <v>0</v>
      </c>
      <c r="F17" s="120">
        <f t="shared" si="0"/>
        <v>0</v>
      </c>
      <c r="G17" s="120">
        <f t="shared" si="0"/>
        <v>12191840769</v>
      </c>
      <c r="H17" s="120">
        <f>SUM(H7:H16)</f>
        <v>187580153604</v>
      </c>
      <c r="I17" s="120">
        <f>SUM(I7:I16)</f>
        <v>181473474591</v>
      </c>
    </row>
    <row r="19" spans="1:9" s="17" customFormat="1" ht="15">
      <c r="C19" s="122"/>
      <c r="F19" s="143" t="s">
        <v>725</v>
      </c>
      <c r="G19" s="143"/>
      <c r="H19" s="143"/>
    </row>
    <row r="20" spans="1:9" s="17" customFormat="1" ht="15">
      <c r="E20" s="106"/>
      <c r="F20" s="106"/>
      <c r="G20" s="106"/>
    </row>
    <row r="21" spans="1:9" s="22" customFormat="1" ht="14.25">
      <c r="B21" s="107" t="s">
        <v>709</v>
      </c>
      <c r="C21" s="87"/>
      <c r="D21" s="125" t="s">
        <v>738</v>
      </c>
      <c r="E21" s="125"/>
      <c r="F21" s="87"/>
      <c r="G21" s="107" t="s">
        <v>721</v>
      </c>
    </row>
    <row r="22" spans="1:9" s="22" customFormat="1" ht="14.25">
      <c r="B22" s="87"/>
      <c r="C22" s="87"/>
      <c r="D22" s="87"/>
      <c r="E22" s="87"/>
      <c r="F22" s="87"/>
      <c r="G22" s="87"/>
    </row>
    <row r="23" spans="1:9" s="22" customFormat="1" ht="14.25">
      <c r="B23" s="87"/>
      <c r="C23" s="87"/>
      <c r="D23" s="87"/>
      <c r="E23" s="87"/>
      <c r="F23" s="87"/>
      <c r="G23" s="87"/>
    </row>
    <row r="24" spans="1:9" s="22" customFormat="1" ht="14.25">
      <c r="B24" s="87"/>
      <c r="C24" s="87"/>
      <c r="D24" s="87"/>
      <c r="E24" s="87"/>
      <c r="F24" s="87"/>
      <c r="G24" s="87"/>
    </row>
    <row r="25" spans="1:9" s="22" customFormat="1" ht="14.25">
      <c r="B25" s="87"/>
      <c r="C25" s="87"/>
      <c r="D25" s="87"/>
      <c r="E25" s="87"/>
      <c r="F25" s="87"/>
      <c r="G25" s="87"/>
    </row>
    <row r="26" spans="1:9" s="22" customFormat="1" ht="14.25">
      <c r="B26" s="87"/>
      <c r="C26" s="87"/>
      <c r="D26" s="87"/>
      <c r="E26" s="87"/>
      <c r="F26" s="87"/>
      <c r="G26" s="87"/>
    </row>
    <row r="27" spans="1:9" s="22" customFormat="1" ht="14.25">
      <c r="B27" s="87"/>
      <c r="C27" s="87"/>
      <c r="D27" s="87"/>
      <c r="E27" s="87"/>
      <c r="F27" s="87"/>
      <c r="G27" s="87"/>
    </row>
    <row r="28" spans="1:9" s="22" customFormat="1" ht="14.25">
      <c r="B28" s="107" t="s">
        <v>722</v>
      </c>
      <c r="C28" s="87"/>
      <c r="D28" s="125" t="s">
        <v>726</v>
      </c>
      <c r="E28" s="125"/>
      <c r="F28" s="87"/>
      <c r="G28" s="107" t="s">
        <v>723</v>
      </c>
    </row>
  </sheetData>
  <mergeCells count="14">
    <mergeCell ref="A3:I3"/>
    <mergeCell ref="F19:H19"/>
    <mergeCell ref="D21:E21"/>
    <mergeCell ref="D28:E28"/>
    <mergeCell ref="A4:A6"/>
    <mergeCell ref="B4:C4"/>
    <mergeCell ref="B5:B6"/>
    <mergeCell ref="C5:C6"/>
    <mergeCell ref="D4:G4"/>
    <mergeCell ref="D5:E5"/>
    <mergeCell ref="F5:G5"/>
    <mergeCell ref="H4:I4"/>
    <mergeCell ref="H5:H6"/>
    <mergeCell ref="I5:I6"/>
  </mergeCells>
  <pageMargins left="0.7" right="0.7" top="0.75" bottom="0.75" header="0.3" footer="0.3"/>
  <pageSetup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opLeftCell="B24" workbookViewId="0">
      <selection activeCell="J38" sqref="J38"/>
    </sheetView>
  </sheetViews>
  <sheetFormatPr defaultRowHeight="15"/>
  <cols>
    <col min="1" max="1" width="4.42578125" style="4" hidden="1" customWidth="1"/>
    <col min="2" max="2" width="48" style="3" customWidth="1"/>
    <col min="3" max="3" width="8" style="3" customWidth="1"/>
    <col min="4" max="4" width="9.5703125" style="4" customWidth="1"/>
    <col min="5" max="5" width="16.28515625" style="4" hidden="1" customWidth="1"/>
    <col min="6" max="6" width="17.7109375" style="4" hidden="1" customWidth="1"/>
    <col min="7" max="7" width="18.42578125" style="4" hidden="1" customWidth="1"/>
    <col min="8" max="9" width="16.7109375" style="5" customWidth="1"/>
    <col min="10" max="11" width="18.7109375" style="6" customWidth="1"/>
    <col min="12" max="16384" width="9.140625" style="6"/>
  </cols>
  <sheetData>
    <row r="1" spans="1:11">
      <c r="A1" s="21" t="s">
        <v>261</v>
      </c>
      <c r="B1" s="17" t="s">
        <v>262</v>
      </c>
      <c r="C1" s="4"/>
      <c r="D1" s="12"/>
      <c r="E1" s="12"/>
      <c r="F1" s="12"/>
      <c r="G1" s="12"/>
      <c r="H1" s="12"/>
      <c r="I1" s="12"/>
      <c r="J1" s="6" t="s">
        <v>268</v>
      </c>
    </row>
    <row r="2" spans="1:11" ht="29.25">
      <c r="A2" s="14" t="s">
        <v>259</v>
      </c>
      <c r="B2" s="35" t="s">
        <v>619</v>
      </c>
      <c r="C2" s="4"/>
      <c r="D2" s="12"/>
      <c r="E2" s="12"/>
      <c r="F2" s="12"/>
      <c r="G2" s="12"/>
      <c r="H2" s="12"/>
      <c r="I2" s="12"/>
      <c r="J2" s="6" t="s">
        <v>623</v>
      </c>
    </row>
    <row r="3" spans="1:11" ht="18.75" customHeight="1">
      <c r="A3" s="14"/>
      <c r="B3" s="22" t="s">
        <v>260</v>
      </c>
      <c r="C3" s="4"/>
      <c r="D3" s="12"/>
      <c r="E3" s="12"/>
      <c r="F3" s="12"/>
      <c r="G3" s="12"/>
      <c r="H3" s="12"/>
      <c r="I3" s="12"/>
    </row>
    <row r="4" spans="1:11">
      <c r="A4" s="14"/>
      <c r="B4" s="4"/>
      <c r="C4" s="4"/>
      <c r="D4" s="12"/>
      <c r="E4" s="12"/>
      <c r="F4" s="12"/>
      <c r="G4" s="12"/>
      <c r="H4" s="12"/>
      <c r="I4" s="12"/>
      <c r="J4" s="146" t="s">
        <v>267</v>
      </c>
      <c r="K4" s="146"/>
    </row>
    <row r="5" spans="1:11">
      <c r="B5" s="4"/>
      <c r="C5" s="4"/>
    </row>
    <row r="6" spans="1:11" ht="14.25">
      <c r="A6" s="6"/>
      <c r="B6" s="16" t="s">
        <v>265</v>
      </c>
      <c r="C6" s="16"/>
      <c r="D6" s="16"/>
      <c r="E6" s="16"/>
      <c r="F6" s="16"/>
      <c r="G6" s="16"/>
      <c r="H6" s="16"/>
      <c r="I6" s="16"/>
      <c r="J6" s="16"/>
      <c r="K6" s="16"/>
    </row>
    <row r="7" spans="1:11">
      <c r="A7" s="19"/>
      <c r="B7" s="20"/>
      <c r="C7" s="20"/>
      <c r="D7" s="20"/>
      <c r="E7" s="20"/>
      <c r="F7" s="20"/>
      <c r="G7" s="20"/>
      <c r="H7" s="20"/>
      <c r="I7" s="20"/>
    </row>
    <row r="8" spans="1:11">
      <c r="B8" s="4"/>
      <c r="C8" s="4"/>
    </row>
    <row r="9" spans="1:11" ht="44.25" customHeight="1">
      <c r="B9" s="1" t="s">
        <v>1</v>
      </c>
      <c r="C9" s="1" t="s">
        <v>0</v>
      </c>
      <c r="D9" s="1" t="s">
        <v>2</v>
      </c>
      <c r="E9" s="1" t="s">
        <v>269</v>
      </c>
      <c r="F9" s="1" t="s">
        <v>270</v>
      </c>
      <c r="G9" s="1" t="s">
        <v>271</v>
      </c>
      <c r="H9" s="2" t="s">
        <v>624</v>
      </c>
      <c r="I9" s="2" t="s">
        <v>625</v>
      </c>
      <c r="J9" s="2" t="s">
        <v>620</v>
      </c>
      <c r="K9" s="2" t="s">
        <v>621</v>
      </c>
    </row>
    <row r="10" spans="1:11">
      <c r="B10" s="10" t="s">
        <v>4</v>
      </c>
      <c r="C10" s="10" t="s">
        <v>3</v>
      </c>
      <c r="D10" s="10" t="s">
        <v>5</v>
      </c>
      <c r="E10" s="11">
        <f t="shared" ref="E10:G10" si="0">E12+E13+E14+E15+E16+E17+E18+E19+E20</f>
        <v>4619743838</v>
      </c>
      <c r="F10" s="23">
        <f t="shared" si="0"/>
        <v>3286990444</v>
      </c>
      <c r="G10" s="26">
        <f t="shared" si="0"/>
        <v>0</v>
      </c>
      <c r="H10" s="11">
        <f>H12+H13+H14+H15+H16+H17+H18+H19+H20</f>
        <v>24297319328</v>
      </c>
      <c r="I10" s="11">
        <v>22150026856</v>
      </c>
      <c r="J10" s="11">
        <f>J12+J13+J14+J15+J16+J17+J18+J19+J20</f>
        <v>36053228485</v>
      </c>
      <c r="K10" s="11">
        <v>37324809934</v>
      </c>
    </row>
    <row r="11" spans="1:11">
      <c r="B11" s="10" t="s">
        <v>6</v>
      </c>
      <c r="C11" s="10" t="s">
        <v>5</v>
      </c>
      <c r="D11" s="10" t="s">
        <v>5</v>
      </c>
      <c r="E11" s="11">
        <v>0</v>
      </c>
      <c r="F11" s="23">
        <v>0</v>
      </c>
      <c r="G11" s="26"/>
      <c r="H11" s="11">
        <v>0</v>
      </c>
      <c r="I11" s="11">
        <v>0</v>
      </c>
      <c r="J11" s="11">
        <v>0</v>
      </c>
      <c r="K11" s="11">
        <v>0</v>
      </c>
    </row>
    <row r="12" spans="1:11">
      <c r="B12" s="8" t="s">
        <v>8</v>
      </c>
      <c r="C12" s="8" t="s">
        <v>7</v>
      </c>
      <c r="D12" s="8" t="s">
        <v>5</v>
      </c>
      <c r="E12" s="9">
        <v>677765895</v>
      </c>
      <c r="F12" s="24">
        <v>487001722</v>
      </c>
      <c r="G12" s="27"/>
      <c r="H12" s="9">
        <v>4207377936</v>
      </c>
      <c r="I12" s="9">
        <v>4143058371</v>
      </c>
      <c r="J12" s="9">
        <v>9808484599</v>
      </c>
      <c r="K12" s="9">
        <v>9336623728</v>
      </c>
    </row>
    <row r="13" spans="1:11">
      <c r="B13" s="8" t="s">
        <v>10</v>
      </c>
      <c r="C13" s="8" t="s">
        <v>9</v>
      </c>
      <c r="D13" s="8" t="s">
        <v>5</v>
      </c>
      <c r="E13" s="9">
        <v>67002220</v>
      </c>
      <c r="F13" s="24">
        <v>19113100</v>
      </c>
      <c r="G13" s="27"/>
      <c r="H13" s="9">
        <v>1605705544</v>
      </c>
      <c r="I13" s="9">
        <v>4350304600</v>
      </c>
      <c r="J13" s="9">
        <v>1686146744</v>
      </c>
      <c r="K13" s="9">
        <v>11741583728</v>
      </c>
    </row>
    <row r="14" spans="1:11">
      <c r="B14" s="8" t="s">
        <v>12</v>
      </c>
      <c r="C14" s="8" t="s">
        <v>11</v>
      </c>
      <c r="D14" s="8" t="s">
        <v>5</v>
      </c>
      <c r="E14" s="9">
        <v>0</v>
      </c>
      <c r="F14" s="24">
        <v>0</v>
      </c>
      <c r="G14" s="27"/>
      <c r="H14" s="9">
        <v>0</v>
      </c>
      <c r="I14" s="9">
        <v>0</v>
      </c>
      <c r="J14" s="9">
        <v>0</v>
      </c>
      <c r="K14" s="9">
        <v>0</v>
      </c>
    </row>
    <row r="15" spans="1:11">
      <c r="B15" s="8" t="s">
        <v>14</v>
      </c>
      <c r="C15" s="8" t="s">
        <v>13</v>
      </c>
      <c r="D15" s="8" t="s">
        <v>5</v>
      </c>
      <c r="E15" s="9">
        <v>0</v>
      </c>
      <c r="F15" s="24">
        <v>0</v>
      </c>
      <c r="G15" s="27"/>
      <c r="H15" s="9">
        <v>0</v>
      </c>
      <c r="I15" s="9">
        <v>0</v>
      </c>
      <c r="J15" s="9">
        <v>0</v>
      </c>
      <c r="K15" s="9">
        <v>0</v>
      </c>
    </row>
    <row r="16" spans="1:11">
      <c r="B16" s="8" t="s">
        <v>16</v>
      </c>
      <c r="C16" s="8" t="s">
        <v>15</v>
      </c>
      <c r="D16" s="8" t="s">
        <v>5</v>
      </c>
      <c r="E16" s="9">
        <v>-224545454</v>
      </c>
      <c r="F16" s="24">
        <v>9090910</v>
      </c>
      <c r="G16" s="27"/>
      <c r="H16" s="9">
        <v>15733181817</v>
      </c>
      <c r="I16" s="9">
        <v>201454545</v>
      </c>
      <c r="J16" s="9">
        <v>16223636362</v>
      </c>
      <c r="K16" s="9">
        <v>202454545</v>
      </c>
    </row>
    <row r="17" spans="2:11">
      <c r="B17" s="8" t="s">
        <v>18</v>
      </c>
      <c r="C17" s="8" t="s">
        <v>17</v>
      </c>
      <c r="D17" s="8" t="s">
        <v>5</v>
      </c>
      <c r="E17" s="9">
        <v>39502447</v>
      </c>
      <c r="F17" s="24">
        <v>35238802</v>
      </c>
      <c r="G17" s="27"/>
      <c r="H17" s="9">
        <v>281455811</v>
      </c>
      <c r="I17" s="9">
        <v>162304148</v>
      </c>
      <c r="J17" s="9">
        <v>562681489</v>
      </c>
      <c r="K17" s="9">
        <v>320833454</v>
      </c>
    </row>
    <row r="18" spans="2:11">
      <c r="B18" s="8" t="s">
        <v>20</v>
      </c>
      <c r="C18" s="8" t="s">
        <v>19</v>
      </c>
      <c r="D18" s="8" t="s">
        <v>5</v>
      </c>
      <c r="E18" s="9">
        <v>0</v>
      </c>
      <c r="F18" s="24">
        <v>0</v>
      </c>
      <c r="G18" s="27"/>
      <c r="H18" s="9">
        <v>0</v>
      </c>
      <c r="I18" s="9">
        <v>0</v>
      </c>
      <c r="J18" s="9">
        <v>0</v>
      </c>
      <c r="K18" s="9">
        <v>0</v>
      </c>
    </row>
    <row r="19" spans="2:11">
      <c r="B19" s="8" t="s">
        <v>22</v>
      </c>
      <c r="C19" s="8" t="s">
        <v>21</v>
      </c>
      <c r="D19" s="8" t="s">
        <v>5</v>
      </c>
      <c r="E19" s="9">
        <v>0</v>
      </c>
      <c r="F19" s="24">
        <v>0</v>
      </c>
      <c r="G19" s="27"/>
      <c r="H19" s="9">
        <v>0</v>
      </c>
      <c r="I19" s="9">
        <v>0</v>
      </c>
      <c r="J19" s="9">
        <v>0</v>
      </c>
      <c r="K19" s="9">
        <v>0</v>
      </c>
    </row>
    <row r="20" spans="2:11">
      <c r="B20" s="8" t="s">
        <v>24</v>
      </c>
      <c r="C20" s="8" t="s">
        <v>23</v>
      </c>
      <c r="D20" s="8" t="s">
        <v>5</v>
      </c>
      <c r="E20" s="9">
        <v>4060018730</v>
      </c>
      <c r="F20" s="24">
        <v>2736545910</v>
      </c>
      <c r="G20" s="27"/>
      <c r="H20" s="9">
        <v>2469598220</v>
      </c>
      <c r="I20" s="9">
        <v>13292905192</v>
      </c>
      <c r="J20" s="9">
        <v>7772279291</v>
      </c>
      <c r="K20" s="9">
        <v>15723314479</v>
      </c>
    </row>
    <row r="21" spans="2:11">
      <c r="B21" s="10" t="s">
        <v>26</v>
      </c>
      <c r="C21" s="10" t="s">
        <v>25</v>
      </c>
      <c r="D21" s="10" t="s">
        <v>5</v>
      </c>
      <c r="E21" s="11">
        <v>0</v>
      </c>
      <c r="F21" s="23">
        <v>0</v>
      </c>
      <c r="G21" s="26"/>
      <c r="H21" s="11">
        <v>0</v>
      </c>
      <c r="I21" s="11">
        <v>0</v>
      </c>
      <c r="J21" s="11">
        <v>0</v>
      </c>
      <c r="K21" s="11">
        <v>0</v>
      </c>
    </row>
    <row r="22" spans="2:11" ht="29.25">
      <c r="B22" s="15" t="s">
        <v>28</v>
      </c>
      <c r="C22" s="10" t="s">
        <v>27</v>
      </c>
      <c r="D22" s="10" t="s">
        <v>5</v>
      </c>
      <c r="E22" s="11">
        <f t="shared" ref="E22:G22" si="1">E10-E21</f>
        <v>4619743838</v>
      </c>
      <c r="F22" s="23">
        <f t="shared" si="1"/>
        <v>3286990444</v>
      </c>
      <c r="G22" s="26">
        <f t="shared" si="1"/>
        <v>0</v>
      </c>
      <c r="H22" s="11">
        <f>H10-H21</f>
        <v>24297319328</v>
      </c>
      <c r="I22" s="11">
        <v>22150026856</v>
      </c>
      <c r="J22" s="11">
        <f>J10-J21</f>
        <v>36053228485</v>
      </c>
      <c r="K22" s="11">
        <v>37324809934</v>
      </c>
    </row>
    <row r="23" spans="2:11">
      <c r="B23" s="15" t="s">
        <v>30</v>
      </c>
      <c r="C23" s="10" t="s">
        <v>29</v>
      </c>
      <c r="D23" s="10" t="s">
        <v>5</v>
      </c>
      <c r="E23" s="11">
        <v>924553281</v>
      </c>
      <c r="F23" s="23">
        <v>1403803119</v>
      </c>
      <c r="G23" s="26"/>
      <c r="H23" s="11">
        <v>16174411935</v>
      </c>
      <c r="I23" s="11">
        <v>14428531229</v>
      </c>
      <c r="J23" s="11">
        <v>23221375315</v>
      </c>
      <c r="K23" s="11">
        <v>23550283104</v>
      </c>
    </row>
    <row r="24" spans="2:11" ht="29.25">
      <c r="B24" s="15" t="s">
        <v>32</v>
      </c>
      <c r="C24" s="10" t="s">
        <v>31</v>
      </c>
      <c r="D24" s="10" t="s">
        <v>5</v>
      </c>
      <c r="E24" s="11">
        <f t="shared" ref="E24:G24" si="2">E22-E23</f>
        <v>3695190557</v>
      </c>
      <c r="F24" s="23">
        <f t="shared" si="2"/>
        <v>1883187325</v>
      </c>
      <c r="G24" s="26">
        <f t="shared" si="2"/>
        <v>0</v>
      </c>
      <c r="H24" s="11">
        <f>H22-H23</f>
        <v>8122907393</v>
      </c>
      <c r="I24" s="11">
        <v>7721495627</v>
      </c>
      <c r="J24" s="11">
        <f>J22-J23</f>
        <v>12831853170</v>
      </c>
      <c r="K24" s="11">
        <v>13774526830</v>
      </c>
    </row>
    <row r="25" spans="2:11">
      <c r="B25" s="15" t="s">
        <v>34</v>
      </c>
      <c r="C25" s="10" t="s">
        <v>33</v>
      </c>
      <c r="D25" s="10" t="s">
        <v>5</v>
      </c>
      <c r="E25" s="11">
        <v>1900219702</v>
      </c>
      <c r="F25" s="23">
        <v>1712582097</v>
      </c>
      <c r="G25" s="26"/>
      <c r="H25" s="11">
        <v>6886132116</v>
      </c>
      <c r="I25" s="11">
        <v>4032065964</v>
      </c>
      <c r="J25" s="11">
        <v>11538407488</v>
      </c>
      <c r="K25" s="11">
        <v>8594450574</v>
      </c>
    </row>
    <row r="26" spans="2:11" ht="29.25">
      <c r="B26" s="15" t="s">
        <v>36</v>
      </c>
      <c r="C26" s="10" t="s">
        <v>35</v>
      </c>
      <c r="D26" s="10" t="s">
        <v>5</v>
      </c>
      <c r="E26" s="11">
        <f t="shared" ref="E26:G26" si="3">E24-E25</f>
        <v>1794970855</v>
      </c>
      <c r="F26" s="23">
        <f t="shared" si="3"/>
        <v>170605228</v>
      </c>
      <c r="G26" s="26">
        <f t="shared" si="3"/>
        <v>0</v>
      </c>
      <c r="H26" s="11">
        <f>H24-H25</f>
        <v>1236775277</v>
      </c>
      <c r="I26" s="11">
        <v>3689429663</v>
      </c>
      <c r="J26" s="11">
        <f>J24-J25</f>
        <v>1293445682</v>
      </c>
      <c r="K26" s="11">
        <v>5180076256</v>
      </c>
    </row>
    <row r="27" spans="2:11">
      <c r="B27" s="15" t="s">
        <v>38</v>
      </c>
      <c r="C27" s="10" t="s">
        <v>37</v>
      </c>
      <c r="D27" s="10" t="s">
        <v>5</v>
      </c>
      <c r="E27" s="11">
        <v>0</v>
      </c>
      <c r="F27" s="23">
        <v>0</v>
      </c>
      <c r="G27" s="26"/>
      <c r="H27" s="11">
        <v>398972222</v>
      </c>
      <c r="I27" s="11">
        <v>42272728</v>
      </c>
      <c r="J27" s="11">
        <v>399095534</v>
      </c>
      <c r="K27" s="11">
        <v>51727273</v>
      </c>
    </row>
    <row r="28" spans="2:11">
      <c r="B28" s="15" t="s">
        <v>40</v>
      </c>
      <c r="C28" s="10" t="s">
        <v>39</v>
      </c>
      <c r="D28" s="10" t="s">
        <v>5</v>
      </c>
      <c r="E28" s="11">
        <v>0</v>
      </c>
      <c r="F28" s="23">
        <v>0</v>
      </c>
      <c r="G28" s="26"/>
      <c r="H28" s="11">
        <v>2759</v>
      </c>
      <c r="I28" s="11">
        <v>0</v>
      </c>
      <c r="J28" s="11">
        <v>964306</v>
      </c>
      <c r="K28" s="11">
        <v>0</v>
      </c>
    </row>
    <row r="29" spans="2:11">
      <c r="B29" s="15" t="s">
        <v>42</v>
      </c>
      <c r="C29" s="10" t="s">
        <v>41</v>
      </c>
      <c r="D29" s="10" t="s">
        <v>5</v>
      </c>
      <c r="E29" s="11">
        <f>E27-E28</f>
        <v>0</v>
      </c>
      <c r="F29" s="23">
        <f>F27-F28</f>
        <v>0</v>
      </c>
      <c r="G29" s="26"/>
      <c r="H29" s="11">
        <f>H27-H28</f>
        <v>398969463</v>
      </c>
      <c r="I29" s="11">
        <v>42272728</v>
      </c>
      <c r="J29" s="11">
        <f>J27-J28</f>
        <v>398131228</v>
      </c>
      <c r="K29" s="11">
        <v>51727273</v>
      </c>
    </row>
    <row r="30" spans="2:11" ht="29.25">
      <c r="B30" s="15" t="s">
        <v>44</v>
      </c>
      <c r="C30" s="10" t="s">
        <v>43</v>
      </c>
      <c r="D30" s="10" t="s">
        <v>5</v>
      </c>
      <c r="E30" s="11">
        <f t="shared" ref="E30:G30" si="4">E26+E29</f>
        <v>1794970855</v>
      </c>
      <c r="F30" s="23">
        <f t="shared" si="4"/>
        <v>170605228</v>
      </c>
      <c r="G30" s="26">
        <f t="shared" si="4"/>
        <v>0</v>
      </c>
      <c r="H30" s="11">
        <f>H26+H29</f>
        <v>1635744740</v>
      </c>
      <c r="I30" s="11">
        <v>3731702391</v>
      </c>
      <c r="J30" s="11">
        <f>J26+J29</f>
        <v>1691576910</v>
      </c>
      <c r="K30" s="11">
        <v>5231803529</v>
      </c>
    </row>
    <row r="31" spans="2:11">
      <c r="B31" s="15" t="s">
        <v>46</v>
      </c>
      <c r="C31" s="10" t="s">
        <v>45</v>
      </c>
      <c r="D31" s="10" t="s">
        <v>47</v>
      </c>
      <c r="E31" s="11">
        <v>0</v>
      </c>
      <c r="F31" s="23">
        <v>0</v>
      </c>
      <c r="G31" s="26"/>
      <c r="H31" s="11">
        <v>229328568</v>
      </c>
      <c r="I31" s="11">
        <v>399388250</v>
      </c>
      <c r="J31" s="11">
        <v>229328568</v>
      </c>
      <c r="K31" s="11">
        <v>399388250</v>
      </c>
    </row>
    <row r="32" spans="2:11">
      <c r="B32" s="15" t="s">
        <v>49</v>
      </c>
      <c r="C32" s="10" t="s">
        <v>48</v>
      </c>
      <c r="D32" s="10" t="s">
        <v>50</v>
      </c>
      <c r="E32" s="11">
        <v>0</v>
      </c>
      <c r="F32" s="23">
        <v>0</v>
      </c>
      <c r="G32" s="26"/>
      <c r="H32" s="11">
        <v>0</v>
      </c>
      <c r="I32" s="11">
        <v>0</v>
      </c>
      <c r="J32" s="11">
        <v>0</v>
      </c>
      <c r="K32" s="11">
        <v>0</v>
      </c>
    </row>
    <row r="33" spans="1:11">
      <c r="B33" s="15" t="s">
        <v>52</v>
      </c>
      <c r="C33" s="10" t="s">
        <v>51</v>
      </c>
      <c r="D33" s="10" t="s">
        <v>5</v>
      </c>
      <c r="E33" s="11">
        <f t="shared" ref="E33:G33" si="5">E30-E31-E32</f>
        <v>1794970855</v>
      </c>
      <c r="F33" s="23">
        <f t="shared" si="5"/>
        <v>170605228</v>
      </c>
      <c r="G33" s="26">
        <f t="shared" si="5"/>
        <v>0</v>
      </c>
      <c r="H33" s="11">
        <f>H30-H31-H32</f>
        <v>1406416172</v>
      </c>
      <c r="I33" s="11">
        <v>3332314141</v>
      </c>
      <c r="J33" s="11">
        <f>J30-J31-J32</f>
        <v>1462248342</v>
      </c>
      <c r="K33" s="11">
        <v>4832415279</v>
      </c>
    </row>
    <row r="34" spans="1:11">
      <c r="B34" s="15" t="s">
        <v>54</v>
      </c>
      <c r="C34" s="10" t="s">
        <v>53</v>
      </c>
      <c r="D34" s="10" t="s">
        <v>5</v>
      </c>
      <c r="E34" s="13">
        <v>0</v>
      </c>
      <c r="F34" s="25">
        <v>0</v>
      </c>
      <c r="G34" s="28"/>
      <c r="H34" s="11">
        <f t="shared" ref="H34:K34" si="6">H33/15000000</f>
        <v>93.761078133333328</v>
      </c>
      <c r="I34" s="11">
        <f t="shared" si="6"/>
        <v>222.15427606666665</v>
      </c>
      <c r="J34" s="11">
        <f t="shared" si="6"/>
        <v>97.483222799999993</v>
      </c>
      <c r="K34" s="11">
        <f t="shared" si="6"/>
        <v>322.16101859999998</v>
      </c>
    </row>
    <row r="35" spans="1:11" ht="9.75" customHeight="1"/>
    <row r="36" spans="1:11" ht="6.75" customHeight="1"/>
    <row r="37" spans="1:11">
      <c r="A37" s="18"/>
      <c r="B37" s="6"/>
      <c r="C37" s="18"/>
      <c r="D37" s="18"/>
      <c r="E37" s="18"/>
      <c r="F37" s="18"/>
      <c r="G37" s="18"/>
      <c r="H37" s="18"/>
      <c r="I37" s="147" t="s">
        <v>626</v>
      </c>
      <c r="J37" s="147"/>
      <c r="K37" s="147"/>
    </row>
    <row r="38" spans="1:11">
      <c r="A38" s="3" t="s">
        <v>258</v>
      </c>
      <c r="B38" s="64" t="s">
        <v>714</v>
      </c>
      <c r="C38" s="148">
        <f>H30</f>
        <v>1635744740</v>
      </c>
      <c r="D38" s="148"/>
      <c r="E38" s="148"/>
      <c r="F38" s="148"/>
      <c r="G38" s="148"/>
      <c r="H38" s="148"/>
    </row>
    <row r="39" spans="1:11" s="63" customFormat="1" ht="14.25">
      <c r="A39" s="61" t="s">
        <v>263</v>
      </c>
      <c r="B39" s="62" t="s">
        <v>710</v>
      </c>
      <c r="C39" s="148">
        <v>592822160</v>
      </c>
      <c r="D39" s="148"/>
      <c r="E39" s="148"/>
      <c r="F39" s="148"/>
      <c r="G39" s="148"/>
      <c r="H39" s="148"/>
      <c r="I39" s="61"/>
      <c r="J39" s="61"/>
      <c r="K39" s="61"/>
    </row>
    <row r="40" spans="1:11">
      <c r="B40" s="62" t="s">
        <v>711</v>
      </c>
      <c r="C40" s="148">
        <v>520000</v>
      </c>
      <c r="D40" s="148"/>
      <c r="E40" s="148"/>
      <c r="F40" s="148"/>
      <c r="G40" s="148"/>
      <c r="H40" s="148"/>
      <c r="I40" s="7"/>
    </row>
    <row r="41" spans="1:11">
      <c r="B41" s="62" t="s">
        <v>712</v>
      </c>
      <c r="C41" s="148">
        <f>C38-C39-C40</f>
        <v>1042402580</v>
      </c>
      <c r="D41" s="148"/>
      <c r="E41" s="148"/>
      <c r="F41" s="148"/>
      <c r="G41" s="148"/>
      <c r="H41" s="148"/>
      <c r="I41" s="7"/>
    </row>
    <row r="42" spans="1:11">
      <c r="B42" s="62" t="s">
        <v>715</v>
      </c>
      <c r="C42" s="150">
        <v>0.22</v>
      </c>
      <c r="D42" s="150"/>
      <c r="E42" s="150"/>
      <c r="F42" s="150"/>
      <c r="G42" s="150"/>
      <c r="H42" s="150"/>
      <c r="I42" s="7"/>
      <c r="J42" s="36"/>
    </row>
    <row r="43" spans="1:11">
      <c r="B43" s="62" t="s">
        <v>713</v>
      </c>
      <c r="C43" s="148">
        <f>C41*C42</f>
        <v>229328567.59999999</v>
      </c>
      <c r="D43" s="148"/>
      <c r="E43" s="148"/>
      <c r="F43" s="148"/>
      <c r="G43" s="148"/>
      <c r="H43" s="148"/>
      <c r="I43" s="7"/>
    </row>
    <row r="44" spans="1:11" s="63" customFormat="1" ht="14.25">
      <c r="A44" s="61" t="s">
        <v>264</v>
      </c>
      <c r="B44" s="62"/>
      <c r="C44" s="149"/>
      <c r="D44" s="149"/>
      <c r="E44" s="149"/>
      <c r="F44" s="149"/>
      <c r="G44" s="149"/>
      <c r="H44" s="149"/>
      <c r="I44" s="61"/>
      <c r="J44" s="61"/>
      <c r="K44" s="61"/>
    </row>
  </sheetData>
  <mergeCells count="9">
    <mergeCell ref="J4:K4"/>
    <mergeCell ref="I37:K37"/>
    <mergeCell ref="C39:H39"/>
    <mergeCell ref="C44:H44"/>
    <mergeCell ref="C40:H40"/>
    <mergeCell ref="C41:H41"/>
    <mergeCell ref="C42:H42"/>
    <mergeCell ref="C43:H43"/>
    <mergeCell ref="C38:H38"/>
  </mergeCells>
  <pageMargins left="0.7" right="0.7" top="0.75" bottom="0.75" header="0.3" footer="0.3"/>
  <pageSetup scale="6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BYCvRWNiIQlfAupppAQ9GdJibJ8=</DigestValue>
    </Reference>
    <Reference URI="#idOfficeObject" Type="http://www.w3.org/2000/09/xmldsig#Object">
      <DigestMethod Algorithm="http://www.w3.org/2000/09/xmldsig#sha1"/>
      <DigestValue>0SkGHGZRi11AaJHDGEDPJlrwgEY=</DigestValue>
    </Reference>
    <Reference URI="#idValidSigLnImg" Type="http://www.w3.org/2000/09/xmldsig#Object">
      <DigestMethod Algorithm="http://www.w3.org/2000/09/xmldsig#sha1"/>
      <DigestValue>UPHzU1k0BCfsn5Av95amtWMCApw=</DigestValue>
    </Reference>
    <Reference URI="#idInvalidSigLnImg" Type="http://www.w3.org/2000/09/xmldsig#Object">
      <DigestMethod Algorithm="http://www.w3.org/2000/09/xmldsig#sha1"/>
      <DigestValue>sE/MDTJD6/NWGbNPup+H9t+ipj8=</DigestValue>
    </Reference>
  </SignedInfo>
  <SignatureValue>
    Cl4UsUfPGV4jIvAFkA2qc/Wn+CToc04ssN/Q9qbVlovzm940zcyPSyrcLBjQjvzaz4WtUQSc
    fL5+ZJdQuv5sCNY2HArKtk6nligW3liJJ5w3gnW6tDlO+d7QRfIPzcCwX90lETaycKgJbRz0
    8esVcPcdtcZD9xeRWp46hRIXF+8=
  </SignatureValue>
  <KeyInfo>
    <KeyValue>
      <RSAKeyValue>
        <Modulus>
            vMBun/TI6eSwrsrPJXakb1ySuLn4YYiieGvJgBv+OeZPbkg/GzlSXIMehaue1vPgjzRWDyJQ
            bHkK+Z6O+B5lXvN0GxmpaDgDA/Fvb0x0zcJCWhP5BzAjtzu0rMZJkcneUhROF+kZN6Uer547
            UrDPIhhjDodfYbFbjEIyNVmabX0=
          </Modulus>
        <Exponent>AQAB</Exponent>
      </RSAKeyValue>
    </KeyValue>
    <X509Data>
      <X509Certificate>
          MIIGEjCCA/qgAwIBAgIQVAFwEL+16voWSIBHGDNWUjANBgkqhkiG9w0BAQUFADBpMQswCQYD
          VQQGEwJWTjETMBEGA1UEChMKVk5QVCBHcm91cDEeMBwGA1UECxMVVk5QVC1DQSBUcnVzdCBO
          ZXR3b3JrMSUwIwYDVQQDExxWTlBUIENlcnRpZmljYXRpb24gQXV0aG9yaXR5MB4XDTEyMTEy
          ODAyMDcxM1oXDTE2MDUzMDAyMDcxM1owgdExCzAJBgNVBAYTAlZOMRIwEAYDVQQIDAlIw6Ag
          TuG7mWkxEjAQBgNVBAcMCUJhIMSQw6xuaDEwMC4GA1UECgwnQ8OUTkcgVFkgQ+G7lCBQSOG6
          pk4gQ0jhu6hORyBLSE/DgU4gU0hCMScwJQYDVQQLDB5QaMOybmcgS2nhu4NtIHNvw6F0IG7h
          u5lpIGLhu5kxHzAdBgNVBAMMFlRS4bqmTiBUSOG7iiBIw4AgVFJBTkcxHjAcBgoJkiaJk/Is
          ZAEBDA5DTU5EOjAxMjA5OTQ0NzCBnzANBgkqhkiG9w0BAQEFAAOBjQAwgYkCgYEAvMBun/TI
          6eSwrsrPJXakb1ySuLn4YYiieGvJgBv+OeZPbkg/GzlSXIMehaue1vPgjzRWDyJQbHkK+Z6O
          +B5lXvN0GxmpaDgDA/Fvb0x0zcJCWhP5BzAjtzu0rMZJkcneUhROF+kZN6Uer547UrDPIhhj
          DodfYbFbjEIyNVmabX0CAwEAAaOCAc8wggHLMHAGCCsGAQUFBwEBBGQwYjAyBggrBgEFBQcw
          AoYmaHR0cDovL3B1Yi52bnB0LWNhLnZuL2NlcnRzL3ZucHRjYS5jZXIwLAYIKwYBBQUHMAGG
          IGh0dHA6Ly9vY3NwLnZucHQtY2Eudm4vcmVzcG9uZGVyMB0GA1UdDgQWBBRs8Smr9w92oRIy
          fEfIVSRb611gkzAMBgNVHRMBAf8EAjAAMB8GA1UdIwQYMBaAFAZpwNXVAooVjUZ96XziaApV
          rGqvMG4GA1UdIARnMGUwYwYOKwYBBAGB7QMBAQMBAwIwUTAoBggrBgEFBQcCAjAcHhoAUwBJ
          AEQALQBQADEALgAwAC0ANAAyAG0AbzAlBggrBgEFBQcCARYZaHR0cDovL3B1Yi52bnB0LWNh
          LnZuL3JwYTAxBgNVHR8EKjAoMCagJKAihiBodHRwOi8vY3JsLnZucHQtY2Eudm4vdm5wdGNh
          LmNybDAOBgNVHQ8BAf8EBAMCBPAwNAYDVR0lBC0wKwYIKwYBBQUHAwIGCCsGAQUFBwMEBgor
          BgEEAYI3CgMMBgkqhkiG9y8BAQUwIAYDVR0RBBkwF4EVdHJhbmcudGhoQHNoYnMuY29tLnZu
          MA0GCSqGSIb3DQEBBQUAA4ICAQChtfEHnYREKQjtDq6ZZDRSkvo1TMBGs2Kc9wxBrkvWoqhs
          iDArQbnP/CnhflCk0JL881IOiCT4h8SWAm39dX7Z6fSnad7yOPUHuZa/mlsBDLjYJg3BadWk
          1tLrV+MSq7PvdFeoRhW6DfgbitRwV+y72/F9meON7JALQBQP5IxDy6bRYcSZZAEzXV376KvE
          TuzO/OLXZ2zROlddxyFatthbKypastWONbXwt4gnLB4Eqi7elTYJwilbiPcJ6AL6zEoH3gkf
          KQESpjK9DxrXEHhG61/LyEuAnxJyBCjxFeg63y+HpWN7qbJQaKYfNj/YGBlTgTNLl0I/CwWj
          GlX4fqiToO3HoDDdAdnPUtwbBnRPgzfx4qP+FETpu0evdHJpwfCopCxWCeYgWO+DaT1ZHnuB
          2Z94pVu2jn3lxzNNY2aKnW+n6nrpED9vmzBOnoBcYua4xVT4TO4Zbd/JhPhn+mUXaLix0ti8
          6E61GBdZ6DAsp3beslvLscBRnb0lvIy/fIj34gW4Lq0woLJ6cyHcsiwnZzEnnlkMlAvHaf/g
          /7henAz7Z3QEzHmfoeVMOUXxGjqlCMsYcVuXdxGzQPs+m6YnvrvtYYc43G4YqXVZ32Y3WeXX
          4DwWmaoDJaVWDi8XNCaFXXH5WRuI+dHk9d4jpNTWNjhG5OddarbB/+C/YmN0Gw==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dY+DyKuxdOO6ooRIH+ClGOhacvQ=</DigestValue>
      </Reference>
      <Reference URI="/xl/calcChain.xml?ContentType=application/vnd.openxmlformats-officedocument.spreadsheetml.calcChain+xml">
        <DigestMethod Algorithm="http://www.w3.org/2000/09/xmldsig#sha1"/>
        <DigestValue>Hwr2q0a9HMtFlKIrRGDmACw1Htc=</DigestValue>
      </Reference>
      <Reference URI="/xl/comments1.xml?ContentType=application/vnd.openxmlformats-officedocument.spreadsheetml.comments+xml">
        <DigestMethod Algorithm="http://www.w3.org/2000/09/xmldsig#sha1"/>
        <DigestValue>1NZK5VxzwmR7xF9BF8TQqtu+oxg=</DigestValue>
      </Reference>
      <Reference URI="/xl/comments2.xml?ContentType=application/vnd.openxmlformats-officedocument.spreadsheetml.comments+xml">
        <DigestMethod Algorithm="http://www.w3.org/2000/09/xmldsig#sha1"/>
        <DigestValue>B4pGiwDSvOyI+z+OjoH2mi+zU7E=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t6vBjkNFiOWef9bUNvegb4wDXKA=</DigestValue>
      </Reference>
      <Reference URI="/xl/drawings/vmlDrawing2.vml?ContentType=application/vnd.openxmlformats-officedocument.vmlDrawing">
        <DigestMethod Algorithm="http://www.w3.org/2000/09/xmldsig#sha1"/>
        <DigestValue>isi7MoQcDm7e6SiNfylCD8Uf5zM=</DigestValue>
      </Reference>
      <Reference URI="/xl/media/image1.emf?ContentType=image/x-emf">
        <DigestMethod Algorithm="http://www.w3.org/2000/09/xmldsig#sha1"/>
        <DigestValue>BKNUsi8l1ezOfyeipVmnjQdfp9I=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xbAefS7hqm36OUK87+oE3yAxkU0=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hwYTcH8SponB92TUyy0OEmI2vdA=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NQ6nqSwM9xlXix7sZULqU0sSZ9A=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mZUn5/yqNHEd1u8Oapp5S3TRtvA=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K0go7rCgtSMgl8pchmkcEWKUtPM=</DigestValue>
      </Reference>
      <Reference URI="/xl/sharedStrings.xml?ContentType=application/vnd.openxmlformats-officedocument.spreadsheetml.sharedStrings+xml">
        <DigestMethod Algorithm="http://www.w3.org/2000/09/xmldsig#sha1"/>
        <DigestValue>QN46qZZ6vU0CHSqzszv6MLaRU5U=</DigestValue>
      </Reference>
      <Reference URI="/xl/styles.xml?ContentType=application/vnd.openxmlformats-officedocument.spreadsheetml.styles+xml">
        <DigestMethod Algorithm="http://www.w3.org/2000/09/xmldsig#sha1"/>
        <DigestValue>aKzNNw8QmBAmsSxd5kY3G4+w6Ls=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zG7xkeINxNtbezGUqa1iAo2dUOM=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iIvMOFgZz4KayysoUVpOxdAoWh4=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oaD55nSuB0aqj41FRUCOc+csA4I=</DigestValue>
      </Reference>
      <Reference URI="/xl/worksheets/sheet2.xml?ContentType=application/vnd.openxmlformats-officedocument.spreadsheetml.worksheet+xml">
        <DigestMethod Algorithm="http://www.w3.org/2000/09/xmldsig#sha1"/>
        <DigestValue>1iEnCLJ4w7ocOccuVVFBolr+f3Q=</DigestValue>
      </Reference>
      <Reference URI="/xl/worksheets/sheet3.xml?ContentType=application/vnd.openxmlformats-officedocument.spreadsheetml.worksheet+xml">
        <DigestMethod Algorithm="http://www.w3.org/2000/09/xmldsig#sha1"/>
        <DigestValue>hr5FCiGOwTS1ftrwTyCGM416x+A=</DigestValue>
      </Reference>
      <Reference URI="/xl/worksheets/sheet4.xml?ContentType=application/vnd.openxmlformats-officedocument.spreadsheetml.worksheet+xml">
        <DigestMethod Algorithm="http://www.w3.org/2000/09/xmldsig#sha1"/>
        <DigestValue>b8vTPM+dfA/Wid2EwQpsLmX1sAo=</DigestValue>
      </Reference>
      <Reference URI="/xl/worksheets/sheet5.xml?ContentType=application/vnd.openxmlformats-officedocument.spreadsheetml.worksheet+xml">
        <DigestMethod Algorithm="http://www.w3.org/2000/09/xmldsig#sha1"/>
        <DigestValue>RfJIGj9AhPGJcpy9QSmhvaLJiM8=</DigestValue>
      </Reference>
      <Reference URI="/xl/worksheets/sheet6.xml?ContentType=application/vnd.openxmlformats-officedocument.spreadsheetml.worksheet+xml">
        <DigestMethod Algorithm="http://www.w3.org/2000/09/xmldsig#sha1"/>
        <DigestValue>to5XVbTsh+PbKdz57JApmgVfoec=</DigestValue>
      </Reference>
    </Manifest>
    <SignatureProperties>
      <SignatureProperty Id="idSignatureTime" Target="#idPackageSignature">
        <mdssi:SignatureTime>
          <mdssi:Format>YYYY-MM-DDThh:mm:ssTZD</mdssi:Format>
          <mdssi:Value>2015-10-21T09:34:31Z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{EAB1E99F-CAC5-4039-BA82-279FF22F9583}</SetupID>
          <SignatureText>Trần Thị Hà Trang</SignatureText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KIwAApREAACBFTUYAAAEAsBUAAIYAAAAHAAAAAAAAAAAAAAAAAAAAVgUAAAADAADiAQAADwEAAAAAAAAAAAAAAAAAAGZaBwBVIgQ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MwAcWKFprNJDAFSoaGkAHQgC4NJDAIDFaGkAHQgCQAbEAkgxVWoAAAAAQAbEAgQAAAD///8BAAAAAP/////00kMAr6NoAPTSQwDGo2hpSDFVagAdCAIAAAAAfNRDAAflcWkcs6tpAB0IAgAAAACiEMQCoBDEAigZFwK4mnBpAADEAsVdZmlABsQCSDFVajyI2QEAAAAAQAAAAAECAAAZAAAAAAAAAAAAAACg00MA2NNDAEicuAI5mG5pAAAAAAAA12cDAAAAIwADANjTQwABAgAAAgAAABgbVQAAAAAAAQAACCMAAwDY00MAAgAAABgbVQAAAAAAAQAACBilZWlkdgAIAAAAACUAAAAMAAAAAwAAABgAAAAMAAAAAAAAAhIAAAAMAAAAAQAAAB4AAAAYAAAAvQAAAAQAAAD3AAAAEQAAAFQAAACIAAAAvgAAAAQAAAD1AAAAEAAAAAEAAABbJA1CVSUNQr4AAAAEAAAACgAAAEwAAAAAAAAAAAAAAAAAAAD//////////2AAAAAxADAALwAyADEALwAyADAAMQA1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C8DAMjkAwAABAAAAAQAAAAAAAAAAABTAGkAZwBuAGEAdAB1AHIAZQBMAGkAbgBlAAAAzh9maS4fZmlgVSEAHLOraYguVWoAWDUDAAAEACzdQwD1TGlp0OzCAlF+ZmkSTWlpA2LEN8DdQwABAAQAAAAEAAAzMQDwBgAAAAAEAAAAQwCZA3NpAFY1AwBYNQPA3UMAwN1DAAEABAAAAAQAkN1DAAAAAAD/////VN1DAJDdQwBRfmZpLwxzab9ixDcAAEMA0OzCAsAosgIAAAAAMAAAAKTdQwAAAAAANVVlaQAAAACABBsAAAAAALBVIQCI3UMAylFladTNWwVD3kMAZHYACAAAAAAlAAAADAAAAAQAAAAYAAAADAAAAAAAAAISAAAADAAAAAEAAAAWAAAADAAAAAgAAABUAAAAVAAAAAoAAAA3AAAAHgAAAFoAAAABAAAAWyQNQlUl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EUAAACuAAAAVwAAACkAAABFAAAAhgAAABMAAAAhAPAAAAAAAAAAAAAAAIA/AAAAAAAAAAAAAIA/AAAAAAAAAAAAAAAAAAAAAAAAAAAAAAAAAAAAAAAAAAAlAAAADAAAAAAAAIAoAAAADAAAAAUAAABSAAAAcAEAAAUAAADw////AAAAAAAAAAAAAAAAkAEAAAAAAAEAAAAAdABhAGgAbwBtAGEAAAAAAAAAAAAAAAAAAAAAAAAAAAAAAAAAAAAAAAAAAAAAAAAAAAAAAAAAAAAAAAAAAAAAAAAAAAAkAAAAAAAAAACnMwAAAAAA4P///wcAAADU21QFCAAAAMjbVAUBAAAAAAUAoNwAAAAc3EMAVTBwaQAAAABU3EMAWNxDAPEPAaUBAAAAAQAAAAAAZwaILVVqiC1VaqzBAAAAAAAAAAAAAAAAAAAcs6tpAABnBlTcQwBspWhpAABVaoDrEgCILVVqBQAAAHDcQwCILVVqcNxDAJ+DbGnEg2xpXOBDAHhI3GmA3EMAoLBsaYgtVWoL3UMAGN9DAAAAbGkL3UMAgOsSAIDrEgB4fWxpiC1VaivdQwA430MAXH1saSvdQwCQ5xIAkOcSAHh9bGkgCGcGBQAAAFzgQwBkdgAIAAAAACUAAAAMAAAABQAAABgAAAAMAAAAAAAAAhIAAAAMAAAAAQAAAB4AAAAYAAAAKQAAAEUAAACvAAAAWAAAAFQAAAC0AAAAKgAAAEUAAACtAAAAVwAAAAEAAABbJA1CVSUNQioAAABFAAAAEQAAAEwAAAAAAAAAAAAAAAAAAAD//////////3AAAABUAHIApx5uACAAVABoAMseIABIAOAAIABUAHIAYQBuAGcAAAAKAAAABgAAAAgAAAAJAAAABQAAAAoAAAAJAAAABAAAAAUAAAALAAAACAAAAAUAAAAKAAAABgAAAAgAAAAJAAAACQAAAEsAAAAQAAAAAAAAAAUAAAAlAAAADAAAAA0AAIAnAAAAGAAAAAYAAAAAAAAA////AgAAAAAlAAAADAAAAAYAAABMAAAAZAAAAAAAAABgAAAA/wAAAHwAAAAAAAAAYAAAAAABAAAdAAAAIQDwAAAAAAAAAAAAAACAPwAAAAAAAAAAAACAPwAAAAAAAAAAAAAAAAAAAAAAAAAAAAAAAAAAAAAAAAAAJQAAAAwAAAAAAACAKAAAAAwAAAAGAAAAJwAAABgAAAAGAAAAAAAAAP///wIAAAAAJQAAAAwAAAAGAAAATAAAAGQAAAAJAAAAYAAAAPYAAABsAAAACQAAAGAAAADuAAAADQAAACEA8AAAAAAAAAAAAAAAgD8AAAAAAAAAAAAAgD8AAAAAAAAAAAAAAAAAAAAAAAAAAAAAAAAAAAAAAAAAACUAAAAMAAAAAAAAgCgAAAAMAAAABgAAACUAAAAMAAAAAwAAABgAAAAMAAAAAAAAAhIAAAAMAAAAAQAAAB4AAAAYAAAACQAAAGAAAAD3AAAAbQAAAFQAAAC0AAAACgAAAGAAAABfAAAAbAAAAAEAAABbJA1CVSUNQgoAAABgAAAAEQAAAEwAAAAAAAAAAAAAAAAAAAD//////////3AAAABUAHIApx5uACAAVABoAMseIABIAOAAIABUAHIAYQBuAGcAAAAGAAAABAAAAAYAAAAGAAAAAwAAAAYAAAAGAAAAAgAAAAMAAAAHAAAABgAAAAMAAAAGAAAABAAAAAYAAAAGAAAABgAAAEsAAAAQAAAAAAAAAAUAAAAlAAAADAAAAA0AAIAnAAAAGAAAAAYAAAAAAAAA////AgAAAAAlAAAADAAAAAYAAABMAAAAZAAAAAkAAABwAAAA9gAAAHwAAAAJAAAAcAAAAO4AAAANAAAAIQDwAAAAAAAAAAAAAACAPwAAAAAAAAAAAACAPwAAAAAAAAAAAAAAAAAAAAAAAAAAAAAAAAAAAAAAAAAAJQAAAAwAAAAAAACAKAAAAAwAAAAGAAAAJQAAAAwAAAADAAAAGAAAAAwAAAAAAAACEgAAAAwAAAABAAAAHgAAABgAAAAJAAAAcAAAAPcAAAB9AAAAVAAAAJQAAAAKAAAAcAAAAE0AAAB8AAAAAQAAAFskDUJVJQ1CCgAAAHAAAAAMAAAATAAAAAAAAAAAAAAAAAAAAP//////////ZAAAAFQAcgCwAd8ebgBnACAAcABoAPIAbgBnAAYAAAAEAAAABwAAAAYAAAAGAAAABgAAAAMAAAAGAAAABgAAAAYAAAAGAAAABgAAAEsAAAAQAAAAAAAAAAUAAAAlAAAADAAAAA0AAIAKAAAAEAAAAAAAAAAAAAAADgAAABQAAAAAAAAAEAAAABQAAAA=</Object>
  <Object Id="idInvalidSigLnImg">AQAAAGwAAAAAAAAAAAAAAP8AAAB/AAAAAAAAAAAAAABKIwAApREAACBFTUYAAAEAWBkAAIwAAAAHAAAAAAAAAAAAAAAAAAAAVgUAAAADAADiAQAADwEAAAAAAAAAAAAAAAAAAGZaBwBVIgQ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j0////pcvc2fH4YsnqLbrpW8jo6+/v//Tw/+/g/+vg/+jdw9HTaYib5urt+vr///+YvMT5/f3Z8Pi85/bU8vn6/Pr//fr/8On/7eD/5duzvL9khJXn6+71fP///63a54SmraHH0JnD0Haarb3l88jy/4KdqrHS33CElJK2xG2Moebp7fr6cJiwdJqykKjAgqGygqGykKjAZoykYIigiaK5bYudkKjAa4ibUHCA5ersg94nAAAAGAAAAAMAAAAAAAAA////AgAAAAAlAAAADAAAAAMAAABMAAAAZAAAACIAAAAEAAAAcwAAABAAAAAiAAAABAAAAFIAAAANAAAAIQDwAAAAAAAAAAAAAACAPwAAAAAAAAAAAACAPwAAAAAAAAAAAAAAAAAAAAAAAAAAAAAAAAAAAAAAAAAAJQAAAAwAAAAAAACAKAAAAAwAAAADAAAAUgAAAHABAAADAAAA9f///wAAAAAAAAAAAAAAAJABAAAAAAABAAAAAHQAYQBoAG8AbQBhAAAAAAAAAAAAAAAAAAAAAAAAAAAAAAAAAAAAAAAAAAAAAAAAAAAAAAAAAAAAAAAAAAAAAAAAADMAHFihaazSQwBUqGhpAB0IAuDSQwCAxWhpAB0IAkAGxAJIMVVqAAAAAEAGxAIEAAAA////AQAAAAD/////9NJDAK+jaAD00kMAxqNoaUgxVWoAHQgCAAAAAHzUQwAH5XFpHLOraQAdCAIAAAAAohDEAqAQxAIoGRcCuJpwaQAAxALFXWZpQAbEAkgxVWo8iNkBAAAAAEAAAAABAgAAGQAAAAAAAAAAAAAAoNNDANjTQwBInLgCOZhuaQAAAAAAANdnAwAAACMAAwDY00MAAQIAAAIAAAAYG1UAAAAAAAEAAAgjAAMA2NNDAAIAAAAYG1UAAAAAAAEAAAgYpWVpZHYACAAAAAAlAAAADAAAAAMAAAAYAAAADAAAAP8AAAISAAAADAAAAAEAAAAeAAAAGAAAACIAAAAEAAAAdAAAABEAAABUAAAAtAAAACMAAAAEAAAAcgAAABAAAAABAAAAWyQNQlUlDUIjAAAABAAAABEAAABMAAAAAAAAAAAAAAAAAAAA//////////9wAAAASQBuAHYAYQBsAGkAZAAgAHMAaQBnAG4AYQB0AHUAcgBlAACABAAAAAYAAAAGAAAABgAAAAIAAAACAAAABgAAAAMAAAAFAAAAAgAAAAYAAAAGAAAABgAAAAQAAAAGAAAABA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C8DAMjkAwAABAAAAAQAAAAAAAAAAABTAGkAZwBuAGEAdAB1AHIAZQBMAGkAbgBlAAAAzh9maS4fZmlgVSEAHLOraYguVWoAWDUDAAAEACzdQwD1TGlp0OzCAlF+ZmkSTWlpA2LEN8DdQwABAAQAAAAEAAAzMQDwBgAAAAAEAAAAQwCZA3NpAFY1AwBYNQPA3UMAwN1DAAEABAAAAAQAkN1DAAAAAAD/////VN1DAJDdQwBRfmZpLwxzab9ixDcAAEMA0OzCAsAosgIAAAAAMAAAAKTdQwAAAAAANVVlaQAAAACABBsAAAAAALBVIQCI3UMAylFladTNWwVD3kMAZHYACAAAAAAlAAAADAAAAAQAAAAYAAAADAAAAAAAAAISAAAADAAAAAEAAAAWAAAADAAAAAgAAABUAAAAVAAAAAoAAAA3AAAAHgAAAFoAAAABAAAAWyQNQlUl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EUAAACuAAAAVwAAACkAAABFAAAAhgAAABMAAAAhAPAAAAAAAAAAAAAAAIA/AAAAAAAAAAAAAIA/AAAAAAAAAAAAAAAAAAAAAAAAAAAAAAAAAAAAAAAAAAAlAAAADAAAAAAAAIAoAAAADAAAAAUAAABSAAAAcAEAAAUAAADw////AAAAAAAAAAAAAAAAkAEAAAAAAAEAAAAAdABhAGgAbwBtAGEAAAAAAAAAAAAAAAAAAAAAAAAAAAAAAAAAAAAAAAAAAAAAAAAAAAAAAAAAAAAAAAAAAAAAAAAAAAAkAAAAAAAAAACnMwAAAAAA4P///wcAAADU21QFCAAAAMjbVAUBAAAAAAUAoNwAAAAc3EMAVTBwaQAAAABU3EMAWNxDAPEPAaUBAAAAAQAAAAAAZwaILVVqiC1VaqzBAAAAAAAAAAAAAAAAAAAcs6tpAABnBlTcQwBspWhpAABVaoDrEgCILVVqBQAAAHDcQwCILVVqcNxDAJ+DbGnEg2xpXOBDAHhI3GmA3EMAoLBsaYgtVWoL3UMAGN9DAAAAbGkL3UMAgOsSAIDrEgB4fWxpiC1VaivdQwA430MAXH1saSvdQwCQ5xIAkOcSAHh9bGkgCGcGBQAAAFzgQwBkdgAIAAAAACUAAAAMAAAABQAAABgAAAAMAAAAAAAAAhIAAAAMAAAAAQAAAB4AAAAYAAAAKQAAAEUAAACvAAAAWAAAAFQAAAC0AAAAKgAAAEUAAACtAAAAVwAAAAEAAABbJA1CVSUNQioAAABFAAAAEQAAAEwAAAAAAAAAAAAAAAAAAAD//////////3AAAABUAHIApx5uACAAVABoAMseIABIAOAAIABUAHIAYQBuAGcADUIKAAAABgAAAAgAAAAJAAAABQAAAAoAAAAJAAAABAAAAAUAAAALAAAACAAAAAUAAAAKAAAABgAAAAgAAAAJAAAACQAAAEsAAAAQAAAAAAAAAAUAAAAlAAAADAAAAA0AAIAnAAAAGAAAAAYAAAAAAAAA////AgAAAAAlAAAADAAAAAYAAABMAAAAZAAAAAAAAABgAAAA/wAAAHwAAAAAAAAAYAAAAAABAAAdAAAAIQDwAAAAAAAAAAAAAACAPwAAAAAAAAAAAACAPwAAAAAAAAAAAAAAAAAAAAAAAAAAAAAAAAAAAAAAAAAAJQAAAAwAAAAAAACAKAAAAAwAAAAGAAAAJwAAABgAAAAGAAAAAAAAAP///wIAAAAAJQAAAAwAAAAGAAAATAAAAGQAAAAJAAAAYAAAAPYAAABsAAAACQAAAGAAAADuAAAADQAAACEA8AAAAAAAAAAAAAAAgD8AAAAAAAAAAAAAgD8AAAAAAAAAAAAAAAAAAAAAAAAAAAAAAAAAAAAAAAAAACUAAAAMAAAAAAAAgCgAAAAMAAAABgAAACUAAAAMAAAAAwAAABgAAAAMAAAAAAAAAhIAAAAMAAAAAQAAAB4AAAAYAAAACQAAAGAAAAD3AAAAbQAAAFQAAAC0AAAACgAAAGAAAABfAAAAbAAAAAEAAABbJA1CVSUNQgoAAABgAAAAEQAAAEwAAAAAAAAAAAAAAAAAAAD//////////3AAAABUAHIApx5uACAAVABoAMseIABIAOAAIABUAHIAYQBuAGcAAAAGAAAABAAAAAYAAAAGAAAAAwAAAAYAAAAGAAAAAgAAAAMAAAAHAAAABgAAAAMAAAAGAAAABAAAAAYAAAAGAAAABgAAAEsAAAAQAAAAAAAAAAUAAAAlAAAADAAAAA0AAIAnAAAAGAAAAAYAAAAAAAAA////AgAAAAAlAAAADAAAAAYAAABMAAAAZAAAAAkAAABwAAAA9gAAAHwAAAAJAAAAcAAAAO4AAAANAAAAIQDwAAAAAAAAAAAAAACAPwAAAAAAAAAAAACAPwAAAAAAAAAAAAAAAAAAAAAAAAAAAAAAAAAAAAAAAAAAJQAAAAwAAAAAAACAKAAAAAwAAAAGAAAAJQAAAAwAAAADAAAAGAAAAAwAAAAAAAACEgAAAAwAAAABAAAAHgAAABgAAAAJAAAAcAAAAPcAAAB9AAAAVAAAAJQAAAAKAAAAcAAAAE0AAAB8AAAAAQAAAFskDUJVJQ1CCgAAAHAAAAAMAAAATAAAAAAAAAAAAAAAAAAAAP//////////ZAAAAFQAcgCwAd8ebgBnACAAcABoAPIAbgBnAAYAAAAEAAAABwAAAAYAAAAGAAAABgAAAAMAAAAGAAAABgAAAAYAAAAGAAAABgAAAEsAAAAQAAAAAAAAAAUAAAAlAAAADAAAAA0AAIAKAAAAEAAAAAAAAAAA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PL</vt:lpstr>
      <vt:lpstr>BS</vt:lpstr>
      <vt:lpstr>Sheet1</vt:lpstr>
      <vt:lpstr>CFS</vt:lpstr>
      <vt:lpstr>VCSH</vt:lpstr>
      <vt:lpstr>Sheet2</vt:lpstr>
      <vt:lpstr>BS!Print_Area</vt:lpstr>
      <vt:lpstr>CFS!Print_Area</vt:lpstr>
      <vt:lpstr>BS!Print_Titles</vt:lpstr>
      <vt:lpstr>CFS!Print_Titles</vt:lpstr>
      <vt:lpstr>PL!Print_Titles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Mi Ngoc (Thu Ky Tong Giam Doc)</dc:creator>
  <cp:lastModifiedBy>ngoc.ntm</cp:lastModifiedBy>
  <cp:lastPrinted>2015-10-21T02:25:18Z</cp:lastPrinted>
  <dcterms:created xsi:type="dcterms:W3CDTF">2011-02-23T08:25:43Z</dcterms:created>
  <dcterms:modified xsi:type="dcterms:W3CDTF">2015-10-21T09:34:30Z</dcterms:modified>
</cp:coreProperties>
</file>