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135" windowHeight="7365"/>
  </bookViews>
  <sheets>
    <sheet name="CK - BẢNG CÂN ĐỐI KẾ TOÁN" sheetId="2" r:id="rId1"/>
    <sheet name="CK - BÁO CÁO KẾT QUẢ KINH DOANH" sheetId="3" r:id="rId2"/>
    <sheet name="CK - BÁO CÁO LƯU CHUYỂN TIỀN TỆ" sheetId="4" r:id="rId3"/>
    <sheet name="THUYET MINH" sheetId="1" r:id="rId4"/>
  </sheets>
  <definedNames>
    <definedName name="_xlnm.Print_Titles" localSheetId="0">'CK - BẢNG CÂN ĐỐI KẾ TOÁN'!$A$8:$IV$8</definedName>
    <definedName name="_xlnm.Print_Titles" localSheetId="1">'CK - BÁO CÁO KẾT QUẢ KINH DOANH'!$A$8:$IV$8</definedName>
    <definedName name="_xlnm.Print_Titles" localSheetId="2">'CK - BÁO CÁO LƯU CHUYỂN TIỀN TỆ'!$A$8:$IV$8</definedName>
  </definedNames>
  <calcPr calcId="124519"/>
</workbook>
</file>

<file path=xl/calcChain.xml><?xml version="1.0" encoding="utf-8"?>
<calcChain xmlns="http://schemas.openxmlformats.org/spreadsheetml/2006/main">
  <c r="D50" i="4"/>
  <c r="E35"/>
  <c r="D35"/>
  <c r="E17"/>
  <c r="E26" s="1"/>
  <c r="D17"/>
  <c r="D26" s="1"/>
  <c r="D51" s="1"/>
  <c r="D54" s="1"/>
  <c r="D55" s="1"/>
  <c r="F31" i="3"/>
  <c r="G28"/>
  <c r="E28"/>
  <c r="D28"/>
  <c r="F27"/>
  <c r="F28" s="1"/>
  <c r="F24"/>
  <c r="F22"/>
  <c r="F19"/>
  <c r="F16"/>
  <c r="F11"/>
  <c r="G9"/>
  <c r="G21" s="1"/>
  <c r="G23" s="1"/>
  <c r="G25" s="1"/>
  <c r="G30" s="1"/>
  <c r="G33" s="1"/>
  <c r="G36" s="1"/>
  <c r="F9"/>
  <c r="F21" s="1"/>
  <c r="F23" s="1"/>
  <c r="F25" s="1"/>
  <c r="F30" s="1"/>
  <c r="F33" s="1"/>
  <c r="F36" s="1"/>
  <c r="E9"/>
  <c r="E21" s="1"/>
  <c r="E23" s="1"/>
  <c r="E25" s="1"/>
  <c r="E30" s="1"/>
  <c r="E33" s="1"/>
  <c r="E36" s="1"/>
  <c r="D9"/>
  <c r="D21" s="1"/>
  <c r="D23" s="1"/>
  <c r="D25" s="1"/>
  <c r="D30" s="1"/>
  <c r="D33" s="1"/>
  <c r="D36" s="1"/>
  <c r="E190" i="2"/>
  <c r="D190"/>
  <c r="E185"/>
  <c r="D185"/>
  <c r="E180"/>
  <c r="D180"/>
  <c r="E175"/>
  <c r="D175"/>
  <c r="E170"/>
  <c r="D170"/>
  <c r="E165"/>
  <c r="D165"/>
  <c r="E164"/>
  <c r="D164"/>
  <c r="E158"/>
  <c r="D158"/>
  <c r="E153"/>
  <c r="D153"/>
  <c r="E148"/>
  <c r="D148"/>
  <c r="E143"/>
  <c r="D143"/>
  <c r="E138"/>
  <c r="D138"/>
  <c r="E133"/>
  <c r="D133"/>
  <c r="E128"/>
  <c r="D128"/>
  <c r="E123"/>
  <c r="D123"/>
  <c r="E122"/>
  <c r="D122"/>
  <c r="E101"/>
  <c r="D101"/>
  <c r="E100"/>
  <c r="E115" s="1"/>
  <c r="D100"/>
  <c r="D115" s="1"/>
  <c r="E88"/>
  <c r="D88"/>
  <c r="E72"/>
  <c r="D72"/>
  <c r="E71"/>
  <c r="D71"/>
  <c r="E63"/>
  <c r="D63"/>
  <c r="E58"/>
  <c r="D58"/>
  <c r="E55"/>
  <c r="D55"/>
  <c r="E52"/>
  <c r="D52"/>
  <c r="E48"/>
  <c r="D48"/>
  <c r="E45"/>
  <c r="D45"/>
  <c r="E42"/>
  <c r="D42"/>
  <c r="E41"/>
  <c r="D41"/>
  <c r="E35"/>
  <c r="D35"/>
  <c r="E34"/>
  <c r="D34"/>
  <c r="E28"/>
  <c r="D28"/>
  <c r="E25"/>
  <c r="D25"/>
  <c r="E18"/>
  <c r="D18"/>
  <c r="E14"/>
  <c r="D14"/>
  <c r="E11"/>
  <c r="D11"/>
  <c r="E10"/>
  <c r="E69" s="1"/>
  <c r="D10"/>
  <c r="D69" s="1"/>
  <c r="F69" s="1"/>
  <c r="F294" i="1"/>
  <c r="D254"/>
  <c r="D248"/>
  <c r="D224"/>
  <c r="B224"/>
  <c r="F220"/>
  <c r="E51" i="4" l="1"/>
  <c r="E54" s="1"/>
  <c r="F115" i="2"/>
  <c r="D174" i="1"/>
  <c r="F223"/>
  <c r="D212" l="1"/>
  <c r="F212" l="1"/>
  <c r="D175"/>
  <c r="F168" l="1"/>
  <c r="F169"/>
  <c r="F170"/>
  <c r="D134"/>
  <c r="F134"/>
  <c r="F162" l="1"/>
  <c r="D107"/>
  <c r="F289"/>
  <c r="F283"/>
  <c r="D255"/>
  <c r="F255"/>
  <c r="F151"/>
  <c r="D151"/>
  <c r="F248"/>
  <c r="D233"/>
  <c r="F233"/>
  <c r="D128"/>
  <c r="F222"/>
  <c r="F224" s="1"/>
  <c r="F221"/>
  <c r="F203"/>
  <c r="D203"/>
  <c r="F197"/>
  <c r="D197"/>
  <c r="D190"/>
  <c r="F190"/>
  <c r="B182"/>
  <c r="D171"/>
  <c r="B171"/>
  <c r="F157"/>
  <c r="F158"/>
  <c r="F156"/>
  <c r="D159"/>
  <c r="B159"/>
  <c r="B174" s="1"/>
  <c r="B175" s="1"/>
  <c r="F145"/>
  <c r="D145"/>
  <c r="D140"/>
  <c r="F140"/>
  <c r="F128"/>
  <c r="D115"/>
  <c r="F115"/>
  <c r="F107"/>
  <c r="D182" l="1"/>
  <c r="F182" s="1"/>
  <c r="F174"/>
  <c r="F171"/>
  <c r="F159"/>
  <c r="F175" l="1"/>
</calcChain>
</file>

<file path=xl/sharedStrings.xml><?xml version="1.0" encoding="utf-8"?>
<sst xmlns="http://schemas.openxmlformats.org/spreadsheetml/2006/main" count="821" uniqueCount="696">
  <si>
    <t>BẢN THUYẾT MINH BÁO CÁO TÀI CHÍNH</t>
  </si>
  <si>
    <r>
      <t>I.</t>
    </r>
    <r>
      <rPr>
        <b/>
        <sz val="7"/>
        <color indexed="8"/>
        <rFont val="Times New Roman"/>
        <family val="1"/>
      </rPr>
      <t xml:space="preserve">             </t>
    </r>
    <r>
      <rPr>
        <b/>
        <sz val="11"/>
        <color indexed="8"/>
        <rFont val="Times New Roman"/>
        <family val="1"/>
      </rPr>
      <t>ĐẶC ĐIỂM HOẠT ĐỘNG CỦA CÔNG TY</t>
    </r>
  </si>
  <si>
    <r>
      <t>1.</t>
    </r>
    <r>
      <rPr>
        <b/>
        <sz val="7"/>
        <color indexed="8"/>
        <rFont val="Times New Roman"/>
        <family val="1"/>
      </rPr>
      <t xml:space="preserve">            </t>
    </r>
    <r>
      <rPr>
        <b/>
        <sz val="11"/>
        <color indexed="8"/>
        <rFont val="Times New Roman"/>
        <family val="1"/>
      </rPr>
      <t>Hình thức sở hữu vốn</t>
    </r>
  </si>
  <si>
    <t>: Công ty cổ phần</t>
  </si>
  <si>
    <r>
      <t>2.</t>
    </r>
    <r>
      <rPr>
        <b/>
        <sz val="7"/>
        <color indexed="8"/>
        <rFont val="Times New Roman"/>
        <family val="1"/>
      </rPr>
      <t xml:space="preserve">             </t>
    </r>
    <r>
      <rPr>
        <b/>
        <sz val="11"/>
        <color indexed="8"/>
        <rFont val="Times New Roman"/>
        <family val="1"/>
      </rPr>
      <t>Lĩnh vực kinh doanh</t>
    </r>
  </si>
  <si>
    <t>: Dịch vụ, kinh doanh chứng khoán</t>
  </si>
  <si>
    <r>
      <t>3.</t>
    </r>
    <r>
      <rPr>
        <b/>
        <sz val="7"/>
        <color indexed="8"/>
        <rFont val="Times New Roman"/>
        <family val="1"/>
      </rPr>
      <t xml:space="preserve">            </t>
    </r>
    <r>
      <rPr>
        <b/>
        <sz val="11"/>
        <color indexed="8"/>
        <rFont val="Times New Roman"/>
        <family val="1"/>
      </rPr>
      <t>Tổng số công nhân viên</t>
    </r>
  </si>
  <si>
    <r>
      <t>II.</t>
    </r>
    <r>
      <rPr>
        <b/>
        <sz val="7"/>
        <color indexed="8"/>
        <rFont val="Times New Roman"/>
        <family val="1"/>
      </rPr>
      <t xml:space="preserve">         </t>
    </r>
    <r>
      <rPr>
        <b/>
        <sz val="11"/>
        <color indexed="8"/>
        <rFont val="Times New Roman"/>
        <family val="1"/>
      </rPr>
      <t>KỲ KẾ TOÁN, ĐƠN VỊ TIỀN TỆ SỬ DỤNG TRONG KẾ TOÁN</t>
    </r>
  </si>
  <si>
    <r>
      <t>1.</t>
    </r>
    <r>
      <rPr>
        <b/>
        <sz val="7"/>
        <color indexed="8"/>
        <rFont val="Times New Roman"/>
        <family val="1"/>
      </rPr>
      <t xml:space="preserve">            </t>
    </r>
    <r>
      <rPr>
        <b/>
        <sz val="11"/>
        <color indexed="8"/>
        <rFont val="Times New Roman"/>
        <family val="1"/>
      </rPr>
      <t xml:space="preserve">Kỳ kế toán năm </t>
    </r>
  </si>
  <si>
    <t xml:space="preserve">Năm tài chính của Công ty bắt đầu từ ngày 01 tháng 01 và kết thúc vào ngày 31 tháng 12 hàng năm. </t>
  </si>
  <si>
    <r>
      <t>2.</t>
    </r>
    <r>
      <rPr>
        <b/>
        <sz val="7"/>
        <color indexed="8"/>
        <rFont val="Times New Roman"/>
        <family val="1"/>
      </rPr>
      <t xml:space="preserve">            </t>
    </r>
    <r>
      <rPr>
        <b/>
        <sz val="11"/>
        <color indexed="8"/>
        <rFont val="Times New Roman"/>
        <family val="1"/>
      </rPr>
      <t>Đơn vị tiền tệ sử dụng trong kế toán</t>
    </r>
  </si>
  <si>
    <t xml:space="preserve">Đơn vị tiền tệ sử dụng trong kế toán là Đồng Việt Nam (VND). </t>
  </si>
  <si>
    <r>
      <t>III.</t>
    </r>
    <r>
      <rPr>
        <b/>
        <sz val="7"/>
        <color indexed="8"/>
        <rFont val="Times New Roman"/>
        <family val="1"/>
      </rPr>
      <t xml:space="preserve">        </t>
    </r>
    <r>
      <rPr>
        <b/>
        <sz val="11"/>
        <color indexed="8"/>
        <rFont val="Times New Roman"/>
        <family val="1"/>
      </rPr>
      <t>CHUẨN MỰC VÀ CHẾ ĐỘ KẾ TOÁN ÁP DỤNG</t>
    </r>
  </si>
  <si>
    <r>
      <t>1.</t>
    </r>
    <r>
      <rPr>
        <b/>
        <sz val="7"/>
        <color indexed="8"/>
        <rFont val="Times New Roman"/>
        <family val="1"/>
      </rPr>
      <t xml:space="preserve">            </t>
    </r>
    <r>
      <rPr>
        <b/>
        <sz val="11"/>
        <color indexed="8"/>
        <rFont val="Times New Roman"/>
        <family val="1"/>
      </rPr>
      <t>Chế độ kế toán áp dụng</t>
    </r>
  </si>
  <si>
    <t>Công ty áp dụng Chế độ kế toán Doanh nghiệp Việt Nam ban hành theo Quyết định 15/2006/QĐ–BTC ngày 20 tháng 3  năm 2006 của Bộ trưởng Bộ Tài chính và Thông tư 95/2008/TT–BTC ngày 24 tháng 10 năm 2008 của Bộ Tài chính về hướng dẫn kế toán áp dụng đối với công ty chứng khoán.</t>
  </si>
  <si>
    <r>
      <t>2.</t>
    </r>
    <r>
      <rPr>
        <b/>
        <sz val="7"/>
        <color indexed="8"/>
        <rFont val="Times New Roman"/>
        <family val="1"/>
      </rPr>
      <t xml:space="preserve">            </t>
    </r>
    <r>
      <rPr>
        <b/>
        <sz val="11"/>
        <color indexed="8"/>
        <rFont val="Times New Roman"/>
        <family val="1"/>
      </rPr>
      <t>Tuyên bố về việc tuân thủ chuẩn mực kế toán và chế độ kế toán</t>
    </r>
  </si>
  <si>
    <t>Hội đồng quản trị đảm bảo đã tuân thủ đầy đủ yêu cầu của các Chuẩn mực kế toán, Chế độ Kế toán Doanh nghiệp Việt Nam hiện hành và hướng dẫn kế toán áp dụng đối với công ty chứng khoán trong việc lập Báo cáo tài chính.</t>
  </si>
  <si>
    <r>
      <t>3.</t>
    </r>
    <r>
      <rPr>
        <b/>
        <sz val="7"/>
        <color indexed="8"/>
        <rFont val="Times New Roman"/>
        <family val="1"/>
      </rPr>
      <t xml:space="preserve">            </t>
    </r>
    <r>
      <rPr>
        <b/>
        <sz val="11"/>
        <color indexed="8"/>
        <rFont val="Times New Roman"/>
        <family val="1"/>
      </rPr>
      <t>Hình thức kế toán áp dụng</t>
    </r>
  </si>
  <si>
    <r>
      <t>IV.</t>
    </r>
    <r>
      <rPr>
        <b/>
        <sz val="7"/>
        <color indexed="8"/>
        <rFont val="Times New Roman"/>
        <family val="1"/>
      </rPr>
      <t xml:space="preserve">        </t>
    </r>
    <r>
      <rPr>
        <b/>
        <sz val="11"/>
        <color indexed="8"/>
        <rFont val="Times New Roman"/>
        <family val="1"/>
      </rPr>
      <t>CÁC CHÍNH SÁCH KẾ TOÁN ÁP DỤNG</t>
    </r>
  </si>
  <si>
    <r>
      <t>1.</t>
    </r>
    <r>
      <rPr>
        <b/>
        <sz val="7"/>
        <color indexed="8"/>
        <rFont val="Times New Roman"/>
        <family val="1"/>
      </rPr>
      <t xml:space="preserve">            </t>
    </r>
    <r>
      <rPr>
        <b/>
        <sz val="11"/>
        <color indexed="8"/>
        <rFont val="Times New Roman"/>
        <family val="1"/>
      </rPr>
      <t>Cơ sở lập Báo cáo tài chính</t>
    </r>
  </si>
  <si>
    <t>Báo cáo tài chính được trình bày theo nguyên tắc giá gốc.</t>
  </si>
  <si>
    <r>
      <t>2.</t>
    </r>
    <r>
      <rPr>
        <b/>
        <sz val="7"/>
        <color indexed="8"/>
        <rFont val="Times New Roman"/>
        <family val="1"/>
      </rPr>
      <t xml:space="preserve">            </t>
    </r>
    <r>
      <rPr>
        <b/>
        <sz val="11"/>
        <color indexed="8"/>
        <rFont val="Times New Roman"/>
        <family val="1"/>
      </rPr>
      <t>Tiền và tương đương tiền</t>
    </r>
  </si>
  <si>
    <t xml:space="preserve">Tiền và các khoản tương đương tiền bao gồm tiền mặt, tiền gửi ngân hàng, tiền đang chuyển và các khoản đầu tư ngắn hạn có thời hạn thu hồi hoặc đáo hạn không quá 3 tháng kể từ ngày mua, dễ dàng chuyển đổi thành một lượng tiền xác định cũng như không có nhiều rủi ro trong việc chuyển đổi. </t>
  </si>
  <si>
    <r>
      <t>3.</t>
    </r>
    <r>
      <rPr>
        <b/>
        <sz val="7"/>
        <color indexed="8"/>
        <rFont val="Times New Roman"/>
        <family val="1"/>
      </rPr>
      <t xml:space="preserve">            </t>
    </r>
    <r>
      <rPr>
        <b/>
        <sz val="11"/>
        <color indexed="8"/>
        <rFont val="Times New Roman"/>
        <family val="1"/>
      </rPr>
      <t>Các khoản phải thu thương mại và phải thu khác</t>
    </r>
  </si>
  <si>
    <r>
      <t>4.</t>
    </r>
    <r>
      <rPr>
        <b/>
        <sz val="7"/>
        <color indexed="8"/>
        <rFont val="Times New Roman"/>
        <family val="1"/>
      </rPr>
      <t xml:space="preserve">            </t>
    </r>
    <r>
      <rPr>
        <b/>
        <sz val="11"/>
        <color indexed="8"/>
        <rFont val="Times New Roman"/>
        <family val="1"/>
      </rPr>
      <t>Tài sản cố định hữu hình</t>
    </r>
  </si>
  <si>
    <t xml:space="preserve">Tài sản cố định được thể hiện theo nguyên giá trừ hao mòn lũy kế. Nguyên giá tài sản cố định bao gồm toàn bộ các chi phí  mà Công ty phải bỏ ra để có được tài sản cố định tính đến thời điểm đưa tài sản đó vào trạng thái sẵn sàng sử dụng.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 </t>
  </si>
  <si>
    <t xml:space="preserve">Khi tài sản cố định được bán hay thanh lý, nguyên giá và khấu hao lũy kế được xóa sổ và bất kỳ khoản lãi lỗ nào phát sinh  do việc thanh lý đều được tính vào thu nhập hay chi phí trong kỳ. </t>
  </si>
  <si>
    <t>Loại tài sản cố định</t>
  </si>
  <si>
    <t>Số năm</t>
  </si>
  <si>
    <t>Thiết bị, dụng cụ quản lý</t>
  </si>
  <si>
    <t>3 – 5</t>
  </si>
  <si>
    <t>Tài sản cố định khác</t>
  </si>
  <si>
    <r>
      <t>5.</t>
    </r>
    <r>
      <rPr>
        <b/>
        <sz val="7"/>
        <color indexed="8"/>
        <rFont val="Times New Roman"/>
        <family val="1"/>
      </rPr>
      <t xml:space="preserve">            </t>
    </r>
    <r>
      <rPr>
        <b/>
        <sz val="11"/>
        <color indexed="8"/>
        <rFont val="Times New Roman"/>
        <family val="1"/>
      </rPr>
      <t>Tài sản cố định vô hình</t>
    </r>
  </si>
  <si>
    <r>
      <t>6.</t>
    </r>
    <r>
      <rPr>
        <b/>
        <sz val="7"/>
        <color indexed="8"/>
        <rFont val="Times New Roman"/>
        <family val="1"/>
      </rPr>
      <t xml:space="preserve">            </t>
    </r>
    <r>
      <rPr>
        <b/>
        <sz val="11"/>
        <color indexed="8"/>
        <rFont val="Times New Roman"/>
        <family val="1"/>
      </rPr>
      <t xml:space="preserve">Chi phí phải trả </t>
    </r>
  </si>
  <si>
    <t xml:space="preserve">Chi phí phải trả được ghi nhận dựa trên các ước tính hợp lý về số tiền phải trả cho các hàng hóa, dịch vụ đã 
sử dụng trong kỳ. </t>
  </si>
  <si>
    <r>
      <t>7.</t>
    </r>
    <r>
      <rPr>
        <b/>
        <sz val="7"/>
        <color indexed="8"/>
        <rFont val="Times New Roman"/>
        <family val="1"/>
      </rPr>
      <t xml:space="preserve">            </t>
    </r>
    <r>
      <rPr>
        <b/>
        <sz val="11"/>
        <color indexed="8"/>
        <rFont val="Times New Roman"/>
        <family val="1"/>
      </rPr>
      <t>Thuế thu nhập doanh nghiệp</t>
    </r>
  </si>
  <si>
    <t xml:space="preserve">Công ty có nghĩa vụ nộp thuế thu nhập doanh nghiệp theo các qui định hiện hành. </t>
  </si>
  <si>
    <t>Chi phí thuế thu nhập doanh nghiệp trong kỳ bao gồm thuế thu nhập hiện hành và thuế thu nhập hoãn lại.</t>
  </si>
  <si>
    <t>Thuế Thu nhập hiện hành</t>
  </si>
  <si>
    <t>Thuế thu nhập hiện hành là khoản thuế được tính dựa trên thu nhập chịu thuế trong kỳ với thuế suất áp dụng tại ngày cuối  kỳ. Thu nhập chịu thuế chênh lệch so với lợi nhuận kế toán là do điều chỉnh các khoản chênh lệch tạm thời giữa thuế và kế toán cũng như điều chỉnh các khoản thu nhập và chi phí không phải chịu thuế hay không được khấu trừ.</t>
  </si>
  <si>
    <t>Thuế thu nhập hoãn lại</t>
  </si>
  <si>
    <t>Thuế thu nhập hoãn lại là khoản thuế thu nhập doanh nghiệp sẽ phải nộp hoặc sẽ được hoàn lại do chênh lệch tạm thời giữa giá trị ghi sổ của tài sản và nợ phải trả cho mục đích Báo cáo tài chính và các giá trị dùng cho mục đích thuế. Thuế thu nhập hoãn lại phải trả được ghi nhận cho tất cả các khoản chênh lệch tạm thời chịu thuế. Tài sản thuế thu nhập hoãn lại chỉ được ghi nhận khi chắc chắn trong tương lai sẽ có lợi nhuận tính thuế để sử dụng những chênh lệch tạm thời được khấu trừ này.</t>
  </si>
  <si>
    <t>Giá trị ghi sổ của tài sản thuế thu nhập doanh nghiệp hoãn lại được xem xét lại vào ngày kết thúc năm tài chính và sẽ được  ghi giảm đến mức đảm bảo chắc chắn có đủ lợi nhuận tính thuế cho phép lợi ích của một phần hoặc toàn bộ tài sản thuế thu nhập hoãn lại được sử dụng.</t>
  </si>
  <si>
    <t>Tài sản thuế thu nhập hoãn lại và thuế thu nhập hoãn lại phải trả được xác định theo thuế suất dự tính sẽ áp dụng cho năm  tài sản được thu hồi hay nợ phải trả được thanh toán dựa trên các mức thuế suất có hiệu lực tại ngày kết thúc năm tài chính. Thuế thu nhập hoãn lại được ghi nhận trong Báo cáo kết quả hoạt động kinh doanh trừ khi liên quan đến các khoản mục được ghi thẳng vào vốn chủ sở hữu khi đó thuế thu nhập doanh nghiệp sẽ được ghi thẳng vào vốn chủ sở hữu.</t>
  </si>
  <si>
    <t>Nguồn vốn kinh doanh của Công ty là vốn đầu tư của chủ sở hữu được ghi nhận theo số thực tế đã đầu tư của
các cổ đông.</t>
  </si>
  <si>
    <t>Các quỹ được trích lập và sử dụng theo Điều lệ Công ty.</t>
  </si>
  <si>
    <t>Các nghiệp vụ phát sinh bằng ngoại tệ được chuyển đổi theo tỷ giá tại ngày phát sinh nghiệp vụ. Số dư các khoản mục tiền tệ có gốc ngoại tệ cuối kỳ được qui đổi theo tỷ giá bình quân liên ngân hàng tại ngày cuối kỳ. Chênh lệch do đánh giá lại số dư các khoản công nợ có gốc ngoại tệ được ghi nhận vào chi phí trong kỳ.</t>
  </si>
  <si>
    <t xml:space="preserve">Doanh thu cung cấp dịch vụ được ghi nhận khi không còn những yếu tố không chắc chắn đáng kể liên quan đến việc thanh toán tiền hoặc chi phí kèm theo. Trường hợp dịch vụ được thực hiện trong nhiều kỳ kế toán thì việc xác định doanh thu trong từng kỳ được thực hiện căn cứ vào tỷ lệ hoàn thành dịch vụ tại ngày cuối kỳ. </t>
  </si>
  <si>
    <t xml:space="preserve">Tiền lãi được ghi nhận trên cơ sở thời gian và lãi suất từng kỳ. </t>
  </si>
  <si>
    <t xml:space="preserve">Các bên được coi là liên quan nếu một bên có khả năng kiểm soát hoặc có ảnh hưởng đáng kể đối với bên kia trong việc ra quyết định các chính sách tài chính và hoạt động. </t>
  </si>
  <si>
    <r>
      <t>1.</t>
    </r>
    <r>
      <rPr>
        <b/>
        <sz val="7"/>
        <color indexed="8"/>
        <rFont val="Times New Roman"/>
        <family val="1"/>
      </rPr>
      <t xml:space="preserve">       </t>
    </r>
    <r>
      <rPr>
        <b/>
        <sz val="11"/>
        <color indexed="8"/>
        <rFont val="Times New Roman"/>
        <family val="1"/>
      </rPr>
      <t>Tiền và các khoản tương đương tiền</t>
    </r>
  </si>
  <si>
    <t>Tiền mặt</t>
  </si>
  <si>
    <t>Tiền gửi ngân hàng</t>
  </si>
  <si>
    <t xml:space="preserve">Trong đó: Tiền gửi của nhà đầu tư về giao dịch chứng khoán </t>
  </si>
  <si>
    <t>Các khoản tương đương tiền</t>
  </si>
  <si>
    <t>Cộng</t>
  </si>
  <si>
    <r>
      <t>2.</t>
    </r>
    <r>
      <rPr>
        <b/>
        <sz val="7"/>
        <color indexed="8"/>
        <rFont val="Times New Roman"/>
        <family val="1"/>
      </rPr>
      <t xml:space="preserve">      </t>
    </r>
    <r>
      <rPr>
        <b/>
        <sz val="11"/>
        <color indexed="8"/>
        <rFont val="Times New Roman"/>
        <family val="1"/>
      </rPr>
      <t>Giá trị khối lượng giao dịch chứng khoán thực hiện trong quý</t>
    </r>
  </si>
  <si>
    <t>Chỉ tiêu</t>
  </si>
  <si>
    <t>Khối lượng giao dịch thực hiện trong quý</t>
  </si>
  <si>
    <t>Giá trị khối lượng giao dịch thực hiện trong quý</t>
  </si>
  <si>
    <t>Của người đầu tư</t>
  </si>
  <si>
    <t>Cổ phiếu &amp; chứng chỉ quỹ</t>
  </si>
  <si>
    <t>Trái phiếu</t>
  </si>
  <si>
    <t>Chứng khoán khác</t>
  </si>
  <si>
    <t>Công cụ, dụng cụ</t>
  </si>
  <si>
    <t>Chi phí khác</t>
  </si>
  <si>
    <t>Các khoản ký quỹ, ký cược ngắn hạn</t>
  </si>
  <si>
    <t xml:space="preserve"> Cộng </t>
  </si>
  <si>
    <t>Nguyên giá</t>
  </si>
  <si>
    <t>Tăng trong quý</t>
  </si>
  <si>
    <t>Trong đó:</t>
  </si>
  <si>
    <t>Đã khấu hao hết nhưng vẫn còn sử dụng</t>
  </si>
  <si>
    <t>-</t>
  </si>
  <si>
    <t>Giá trị hao mòn</t>
  </si>
  <si>
    <t>Giá trị còn lại</t>
  </si>
  <si>
    <t>Tiền nộp ban đầu</t>
  </si>
  <si>
    <t>Tiền nộp bổ sung</t>
  </si>
  <si>
    <t xml:space="preserve"> Vốn đầu tư của chủ sở hữu </t>
  </si>
  <si>
    <t xml:space="preserve"> Lợi nhuận sau thuế chưa phân phối </t>
  </si>
  <si>
    <t>Lợi nhuận trong quý</t>
  </si>
  <si>
    <t>Số cuối năm nay</t>
  </si>
  <si>
    <t>Phí giao dịch sàn HAST</t>
  </si>
  <si>
    <r>
      <t>4.</t>
    </r>
    <r>
      <rPr>
        <b/>
        <sz val="7"/>
        <rFont val="Times New Roman"/>
        <family val="1"/>
      </rPr>
      <t xml:space="preserve">      </t>
    </r>
    <r>
      <rPr>
        <b/>
        <sz val="11"/>
        <rFont val="Times New Roman"/>
        <family val="1"/>
      </rPr>
      <t>Thuế và các khoản phải nộp Nhà Nước</t>
    </r>
  </si>
  <si>
    <t>Thuế giá trị gia tăng đầu ra</t>
  </si>
  <si>
    <t>18.181.818</t>
  </si>
  <si>
    <t>Thuế thu nhập doanh nghiệp</t>
  </si>
  <si>
    <t>(66.735.278)</t>
  </si>
  <si>
    <t>Thuế khác</t>
  </si>
  <si>
    <t>37.411.512</t>
  </si>
  <si>
    <r>
      <t>1.</t>
    </r>
    <r>
      <rPr>
        <b/>
        <sz val="7"/>
        <color indexed="8"/>
        <rFont val="Times New Roman"/>
        <family val="1"/>
      </rPr>
      <t xml:space="preserve">      </t>
    </r>
    <r>
      <rPr>
        <b/>
        <sz val="11"/>
        <color indexed="8"/>
        <rFont val="Times New Roman"/>
        <family val="1"/>
      </rPr>
      <t>Doanh thu</t>
    </r>
  </si>
  <si>
    <t>Quý này</t>
  </si>
  <si>
    <t>Tổng doanh thu</t>
  </si>
  <si>
    <r>
      <t>-</t>
    </r>
    <r>
      <rPr>
        <sz val="7"/>
        <color indexed="8"/>
        <rFont val="Times New Roman"/>
        <family val="1"/>
      </rPr>
      <t xml:space="preserve">       </t>
    </r>
    <r>
      <rPr>
        <i/>
        <sz val="11"/>
        <color indexed="8"/>
        <rFont val="Times New Roman"/>
        <family val="1"/>
      </rPr>
      <t>Doanh thu môi giới chứng khoán</t>
    </r>
  </si>
  <si>
    <t>Chi phí hoạt động kinh doanh chứng khoán</t>
  </si>
  <si>
    <t>Chi phí quản lý doanh nghiệp</t>
  </si>
  <si>
    <t xml:space="preserve">      Người lập biểu</t>
  </si>
  <si>
    <t>Kế toán trưởng</t>
  </si>
  <si>
    <t xml:space="preserve">      Tăng giảm tài sản vô hình</t>
  </si>
  <si>
    <t>Giá trí hao mòn</t>
  </si>
  <si>
    <t>Lợi nhuận tăng, (giảm) trong kỳ</t>
  </si>
  <si>
    <t>Ký quỹ thuê văn phòng Số 8 Nguyễn Huệ, Lầu 12</t>
  </si>
  <si>
    <t>Bảo hiểm xã hội, bảo hiểm y tế, bảo hiểm thất nghiệp, kinh phí công đoàn</t>
  </si>
  <si>
    <t>Phải trả khác</t>
  </si>
  <si>
    <t>Thuế giá trị gia tăng</t>
  </si>
  <si>
    <t>Thuế thu nhập cá nhân</t>
  </si>
  <si>
    <t>Tổng giám đốc</t>
  </si>
  <si>
    <t>Nguyễn Thị Cẩm Viên</t>
  </si>
  <si>
    <r>
      <t>8.</t>
    </r>
    <r>
      <rPr>
        <b/>
        <sz val="7"/>
        <color indexed="8"/>
        <rFont val="Times New Roman"/>
        <family val="1"/>
      </rPr>
      <t xml:space="preserve">            </t>
    </r>
    <r>
      <rPr>
        <b/>
        <sz val="11"/>
        <color indexed="8"/>
        <rFont val="Times New Roman"/>
        <family val="1"/>
      </rPr>
      <t>Nguồn vốn chủ sở hữu – quỹ</t>
    </r>
  </si>
  <si>
    <r>
      <t>9.</t>
    </r>
    <r>
      <rPr>
        <b/>
        <sz val="7"/>
        <color indexed="8"/>
        <rFont val="Times New Roman"/>
        <family val="1"/>
      </rPr>
      <t xml:space="preserve">            </t>
    </r>
    <r>
      <rPr>
        <b/>
        <sz val="11"/>
        <color indexed="8"/>
        <rFont val="Times New Roman"/>
        <family val="1"/>
      </rPr>
      <t xml:space="preserve">Nguyên tắc chuyển đổi ngoại tệ </t>
    </r>
  </si>
  <si>
    <r>
      <t>10.</t>
    </r>
    <r>
      <rPr>
        <b/>
        <sz val="7"/>
        <color indexed="8"/>
        <rFont val="Times New Roman"/>
        <family val="1"/>
      </rPr>
      <t xml:space="preserve">            </t>
    </r>
    <r>
      <rPr>
        <b/>
        <sz val="11"/>
        <color indexed="8"/>
        <rFont val="Times New Roman"/>
        <family val="1"/>
      </rPr>
      <t>Nguyên tắc ghi nhận doanh thu</t>
    </r>
  </si>
  <si>
    <r>
      <t>11.</t>
    </r>
    <r>
      <rPr>
        <b/>
        <sz val="7"/>
        <color indexed="8"/>
        <rFont val="Times New Roman"/>
        <family val="1"/>
      </rPr>
      <t xml:space="preserve">            </t>
    </r>
    <r>
      <rPr>
        <b/>
        <sz val="11"/>
        <color indexed="8"/>
        <rFont val="Times New Roman"/>
        <family val="1"/>
      </rPr>
      <t>Bên liên quan</t>
    </r>
  </si>
  <si>
    <r>
      <t>V.</t>
    </r>
    <r>
      <rPr>
        <b/>
        <sz val="7"/>
        <color indexed="8"/>
        <rFont val="Times New Roman"/>
        <family val="1"/>
      </rPr>
      <t xml:space="preserve">              </t>
    </r>
    <r>
      <rPr>
        <b/>
        <sz val="11"/>
        <color indexed="8"/>
        <rFont val="Times New Roman"/>
        <family val="1"/>
      </rPr>
      <t xml:space="preserve">THÔNG TIN BỔ SUNG CHO CÁC KHOẢN MỤC TRÌNH BÀY TRONG BẢNG CÂN ĐỐI 
KẾ TOÁN </t>
    </r>
  </si>
  <si>
    <t xml:space="preserve">VI.      THÔNG TIN BỔ SUNG CHO CÁC KHOẢN MỤC TRÌNH BÀY TRONG BÁO CÁO KẾT QUẢ HOẠT ĐỘNG KINH DOANH </t>
  </si>
  <si>
    <t>Thanh lý, nhượng bán</t>
  </si>
  <si>
    <t>3. Phải thu khách hàng</t>
  </si>
  <si>
    <t>CN CTY CP Phát Triển Phần Mềm CK Việt Nam</t>
  </si>
  <si>
    <t xml:space="preserve">Tiền lãi phải trả </t>
  </si>
  <si>
    <t>Võ Thị Minh Hiếu</t>
  </si>
  <si>
    <t>Công ty sử dụng hình thức kế toán nhật ký sổ cái.</t>
  </si>
  <si>
    <t>Các khoản phải thu thương mại và các khoản phải thu khác được ghi nhận theo hóa đơn, chứng từ và các thỏa thuận bằng văn bản giữa nhà đầu tư và Công ty.</t>
  </si>
  <si>
    <r>
      <t>2.</t>
    </r>
    <r>
      <rPr>
        <b/>
        <sz val="7"/>
        <color indexed="8"/>
        <rFont val="Times New Roman"/>
        <family val="1"/>
      </rPr>
      <t xml:space="preserve">      </t>
    </r>
    <r>
      <rPr>
        <b/>
        <sz val="11"/>
        <color indexed="8"/>
        <rFont val="Times New Roman"/>
        <family val="1"/>
      </rPr>
      <t>Chi phí hoạt động kinh doanh</t>
    </r>
  </si>
  <si>
    <t>Phần mềm máy tính là toàn bộ các chi phí mà Công ty đã chi ra tính đến thời điểm đưa phần mềm vào sử dụng. Phần mềm máy tính được khấu hao trong 5 năm.</t>
  </si>
  <si>
    <t>Phương tiện vận tải, truyền dẫn</t>
  </si>
  <si>
    <t>Khác</t>
  </si>
  <si>
    <r>
      <t>-</t>
    </r>
    <r>
      <rPr>
        <sz val="7"/>
        <color indexed="8"/>
        <rFont val="Times New Roman"/>
        <family val="1"/>
      </rPr>
      <t xml:space="preserve">       </t>
    </r>
    <r>
      <rPr>
        <i/>
        <sz val="11"/>
        <color indexed="8"/>
        <rFont val="Times New Roman"/>
        <family val="1"/>
      </rPr>
      <t>Doanh thu khác</t>
    </r>
  </si>
  <si>
    <r>
      <t>-</t>
    </r>
    <r>
      <rPr>
        <sz val="7"/>
        <color indexed="8"/>
        <rFont val="Times New Roman"/>
        <family val="1"/>
      </rPr>
      <t xml:space="preserve">       </t>
    </r>
    <r>
      <rPr>
        <i/>
        <sz val="11"/>
        <color indexed="8"/>
        <rFont val="Times New Roman"/>
        <family val="1"/>
      </rPr>
      <t>Doanh thu từ lưu ký CK</t>
    </r>
  </si>
  <si>
    <t>4. Các khoản phải thu khác</t>
  </si>
  <si>
    <t>Dự thu lãi tiền gửi tiết kiệm</t>
  </si>
  <si>
    <t>Phải thu khác</t>
  </si>
  <si>
    <t>5.     Chi phí trả trước ngắn hạn</t>
  </si>
  <si>
    <r>
      <t>6.</t>
    </r>
    <r>
      <rPr>
        <b/>
        <sz val="7"/>
        <color indexed="8"/>
        <rFont val="Times New Roman"/>
        <family val="1"/>
      </rPr>
      <t xml:space="preserve">      </t>
    </r>
    <r>
      <rPr>
        <b/>
        <sz val="11"/>
        <color indexed="8"/>
        <rFont val="Times New Roman"/>
        <family val="1"/>
      </rPr>
      <t>Tài sản ngắn hạn khác</t>
    </r>
  </si>
  <si>
    <t>7. Thuế và các khoản phải thu Nhà nước</t>
  </si>
  <si>
    <r>
      <t>8.</t>
    </r>
    <r>
      <rPr>
        <b/>
        <sz val="7"/>
        <color indexed="8"/>
        <rFont val="Times New Roman"/>
        <family val="1"/>
      </rPr>
      <t xml:space="preserve">      </t>
    </r>
    <r>
      <rPr>
        <b/>
        <sz val="11"/>
        <color indexed="8"/>
        <rFont val="Times New Roman"/>
        <family val="1"/>
      </rPr>
      <t>Tăng, giảm tài sản cố định hữu hình</t>
    </r>
  </si>
  <si>
    <r>
      <t>9.</t>
    </r>
    <r>
      <rPr>
        <b/>
        <sz val="7"/>
        <color indexed="8"/>
        <rFont val="Times New Roman"/>
        <family val="1"/>
      </rPr>
      <t xml:space="preserve">      </t>
    </r>
    <r>
      <rPr>
        <b/>
        <sz val="10"/>
        <color indexed="8"/>
        <rFont val="Times New Roman"/>
        <family val="1"/>
      </rPr>
      <t>Chi phí trả trước dài hạn</t>
    </r>
  </si>
  <si>
    <r>
      <t>10.</t>
    </r>
    <r>
      <rPr>
        <b/>
        <sz val="7"/>
        <color indexed="8"/>
        <rFont val="Times New Roman"/>
        <family val="1"/>
      </rPr>
      <t xml:space="preserve">      </t>
    </r>
    <r>
      <rPr>
        <b/>
        <sz val="11"/>
        <color indexed="8"/>
        <rFont val="Times New Roman"/>
        <family val="1"/>
      </rPr>
      <t>Tiền nộp Quỹ hỗ trợ thanh toán</t>
    </r>
  </si>
  <si>
    <r>
      <t>11.</t>
    </r>
    <r>
      <rPr>
        <b/>
        <sz val="7"/>
        <color indexed="8"/>
        <rFont val="Times New Roman"/>
        <family val="1"/>
      </rPr>
      <t xml:space="preserve">      </t>
    </r>
    <r>
      <rPr>
        <b/>
        <sz val="11"/>
        <color indexed="8"/>
        <rFont val="Times New Roman"/>
        <family val="1"/>
      </rPr>
      <t>Tài sản dài hạn khác</t>
    </r>
  </si>
  <si>
    <t>12. Phải trả người bán</t>
  </si>
  <si>
    <r>
      <t>13.</t>
    </r>
    <r>
      <rPr>
        <b/>
        <sz val="7"/>
        <color indexed="8"/>
        <rFont val="Times New Roman"/>
        <family val="1"/>
      </rPr>
      <t xml:space="preserve">      </t>
    </r>
    <r>
      <rPr>
        <b/>
        <sz val="11"/>
        <color indexed="8"/>
        <rFont val="Times New Roman"/>
        <family val="1"/>
      </rPr>
      <t>Tình hình tăng, giảm nguồn vốn chủ sở hữu</t>
    </r>
  </si>
  <si>
    <r>
      <t>14.</t>
    </r>
    <r>
      <rPr>
        <b/>
        <sz val="7"/>
        <color indexed="8"/>
        <rFont val="Times New Roman"/>
        <family val="1"/>
      </rPr>
      <t xml:space="preserve">      </t>
    </r>
    <r>
      <rPr>
        <b/>
        <sz val="11"/>
        <color indexed="8"/>
        <rFont val="Times New Roman"/>
        <family val="1"/>
      </rPr>
      <t>Chi phí phải trả</t>
    </r>
  </si>
  <si>
    <r>
      <t>15.</t>
    </r>
    <r>
      <rPr>
        <b/>
        <sz val="7"/>
        <color indexed="8"/>
        <rFont val="Times New Roman"/>
        <family val="1"/>
      </rPr>
      <t xml:space="preserve">      </t>
    </r>
    <r>
      <rPr>
        <b/>
        <sz val="11"/>
        <color indexed="8"/>
        <rFont val="Times New Roman"/>
        <family val="1"/>
      </rPr>
      <t>Các khoản phải trả, phải nộp ngắn hạn khác</t>
    </r>
  </si>
  <si>
    <t>16. Các khoản thuế phải nộp nhà nước</t>
  </si>
  <si>
    <t>Tài sản cố định được khấu hao theo phương pháp đường thẳng dựa trên thời gian hữu dụng ước tính. Số năm khấu hao của các loại tài sản cố định như sau:</t>
  </si>
  <si>
    <t>Trần Thy Ngân</t>
  </si>
  <si>
    <t xml:space="preserve">Điều chỉnh </t>
  </si>
  <si>
    <t>Chi phí kiểm toán</t>
  </si>
  <si>
    <t>Phí giao dịch sàn HOSE, HASTC</t>
  </si>
  <si>
    <t xml:space="preserve">Thuế TNCN nộp thừa </t>
  </si>
  <si>
    <t>Thuế TNDN nộp thừa</t>
  </si>
  <si>
    <t>Cty TV ĐT Việt Thành</t>
  </si>
  <si>
    <t>Cty Phần Mềm Hoàng Phúc Khang</t>
  </si>
  <si>
    <t>Phải thu phí lưu ký</t>
  </si>
  <si>
    <t>Các nhà cung cấp dịch vụ khác</t>
  </si>
  <si>
    <t>Số cuối kỳ</t>
  </si>
  <si>
    <t xml:space="preserve"> Số cuối kỳ</t>
  </si>
  <si>
    <t>Số đầu kỳ</t>
  </si>
  <si>
    <t xml:space="preserve"> Số đầu kỳ</t>
  </si>
  <si>
    <t>Ứng trước tiền cho nhà cung cấp</t>
  </si>
  <si>
    <t>Phải thu khách hàng khác</t>
  </si>
  <si>
    <t>Điều chỉnh theo quyết toán năm trước</t>
  </si>
  <si>
    <t>QUÝ III NĂM 2015</t>
  </si>
  <si>
    <t>: 20 người</t>
  </si>
  <si>
    <t>Khấu hao trong kỳ</t>
  </si>
  <si>
    <t>Vốn tăng trong kỳ</t>
  </si>
  <si>
    <t>Cổ tức</t>
  </si>
  <si>
    <t>Phải trả khác (visa công ty)</t>
  </si>
  <si>
    <r>
      <t>3.</t>
    </r>
    <r>
      <rPr>
        <b/>
        <sz val="7"/>
        <color indexed="8"/>
        <rFont val="Times New Roman"/>
        <family val="1"/>
      </rPr>
      <t xml:space="preserve">      </t>
    </r>
    <r>
      <rPr>
        <b/>
        <sz val="11"/>
        <color indexed="8"/>
        <rFont val="Times New Roman"/>
        <family val="1"/>
      </rPr>
      <t>Chi phí khác</t>
    </r>
  </si>
  <si>
    <t>TP.HCM, ngày 12 tháng 10 năm 2015</t>
  </si>
  <si>
    <t>CÔNG TY CỔ PHẦN CHỨNG KHOÁN VIỆT THÀNH</t>
  </si>
  <si>
    <t>Báo cáo tài chính</t>
  </si>
  <si>
    <t>Địa chỉ: 08 Nguyễn Huệ, Phường Bến Nghé, Quận 1, Tp.HCM</t>
  </si>
  <si>
    <t>Quý III năm tài chính năm 2015</t>
  </si>
  <si>
    <t>Tel: 3914 7799       Fax: 3914 4511</t>
  </si>
  <si>
    <t>Mẫu số: B-01/CTCK</t>
  </si>
  <si>
    <t>CK - BẢNG CÂN ĐỐI KẾ TOÁN</t>
  </si>
  <si>
    <t>QUÝ III/2015</t>
  </si>
  <si>
    <t>Mã 
chỉ tiêu</t>
  </si>
  <si>
    <t>Thuyết minh</t>
  </si>
  <si>
    <t>Số cuối quý</t>
  </si>
  <si>
    <t>Số đầu năm</t>
  </si>
  <si>
    <t>TÀI SẢN</t>
  </si>
  <si>
    <t>A- TÀI SẢN NGẮN HẠN</t>
  </si>
  <si>
    <t>100</t>
  </si>
  <si>
    <t>I. Tiền và các khoản tương đương tiền</t>
  </si>
  <si>
    <t>110</t>
  </si>
  <si>
    <t>V.1</t>
  </si>
  <si>
    <t>1. Tiền</t>
  </si>
  <si>
    <t>111</t>
  </si>
  <si>
    <t>2. Các khoản tương đương tiền</t>
  </si>
  <si>
    <t>112</t>
  </si>
  <si>
    <t>II. Các khoản đầu tư tài chính ngắn hạn</t>
  </si>
  <si>
    <t>120</t>
  </si>
  <si>
    <t>1. Đầu tư ngắn hạn</t>
  </si>
  <si>
    <t>121</t>
  </si>
  <si>
    <t>2. Đầu tư ngắn hạn của người ủy thác đầu tư</t>
  </si>
  <si>
    <t>122</t>
  </si>
  <si>
    <t>3. Dự phòng giảm giá đầu tư ngắn hạn</t>
  </si>
  <si>
    <t>129</t>
  </si>
  <si>
    <t>III. Các khoản phải thu ngắn hạn</t>
  </si>
  <si>
    <t>130</t>
  </si>
  <si>
    <t>1. Phải thu khách hàng</t>
  </si>
  <si>
    <t>131</t>
  </si>
  <si>
    <t>V.3</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</si>
  <si>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</si>
  <si>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</si>
  <si>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</si>
  <si>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</si>
  <si>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</si>
  <si>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</si>
  <si>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</si>
  <si>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</si>
  <si>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</si>
  <si>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</si>
  <si>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</si>
  <si>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</si>
  <si>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</si>
  <si>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</si>
  <si>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</si>
  <si>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</si>
  <si>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</si>
  <si>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</si>
  <si>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</si>
  <si>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</si>
  <si>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V.5</t>
  </si>
  <si>
    <t>2. Thuế GTGT được khấu trừ</t>
  </si>
  <si>
    <t>152</t>
  </si>
  <si>
    <t>3. Thuế và các khoản khác phải thu Nhà nước</t>
  </si>
  <si>
    <t>154</t>
  </si>
  <si>
    <t>V.7</t>
  </si>
  <si>
    <t>4. Giao dịch mua bán lại Trái phiếu Chính phủ</t>
  </si>
  <si>
    <t>157</t>
  </si>
  <si>
    <t>5. Tài sản ngắn hạn khác</t>
  </si>
  <si>
    <t>158</t>
  </si>
  <si>
    <t>V.6</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</si>
  <si>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</si>
  <si>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</si>
  <si>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</si>
  <si>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</si>
  <si>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</si>
  <si>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</si>
  <si>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</si>
  <si>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</si>
  <si>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</si>
  <si>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</si>
  <si>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</si>
  <si>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</si>
  <si>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</si>
  <si>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</si>
  <si>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</si>
  <si>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</si>
  <si>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</si>
  <si>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</si>
  <si>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V.8</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</si>
  <si>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</si>
  <si>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</si>
  <si>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</si>
  <si>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</si>
  <si>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</si>
  <si>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</si>
  <si>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</si>
  <si>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</si>
  <si>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</si>
  <si>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</si>
  <si>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</si>
  <si>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</si>
  <si>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</si>
  <si>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</si>
  <si>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</si>
  <si>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</si>
  <si>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</si>
  <si>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</si>
  <si>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</si>
  <si>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</si>
  <si>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</si>
  <si>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</si>
  <si>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</si>
  <si>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</si>
  <si>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</si>
  <si>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</si>
  <si>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</si>
  <si>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</si>
  <si>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</si>
  <si>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</si>
  <si>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</si>
  <si>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</si>
  <si>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</si>
  <si>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</si>
  <si>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</si>
  <si>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</si>
  <si>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</si>
  <si>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</si>
  <si>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V.9</t>
  </si>
  <si>
    <t>2. Tài sản thuế thu nhập hoàn lại</t>
  </si>
  <si>
    <t>262</t>
  </si>
  <si>
    <t>3. Tiền nộp Quỹ hỗ trợ thanh toán</t>
  </si>
  <si>
    <t>263</t>
  </si>
  <si>
    <t>V.10</t>
  </si>
  <si>
    <t>4. Tài sản dài hạn khác</t>
  </si>
  <si>
    <t>268</t>
  </si>
  <si>
    <t>V.11</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</si>
  <si>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</si>
  <si>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</si>
  <si>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</si>
  <si>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</si>
  <si>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</si>
  <si>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</si>
  <si>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</si>
  <si>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</si>
  <si>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</si>
  <si>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</si>
  <si>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</si>
  <si>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</si>
  <si>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</si>
  <si>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V.12</t>
  </si>
  <si>
    <t>3. Người mua trả tiền trước</t>
  </si>
  <si>
    <t>313</t>
  </si>
  <si>
    <t>4. Thuế và các khoản phải nộp Nhà nước</t>
  </si>
  <si>
    <t>314</t>
  </si>
  <si>
    <t>V.16</t>
  </si>
  <si>
    <t>5. Phải trả người lao động</t>
  </si>
  <si>
    <t>315</t>
  </si>
  <si>
    <t>6. Chi phí phải trả</t>
  </si>
  <si>
    <t>316</t>
  </si>
  <si>
    <t>V.14</t>
  </si>
  <si>
    <t>7. Phải trả nội bộ</t>
  </si>
  <si>
    <t>317</t>
  </si>
  <si>
    <t>8. Các khoản phải trả, phải nộp ngắn hạn khác</t>
  </si>
  <si>
    <t>319</t>
  </si>
  <si>
    <t>V.15</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</si>
  <si>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</si>
  <si>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</si>
  <si>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</si>
  <si>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</si>
  <si>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</si>
  <si>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</si>
  <si>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</si>
  <si>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</si>
  <si>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</si>
  <si>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</si>
  <si>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</si>
  <si>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</si>
  <si>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</si>
  <si>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</si>
  <si>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</si>
  <si>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</si>
  <si>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</si>
  <si>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</si>
  <si>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</si>
  <si>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</si>
  <si>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</si>
  <si>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</si>
  <si>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</si>
  <si>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</si>
  <si>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</si>
  <si>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</si>
  <si>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</si>
  <si>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</si>
  <si>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</si>
  <si>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</si>
  <si>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</si>
  <si>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</si>
  <si>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</si>
  <si>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</si>
  <si>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</si>
  <si>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</si>
  <si>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11. Vốn nhận ủy thác đầu tư dài hạn</t>
  </si>
  <si>
    <t>341</t>
  </si>
  <si>
    <t>B.VỐN CHỦ SỞ HỮU</t>
  </si>
  <si>
    <t>400</t>
  </si>
  <si>
    <t>I. Vốn chủ sở hữu</t>
  </si>
  <si>
    <t>410</t>
  </si>
  <si>
    <t>V.13</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</si>
  <si>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</si>
  <si>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</si>
  <si>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</si>
  <si>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</si>
  <si>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</si>
  <si>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</si>
  <si>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</si>
  <si>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</si>
  <si>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</si>
  <si>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</si>
  <si>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</si>
  <si>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</si>
  <si>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</si>
  <si>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</si>
  <si>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</si>
  <si>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</si>
  <si>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</si>
  <si>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</si>
  <si>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</si>
  <si>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</si>
  <si>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</si>
  <si>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</si>
  <si>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</si>
  <si>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</si>
  <si>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</si>
  <si>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</si>
  <si>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TỔNG CỘNG NGUỒN VỐN</t>
  </si>
  <si>
    <t>440</t>
  </si>
  <si>
    <t>CÁC CHỈ TIÊU NGOÀI BẢNG</t>
  </si>
  <si>
    <t>1. Tài sản cố định thuê ngoài</t>
  </si>
  <si>
    <t>001</t>
  </si>
  <si>
    <t>2. Vật tư, chứng chỉ có giá nhận giữ hộ</t>
  </si>
  <si>
    <t>002</t>
  </si>
  <si>
    <t>3. Tài sản nhận ký cược</t>
  </si>
  <si>
    <t>003</t>
  </si>
  <si>
    <t>4. Nợ khó đòi đã xử lý</t>
  </si>
  <si>
    <t>004</t>
  </si>
  <si>
    <t>5. Ngoại tệ các loại</t>
  </si>
  <si>
    <t>005</t>
  </si>
  <si>
    <t>6. Chứng khoán lưu ký</t>
  </si>
  <si>
    <t>006</t>
  </si>
  <si>
    <t>6.1. Chứng khoán giao dịch</t>
  </si>
  <si>
    <t>007</t>
  </si>
  <si>
    <t>6.1.1. Chứng khoán giao dịch của thành viên lưu ký</t>
  </si>
  <si>
    <t>008</t>
  </si>
  <si>
    <t>6.1.2. Chứng khoán giao dịch của khách hàng trong nước</t>
  </si>
  <si>
    <t>009</t>
  </si>
  <si>
    <t>6.1.3. Chứng khoán giao dịch của khách hàng nước ngoài</t>
  </si>
  <si>
    <t>010</t>
  </si>
  <si>
    <t>6.1.4. Chứng khoán giao dịch của tổ chức khác</t>
  </si>
  <si>
    <t>011</t>
  </si>
  <si>
    <t>6.2. Chứng khoán tạm ngừng giao dịch</t>
  </si>
  <si>
    <t>012</t>
  </si>
  <si>
    <t>6.2.1. Chứng khoán tạm ngừng giao dịch của thành viên lưu ký</t>
  </si>
  <si>
    <t>013</t>
  </si>
  <si>
    <t>6.2.2. Chứng khoán tạm ngừng giao dịch của khách hàng trong nước</t>
  </si>
  <si>
    <t>014</t>
  </si>
  <si>
    <t>6.2.3. Chứng khoán tạm ngừng giao dịch của khách hàng nước ngoài</t>
  </si>
  <si>
    <t>015</t>
  </si>
  <si>
    <t>6.2.4. Chứng khoán tạm ngừng giao dịch của tổ chức khác</t>
  </si>
  <si>
    <t>016</t>
  </si>
  <si>
    <t>6.3. Chứng khoán cầm cố</t>
  </si>
  <si>
    <t>017</t>
  </si>
  <si>
    <t>6.3.1. Chứng khoán cầm cố của thành viên lưu ký</t>
  </si>
  <si>
    <t>018</t>
  </si>
  <si>
    <t>6.3.2. Chứng khoán cầm cố của khách hàng trong nước</t>
  </si>
  <si>
    <t>019</t>
  </si>
  <si>
    <t>6.3.3. Chứng khoán cầm cố của khách hàng nước ngoài</t>
  </si>
  <si>
    <t>020</t>
  </si>
  <si>
    <t>6.3.4. Chứng khoán cầm cố của tổ chức khác</t>
  </si>
  <si>
    <t>021</t>
  </si>
  <si>
    <t>6.4. Chứng khoán tạm giữ</t>
  </si>
  <si>
    <t>022</t>
  </si>
  <si>
    <t>6.4.1. Chứng khoán tạm giữ của thành viên lưu ký</t>
  </si>
  <si>
    <t>023</t>
  </si>
  <si>
    <t>6.4.2. Chứng khoán tạm giữ của khách hàng trong nước</t>
  </si>
  <si>
    <t>024</t>
  </si>
  <si>
    <t>6.4.3. Chứng khoán tạm giữ của khách hàng nước ngoài</t>
  </si>
  <si>
    <t>025</t>
  </si>
  <si>
    <t>6.4.4. Chứng khoán tạm giữ của tổ chức khác</t>
  </si>
  <si>
    <t>026</t>
  </si>
  <si>
    <t>6.5. Chứng khoán chờ thanh toán</t>
  </si>
  <si>
    <t>027</t>
  </si>
  <si>
    <t>6.5.1. Chứng khoán chờ thanh toán của thành viên lưu ký</t>
  </si>
  <si>
    <t>028</t>
  </si>
  <si>
    <t>6.5.2. Chứng khoán chờ thanh toán của khách hàng trong nước</t>
  </si>
  <si>
    <t>029</t>
  </si>
  <si>
    <t>6.5.3. Chứng khoán chờ thanh toán của khách hàng nước ngoài</t>
  </si>
  <si>
    <t>030</t>
  </si>
  <si>
    <t>6.5.4. Chứng khoán chờ thanh toán của tổ chức khác</t>
  </si>
  <si>
    <t>031</t>
  </si>
  <si>
    <t>6.6. Chứng khoán phong tỏa chờ rút</t>
  </si>
  <si>
    <t>032</t>
  </si>
  <si>
    <t>6.6.1. Chứng khoán phong tỏa chờ rút của thành viên lưu ký</t>
  </si>
  <si>
    <t>033</t>
  </si>
  <si>
    <t>6.6.2. Chứng khoán phong tỏa chờ rút của khách hàng trong nước</t>
  </si>
  <si>
    <t>034</t>
  </si>
  <si>
    <t>6.6.3. Chứng khoán phong tỏa chờ rút của khách hàng nước ngoài</t>
  </si>
  <si>
    <t>035</t>
  </si>
  <si>
    <t>6.6.4. Chứng khoán phong tỏa chờ rút của tổ chức khác</t>
  </si>
  <si>
    <t>036</t>
  </si>
  <si>
    <t>6.7. Chứng khoán chờ giao dịch</t>
  </si>
  <si>
    <t>037</t>
  </si>
  <si>
    <t>6.7.1. Chứng khoán chờ giao dịch của thành viên lưu ký</t>
  </si>
  <si>
    <t>038</t>
  </si>
  <si>
    <t>6.7.2. Chứng khoán chờ giao dịch của khách hàng trong nước</t>
  </si>
  <si>
    <t>039</t>
  </si>
  <si>
    <t>6.7.3. Chứng khoán chờ giao dịch của khách hàng nước ngoài</t>
  </si>
  <si>
    <t>040</t>
  </si>
  <si>
    <t>6.7.4. Chứng khoán chờ giao dịch của tổ chức khác</t>
  </si>
  <si>
    <t>041</t>
  </si>
  <si>
    <t>6.8. Chứng khoán ký quỹ đảm bảo khoản vay</t>
  </si>
  <si>
    <t>042</t>
  </si>
  <si>
    <t>6.8.1. Chứng khoán ký quỹ đảm bảo khoản vay của thành viên lưu ký</t>
  </si>
  <si>
    <t>043</t>
  </si>
  <si>
    <t>6.8.2. Chứng khoán ký quỹ đảm bảo khoản vay của khách hàng trong nước</t>
  </si>
  <si>
    <t>044</t>
  </si>
  <si>
    <t>6.8.3. Chứng khoán ký quỹ đảm bảo khoản vay của khách hàng nước ngoài</t>
  </si>
  <si>
    <t>045</t>
  </si>
  <si>
    <t>6.8.4. Chứng khoán ký quỹ đảm bảo khoản vay của tổ chức khác</t>
  </si>
  <si>
    <t>046</t>
  </si>
  <si>
    <t>6.9. Chứng khoán sửa lỗi giao dịch</t>
  </si>
  <si>
    <t>047</t>
  </si>
  <si>
    <t>7. Chứng khoán lưu ký công ty đại chúng chưa niêm yết</t>
  </si>
  <si>
    <t>050</t>
  </si>
  <si>
    <t>7.1. Chứng khoán giao dịch</t>
  </si>
  <si>
    <t>051</t>
  </si>
  <si>
    <t>7.1.1. Chứng khoán giao dịch của thành viên lưu ký</t>
  </si>
  <si>
    <t>052</t>
  </si>
  <si>
    <t>7.1.2. Chứng khoán giao dịch của khách hàng trong nước</t>
  </si>
  <si>
    <t>053</t>
  </si>
  <si>
    <t>7.1.3. Chứng khoán giao dịch của khách hàng nước ngoài</t>
  </si>
  <si>
    <t>054</t>
  </si>
  <si>
    <t>7.1.4. Chứng khoán giao dịch của tổ chức khác</t>
  </si>
  <si>
    <t>055</t>
  </si>
  <si>
    <t>7.2. Chứng khoán tạm ngừng giao dịch</t>
  </si>
  <si>
    <t>056</t>
  </si>
  <si>
    <t>7.2.1. Chứng khoán tạm ngừng giao dịch của thành viên lưu ký</t>
  </si>
  <si>
    <t>057</t>
  </si>
  <si>
    <t>7.2.2. Chứng khoán tạm ngừng giao dịch của khách hàng trong nước</t>
  </si>
  <si>
    <t>058</t>
  </si>
  <si>
    <t>7.2.3. Chứng khoán tạm ngừng giao dịch của khách hàng nước ngoài</t>
  </si>
  <si>
    <t>059</t>
  </si>
  <si>
    <t>7.2.4. Chứng khoán tạm ngừng giao dịch của tổ chức khác</t>
  </si>
  <si>
    <t>060</t>
  </si>
  <si>
    <t>7.3.  Chứng khoán cầm cố</t>
  </si>
  <si>
    <t>061</t>
  </si>
  <si>
    <t>7.3.1. Chứng khoán cầm cố của thành viên lưu ký</t>
  </si>
  <si>
    <t>062</t>
  </si>
  <si>
    <t>7.3.2. Chứng khoán cầm cố của khách hàng trong nước</t>
  </si>
  <si>
    <t>063</t>
  </si>
  <si>
    <t>7.3.3. Chứng khoán cầm cố của khách hàng nước ngoài</t>
  </si>
  <si>
    <t>064</t>
  </si>
  <si>
    <t>7.3.4. Chứng khoán cầm cố của tổ chức khác</t>
  </si>
  <si>
    <t>065</t>
  </si>
  <si>
    <t>7.4. Chứng khoán tạm giữ</t>
  </si>
  <si>
    <t>066</t>
  </si>
  <si>
    <t>7.4.1. Chứng khoán tạm giữ của thành viên lưu ký</t>
  </si>
  <si>
    <t>067</t>
  </si>
  <si>
    <t>7.4.2. Chứng khoán tạm giữ của khách hàng trong nước</t>
  </si>
  <si>
    <t>068</t>
  </si>
  <si>
    <t>7.4.3. Chứng khoán tạm giữ của khách hàng nước ngoài</t>
  </si>
  <si>
    <t>069</t>
  </si>
  <si>
    <t>7.4.4. Chứng khoán tạm giữ của tổ chức khác</t>
  </si>
  <si>
    <t>070</t>
  </si>
  <si>
    <t>7.5. Chứng khoán chờ thanh toán</t>
  </si>
  <si>
    <t>071</t>
  </si>
  <si>
    <t>7.5.1. Chứng khoán chờ thanh toán của thành viên lưu ký</t>
  </si>
  <si>
    <t>072</t>
  </si>
  <si>
    <t>7.5.2. Chứng khoán chờ thanh toán của khách hàng trong nước</t>
  </si>
  <si>
    <t>073</t>
  </si>
  <si>
    <t>7.5.3. Chứng khoán chờ thanh toán của khách hàng nước ngoài</t>
  </si>
  <si>
    <t>074</t>
  </si>
  <si>
    <t>7.5.4. Chứng khoán chờ thanh toán của tổ chức khác</t>
  </si>
  <si>
    <t>075</t>
  </si>
  <si>
    <t>7.6. Chứng khoán phong tỏa chờ rút</t>
  </si>
  <si>
    <t>076</t>
  </si>
  <si>
    <t>7.6.1. Chứng khoán phong tỏa chờ rút của thành viên lưu ký</t>
  </si>
  <si>
    <t>077</t>
  </si>
  <si>
    <t>7.6.2. Chứng khoán phong tỏa chờ rút của khách hàng trong nước</t>
  </si>
  <si>
    <t>078</t>
  </si>
  <si>
    <t>7.6.3. Chứng khoán phong tỏa chờ rút của khách hàng nước ngoài</t>
  </si>
  <si>
    <t>079</t>
  </si>
  <si>
    <t>7.6.4. Chứng khoán phong tỏa chờ rút của tổ chức khác</t>
  </si>
  <si>
    <t>080</t>
  </si>
  <si>
    <t>7.7. Chứng khoán sửa lỗi giao dịch</t>
  </si>
  <si>
    <t>081</t>
  </si>
  <si>
    <t>8. Chứng khoán chưa lưu ký của khách hàng</t>
  </si>
  <si>
    <t>082</t>
  </si>
  <si>
    <t>9. Chứng khoán chưa lưu ký của công ty chứng khoán</t>
  </si>
  <si>
    <t>083</t>
  </si>
  <si>
    <t>10. Chứng khoán nhận ủy thác đấu giá</t>
  </si>
  <si>
    <t>084</t>
  </si>
  <si>
    <t>Tp.HCM, ngày 12 tháng 10 năm 2015</t>
  </si>
  <si>
    <t xml:space="preserve">   Người lập                                                    Kế toán trưởng</t>
  </si>
  <si>
    <t xml:space="preserve">Trần Thy Ngân                                              Võ Thị Minh Hiếu </t>
  </si>
  <si>
    <t>Tel: 3914 7799     Fax: 3914 4511</t>
  </si>
  <si>
    <t>Mẫu số: B-02/CTCK</t>
  </si>
  <si>
    <t>CK - BÁO CÁO KẾT QUẢ KINH DOANH</t>
  </si>
  <si>
    <t>QUÝ 03/2015</t>
  </si>
  <si>
    <t>Mã
 chỉ tiêu</t>
  </si>
  <si>
    <t>Thuyết
 minh</t>
  </si>
  <si>
    <t>Quý năm nay</t>
  </si>
  <si>
    <t>Quý năm trước</t>
  </si>
  <si>
    <t>Lũy kế từ đầu năm 
đến cuối quý này
(Năm nay)</t>
  </si>
  <si>
    <t>Lũy kế từ đầu năm
 đến cuối quý này
(Năm trước)</t>
  </si>
  <si>
    <t xml:space="preserve">1. Doanh thu </t>
  </si>
  <si>
    <t>01</t>
  </si>
  <si>
    <t>VI.1</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</si>
  <si>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</si>
  <si>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</si>
  <si>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</si>
  <si>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</si>
  <si>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</si>
  <si>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</si>
  <si>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</si>
  <si>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</si>
  <si>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</si>
  <si>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</si>
  <si>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</si>
  <si>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</si>
  <si>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</si>
  <si>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</si>
  <si>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</si>
  <si>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</si>
  <si>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</si>
  <si>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</si>
  <si>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</si>
  <si>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02</t>
  </si>
  <si>
    <t>3. Doanh thu thuần về hoạt động kinh doanh</t>
  </si>
  <si>
    <t>10</t>
  </si>
  <si>
    <t>4. Chi phí hoạt động kinh doanh</t>
  </si>
  <si>
    <t>11</t>
  </si>
  <si>
    <t>VI.2</t>
  </si>
  <si>
    <t>5. Lợi nhuận gộp của hoạt động kinh doanh</t>
  </si>
  <si>
    <t>20</t>
  </si>
  <si>
    <t>6. Chi phí quản lý doanh nghiệp</t>
  </si>
  <si>
    <t>25</t>
  </si>
  <si>
    <t>7. Lợi nhuận thuần từ hoạt động kinh doanh</t>
  </si>
  <si>
    <t>30</t>
  </si>
  <si>
    <t>8. Thu nhập khác</t>
  </si>
  <si>
    <t>31</t>
  </si>
  <si>
    <t>9. Chi phí khác</t>
  </si>
  <si>
    <t>32</t>
  </si>
  <si>
    <t>10. Lợi nhuận khác</t>
  </si>
  <si>
    <t>40</t>
  </si>
  <si>
    <t>11. Lợi nhuận từ các công ty liên kết</t>
  </si>
  <si>
    <t>45</t>
  </si>
  <si>
    <t>12. Tổng lợi nhuận kế toán trước thuế</t>
  </si>
  <si>
    <t>50</t>
  </si>
  <si>
    <t>13. Chi phí thuế TNDN hiện hành</t>
  </si>
  <si>
    <t>51</t>
  </si>
  <si>
    <t>14. Chi phí thuế TNDN hoãn lại</t>
  </si>
  <si>
    <t>52</t>
  </si>
  <si>
    <t>15. Lợi nhuận sau thuế thu nhập doanh nghiệp</t>
  </si>
  <si>
    <t>60</t>
  </si>
  <si>
    <t>15.1. Lợi nhuận sau thuế của cổ đông thiểu số</t>
  </si>
  <si>
    <t>61</t>
  </si>
  <si>
    <t>15.2. Lợi nhuận sau thuế của cổ đông công ty mẹ</t>
  </si>
  <si>
    <t>62</t>
  </si>
  <si>
    <t>16. Lãi cơ bản trên cổ phiếu(*)</t>
  </si>
  <si>
    <t>70</t>
  </si>
  <si>
    <t>CK - BÁO CÁO LƯU CHUYỂN TIỀN TỆ - PHƯƠNG PHÁP GIÁN TIẾP</t>
  </si>
  <si>
    <t>Từ ngày 01/01/2015 đến 30/09/2015</t>
  </si>
  <si>
    <t>Từ ngày 01/01/2014 đến 30/09/2014</t>
  </si>
  <si>
    <t>I. Lưu chuyển tiền từ hoạt động kinh doanh</t>
  </si>
  <si>
    <t>1. Lợi nhuận trước thuế</t>
  </si>
  <si>
    <t>2. Điều chỉnh cho các khoản</t>
  </si>
  <si>
    <t>- Khấu hao TSCĐ</t>
  </si>
  <si>
    <t>- Các khoản dự phòng</t>
  </si>
  <si>
    <t>03</t>
  </si>
  <si>
    <t>- Lãi, lỗ chênh lệch tỷ giá hối đoái chưa thực hiện</t>
  </si>
  <si>
    <t>04</t>
  </si>
  <si>
    <t>- Lãi, lỗ từ hoạt động đầu tư</t>
  </si>
  <si>
    <t>05</t>
  </si>
  <si>
    <t xml:space="preserve">- Chi phí lãi vay </t>
  </si>
  <si>
    <t>06</t>
  </si>
  <si>
    <t>3. Lợi nhuận từ hoạt động kinh doanh trước thay đổi vốn  lưu động</t>
  </si>
  <si>
    <t>08</t>
  </si>
  <si>
    <t>- Tăng, giảm các khoản phải thu</t>
  </si>
  <si>
    <t>09</t>
  </si>
  <si>
    <t>- Tăng, giảm hàng tồn kho</t>
  </si>
  <si>
    <t xml:space="preserve">- Tăng, giảm các khoản phải trả (Không kể lãi vay phải trả, thuế thu nhập doanh nghiệp phải nộp) </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</si>
  <si>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</si>
  <si>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</si>
  <si>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</si>
  <si>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</si>
  <si>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</si>
  <si>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</si>
  <si>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</si>
  <si>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</si>
  <si>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</si>
  <si>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</si>
  <si>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</si>
  <si>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</si>
  <si>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</si>
  <si>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</si>
  <si>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</si>
  <si>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</si>
  <si>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</si>
  <si>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</si>
  <si>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</si>
  <si>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</si>
  <si>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</si>
  <si>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</si>
  <si>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</si>
  <si>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</si>
  <si>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</si>
  <si>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</si>
  <si>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</si>
  <si>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 nhận góp vốn từ cổ đông thiểu số</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</si>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</sst>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quot; Tp.HCM, ngày &quot;dd&quot; tháng &quot;mm&quot; năm &quot;yyyy&quot;&quot;"/>
  </numFmts>
  <fonts count="30">
    <font>
      <sz val="10"/>
      <color indexed="8"/>
      <name val="Arial"/>
      <family val="2"/>
    </font>
    <font>
      <sz val="10"/>
      <color indexed="8"/>
      <name val="Arial"/>
      <family val="2"/>
    </font>
    <font>
      <sz val="11"/>
      <color indexed="44"/>
      <name val="Calibri"/>
      <family val="2"/>
    </font>
    <font>
      <sz val="11"/>
      <color indexed="41"/>
      <name val="Calibri"/>
      <family val="2"/>
    </font>
    <font>
      <b/>
      <sz val="14"/>
      <name val="Times New Roman"/>
      <family val="1"/>
    </font>
    <font>
      <b/>
      <sz val="11"/>
      <name val="Times New Roman"/>
      <family val="1"/>
    </font>
    <font>
      <sz val="11"/>
      <color indexed="8"/>
      <name val="Times New Roman"/>
      <family val="1"/>
    </font>
    <font>
      <b/>
      <sz val="11"/>
      <color indexed="8"/>
      <name val="Times New Roman"/>
      <family val="1"/>
    </font>
    <font>
      <b/>
      <sz val="7"/>
      <color indexed="8"/>
      <name val="Times New Roman"/>
      <family val="1"/>
    </font>
    <font>
      <b/>
      <sz val="12"/>
      <color indexed="8"/>
      <name val="Times New Roman"/>
      <family val="1"/>
    </font>
    <font>
      <u/>
      <sz val="11"/>
      <color indexed="8"/>
      <name val="Times New Roman"/>
      <family val="1"/>
    </font>
    <font>
      <i/>
      <sz val="11"/>
      <color indexed="8"/>
      <name val="Times New Roman"/>
      <family val="1"/>
    </font>
    <font>
      <b/>
      <i/>
      <sz val="11"/>
      <color indexed="8"/>
      <name val="Times New Roman"/>
      <family val="1"/>
    </font>
    <font>
      <b/>
      <sz val="10"/>
      <color indexed="8"/>
      <name val="Arial"/>
      <family val="2"/>
    </font>
    <font>
      <b/>
      <sz val="10"/>
      <color indexed="8"/>
      <name val="Times New Roman"/>
      <family val="1"/>
    </font>
    <font>
      <sz val="11"/>
      <name val="Times New Roman"/>
      <family val="1"/>
    </font>
    <font>
      <sz val="10"/>
      <name val="Arial"/>
      <family val="2"/>
    </font>
    <font>
      <b/>
      <sz val="7"/>
      <name val="Times New Roman"/>
      <family val="1"/>
    </font>
    <font>
      <sz val="12"/>
      <color indexed="8"/>
      <name val="Times New Roman"/>
      <family val="1"/>
    </font>
    <font>
      <sz val="7"/>
      <color indexed="8"/>
      <name val="Times New Roman"/>
      <family val="1"/>
    </font>
    <font>
      <b/>
      <u/>
      <sz val="10"/>
      <color indexed="8"/>
      <name val="Arial"/>
      <family val="2"/>
    </font>
    <font>
      <i/>
      <sz val="10"/>
      <color indexed="8"/>
      <name val="Arial"/>
      <family val="2"/>
    </font>
    <font>
      <b/>
      <u val="singleAccounting"/>
      <sz val="11"/>
      <color indexed="8"/>
      <name val="Times New Roman"/>
      <family val="1"/>
    </font>
    <font>
      <b/>
      <sz val="10"/>
      <name val="Arial"/>
      <family val="2"/>
    </font>
    <font>
      <b/>
      <sz val="9"/>
      <name val="Arial"/>
      <family val="2"/>
    </font>
    <font>
      <b/>
      <sz val="14"/>
      <name val="Arial"/>
      <family val="2"/>
    </font>
    <font>
      <b/>
      <sz val="12"/>
      <name val="Arial"/>
      <family val="2"/>
    </font>
    <font>
      <b/>
      <sz val="8"/>
      <name val="Arial"/>
      <family val="2"/>
    </font>
    <font>
      <sz val="8"/>
      <name val="Arial"/>
      <family val="2"/>
    </font>
    <font>
      <b/>
      <sz val="10"/>
      <color theme="0"/>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medium">
        <color indexed="64"/>
      </right>
      <top style="medium">
        <color indexed="64"/>
      </top>
      <bottom style="thin">
        <color indexed="8"/>
      </bottom>
      <diagonal/>
    </border>
    <border>
      <left style="medium">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alignment vertical="top"/>
    </xf>
    <xf numFmtId="43" fontId="1" fillId="0" borderId="0" applyFont="0" applyFill="0" applyBorder="0" applyAlignment="0" applyProtection="0">
      <alignment vertical="top"/>
    </xf>
    <xf numFmtId="0" fontId="16" fillId="0" borderId="0"/>
    <xf numFmtId="43" fontId="16" fillId="0" borderId="0" applyFont="0" applyFill="0" applyBorder="0" applyAlignment="0" applyProtection="0"/>
    <xf numFmtId="0" fontId="16" fillId="0" borderId="0"/>
  </cellStyleXfs>
  <cellXfs count="289">
    <xf numFmtId="0" fontId="0" fillId="0" borderId="0" xfId="0">
      <alignment vertical="top"/>
    </xf>
    <xf numFmtId="0" fontId="2" fillId="0" borderId="1" xfId="0" applyFont="1" applyBorder="1" applyAlignment="1"/>
    <xf numFmtId="0" fontId="0" fillId="0" borderId="1" xfId="0" applyBorder="1" applyAlignment="1"/>
    <xf numFmtId="0" fontId="3" fillId="0" borderId="1" xfId="0" applyFont="1" applyBorder="1" applyAlignment="1"/>
    <xf numFmtId="0" fontId="0" fillId="0" borderId="0" xfId="0" applyBorder="1" applyAlignment="1"/>
    <xf numFmtId="0" fontId="0" fillId="0" borderId="0" xfId="0" applyAlignment="1"/>
    <xf numFmtId="0" fontId="6" fillId="0" borderId="0" xfId="0" applyFont="1" applyAlignment="1">
      <alignment horizontal="justify"/>
    </xf>
    <xf numFmtId="0" fontId="7" fillId="0" borderId="0" xfId="0" applyFont="1" applyAlignment="1">
      <alignment horizontal="justify"/>
    </xf>
    <xf numFmtId="0" fontId="9" fillId="0" borderId="0" xfId="0" applyFont="1" applyAlignment="1">
      <alignment horizontal="justify"/>
    </xf>
    <xf numFmtId="0" fontId="7" fillId="0" borderId="0" xfId="0" applyFont="1" applyBorder="1" applyAlignment="1">
      <alignment horizontal="justify"/>
    </xf>
    <xf numFmtId="0" fontId="6" fillId="0" borderId="1" xfId="0" applyFont="1" applyBorder="1" applyAlignment="1">
      <alignment horizontal="left" wrapText="1"/>
    </xf>
    <xf numFmtId="0" fontId="10" fillId="0" borderId="0" xfId="0" applyFont="1" applyAlignment="1">
      <alignment horizontal="justify" vertical="top" wrapText="1"/>
    </xf>
    <xf numFmtId="0" fontId="10" fillId="0" borderId="0" xfId="0" applyFont="1" applyAlignment="1">
      <alignment horizontal="right" vertical="top" wrapText="1"/>
    </xf>
    <xf numFmtId="0" fontId="6" fillId="0" borderId="0" xfId="0" applyFont="1" applyAlignment="1">
      <alignment horizontal="justify" vertical="top" wrapText="1"/>
    </xf>
    <xf numFmtId="0" fontId="6" fillId="0" borderId="0" xfId="0" applyFont="1" applyAlignment="1">
      <alignment horizontal="right" vertical="top" wrapText="1"/>
    </xf>
    <xf numFmtId="0" fontId="6" fillId="0" borderId="0" xfId="0" applyFont="1" applyBorder="1" applyAlignment="1">
      <alignment horizontal="left" wrapText="1"/>
    </xf>
    <xf numFmtId="0" fontId="6" fillId="0" borderId="0" xfId="0" applyFont="1" applyBorder="1" applyAlignment="1">
      <alignment horizontal="left"/>
    </xf>
    <xf numFmtId="0" fontId="6" fillId="0" borderId="2" xfId="0" applyFont="1" applyBorder="1" applyAlignment="1">
      <alignment horizontal="justify"/>
    </xf>
    <xf numFmtId="0" fontId="0" fillId="0" borderId="2" xfId="0" applyBorder="1" applyAlignment="1"/>
    <xf numFmtId="0" fontId="7" fillId="0" borderId="1" xfId="0" applyFont="1" applyBorder="1" applyAlignment="1">
      <alignment horizontal="right" wrapText="1"/>
    </xf>
    <xf numFmtId="0" fontId="7" fillId="0" borderId="0" xfId="0" applyFont="1" applyBorder="1" applyAlignment="1">
      <alignment horizontal="right" wrapText="1"/>
    </xf>
    <xf numFmtId="0" fontId="6" fillId="0" borderId="0" xfId="0" applyFont="1" applyAlignment="1">
      <alignment horizontal="left" wrapText="1"/>
    </xf>
    <xf numFmtId="164" fontId="6" fillId="0" borderId="0" xfId="1" applyNumberFormat="1" applyFont="1" applyAlignment="1">
      <alignment horizontal="right" wrapText="1"/>
    </xf>
    <xf numFmtId="0" fontId="11" fillId="0" borderId="0" xfId="0" applyFont="1" applyAlignment="1">
      <alignment horizontal="left" wrapText="1"/>
    </xf>
    <xf numFmtId="164" fontId="6" fillId="0" borderId="0" xfId="1" applyNumberFormat="1" applyFont="1" applyAlignment="1">
      <alignment horizontal="right" vertical="center" wrapText="1"/>
    </xf>
    <xf numFmtId="164" fontId="6" fillId="0" borderId="0" xfId="1" applyNumberFormat="1" applyFont="1" applyBorder="1" applyAlignment="1">
      <alignment horizontal="right" wrapText="1"/>
    </xf>
    <xf numFmtId="0" fontId="7" fillId="0" borderId="0" xfId="0" applyFont="1" applyAlignment="1">
      <alignment horizontal="left" wrapText="1"/>
    </xf>
    <xf numFmtId="164" fontId="7" fillId="0" borderId="3" xfId="1" applyNumberFormat="1" applyFont="1" applyBorder="1" applyAlignment="1">
      <alignment horizontal="right" wrapText="1"/>
    </xf>
    <xf numFmtId="164" fontId="7" fillId="0" borderId="0" xfId="1" applyNumberFormat="1" applyFont="1" applyBorder="1" applyAlignment="1">
      <alignment horizontal="right" wrapText="1"/>
    </xf>
    <xf numFmtId="164" fontId="7" fillId="0" borderId="0" xfId="0" applyNumberFormat="1" applyFont="1" applyBorder="1" applyAlignment="1">
      <alignment horizontal="right" wrapText="1"/>
    </xf>
    <xf numFmtId="164" fontId="0" fillId="0" borderId="0" xfId="0" applyNumberFormat="1" applyBorder="1" applyAlignment="1"/>
    <xf numFmtId="0" fontId="7" fillId="0" borderId="0" xfId="0" applyFont="1" applyBorder="1" applyAlignment="1">
      <alignment horizontal="left"/>
    </xf>
    <xf numFmtId="0" fontId="7" fillId="0" borderId="0" xfId="0" applyFont="1" applyBorder="1" applyAlignment="1">
      <alignment horizontal="center" wrapText="1"/>
    </xf>
    <xf numFmtId="0" fontId="7" fillId="0" borderId="1" xfId="0" applyFont="1" applyBorder="1" applyAlignment="1">
      <alignment horizontal="center" wrapText="1"/>
    </xf>
    <xf numFmtId="0" fontId="12" fillId="0" borderId="0" xfId="0" applyFont="1" applyAlignment="1">
      <alignment horizontal="left" wrapText="1"/>
    </xf>
    <xf numFmtId="164" fontId="0" fillId="0" borderId="0" xfId="1" applyNumberFormat="1" applyFont="1" applyAlignment="1"/>
    <xf numFmtId="164" fontId="0" fillId="0" borderId="0" xfId="1" applyNumberFormat="1" applyFont="1" applyBorder="1" applyAlignment="1"/>
    <xf numFmtId="0" fontId="13" fillId="0" borderId="0" xfId="0" applyFont="1" applyBorder="1" applyAlignment="1"/>
    <xf numFmtId="164" fontId="13" fillId="0" borderId="3" xfId="0" applyNumberFormat="1" applyFont="1" applyBorder="1" applyAlignment="1"/>
    <xf numFmtId="164" fontId="13" fillId="0" borderId="1" xfId="0" applyNumberFormat="1" applyFont="1" applyBorder="1" applyAlignment="1"/>
    <xf numFmtId="0" fontId="13" fillId="0" borderId="1" xfId="0" applyFont="1" applyBorder="1" applyAlignment="1"/>
    <xf numFmtId="0" fontId="7" fillId="0" borderId="1" xfId="0" applyFont="1" applyBorder="1" applyAlignment="1">
      <alignment horizontal="right" vertical="top" wrapText="1"/>
    </xf>
    <xf numFmtId="0" fontId="7" fillId="0" borderId="0" xfId="0" applyFont="1" applyAlignment="1">
      <alignment horizontal="right" vertical="top" wrapText="1"/>
    </xf>
    <xf numFmtId="164" fontId="6" fillId="0" borderId="0" xfId="1" applyNumberFormat="1" applyFont="1" applyAlignment="1">
      <alignment horizontal="right" vertical="top" wrapText="1"/>
    </xf>
    <xf numFmtId="0" fontId="7" fillId="0" borderId="0" xfId="0" applyFont="1" applyAlignment="1">
      <alignment horizontal="justify" vertical="top" wrapText="1"/>
    </xf>
    <xf numFmtId="164" fontId="7" fillId="0" borderId="3" xfId="1" applyNumberFormat="1" applyFont="1" applyBorder="1" applyAlignment="1">
      <alignment horizontal="right" vertical="top" wrapText="1"/>
    </xf>
    <xf numFmtId="164" fontId="7" fillId="0" borderId="0" xfId="1" applyNumberFormat="1" applyFont="1" applyAlignment="1">
      <alignment horizontal="right" vertical="top" wrapText="1"/>
    </xf>
    <xf numFmtId="0" fontId="7" fillId="0" borderId="0" xfId="0" applyFont="1" applyAlignment="1"/>
    <xf numFmtId="0" fontId="6" fillId="0" borderId="0" xfId="0" applyFont="1" applyAlignment="1"/>
    <xf numFmtId="164" fontId="6" fillId="0" borderId="0" xfId="1" applyNumberFormat="1" applyFont="1" applyAlignment="1"/>
    <xf numFmtId="164" fontId="7" fillId="0" borderId="3" xfId="0" applyNumberFormat="1" applyFont="1" applyBorder="1" applyAlignment="1"/>
    <xf numFmtId="164" fontId="7" fillId="0" borderId="3" xfId="1" applyNumberFormat="1" applyFont="1" applyBorder="1" applyAlignment="1"/>
    <xf numFmtId="0" fontId="6" fillId="0" borderId="0" xfId="0" applyFont="1" applyAlignment="1">
      <alignment horizontal="justify" wrapText="1"/>
    </xf>
    <xf numFmtId="0" fontId="6" fillId="0" borderId="0" xfId="0" applyFont="1" applyAlignment="1">
      <alignment horizontal="right" wrapText="1"/>
    </xf>
    <xf numFmtId="0" fontId="7" fillId="0" borderId="0" xfId="0" applyFont="1" applyAlignment="1">
      <alignment horizontal="justify" wrapText="1"/>
    </xf>
    <xf numFmtId="0" fontId="6" fillId="0" borderId="0" xfId="0" applyFont="1" applyBorder="1" applyAlignment="1"/>
    <xf numFmtId="0" fontId="7" fillId="0" borderId="1" xfId="0" applyFont="1" applyBorder="1" applyAlignment="1">
      <alignment horizontal="right"/>
    </xf>
    <xf numFmtId="0" fontId="7" fillId="0" borderId="0" xfId="0" applyFont="1" applyBorder="1" applyAlignment="1">
      <alignment horizontal="right"/>
    </xf>
    <xf numFmtId="41" fontId="6" fillId="0" borderId="0" xfId="0" applyNumberFormat="1" applyFont="1" applyAlignment="1"/>
    <xf numFmtId="0" fontId="7" fillId="0" borderId="0" xfId="0" applyFont="1" applyAlignment="1">
      <alignment horizontal="center" wrapText="1"/>
    </xf>
    <xf numFmtId="0" fontId="7" fillId="0" borderId="0" xfId="0" applyFont="1" applyAlignment="1">
      <alignment horizontal="right" wrapText="1"/>
    </xf>
    <xf numFmtId="0" fontId="11" fillId="0" borderId="0" xfId="0" applyFont="1" applyAlignment="1">
      <alignment horizontal="justify" wrapText="1"/>
    </xf>
    <xf numFmtId="41" fontId="6" fillId="0" borderId="0" xfId="0" applyNumberFormat="1" applyFont="1" applyAlignment="1">
      <alignment horizontal="right" wrapText="1"/>
    </xf>
    <xf numFmtId="41" fontId="7" fillId="0" borderId="3" xfId="0" applyNumberFormat="1" applyFont="1" applyBorder="1" applyAlignment="1">
      <alignment horizontal="right" wrapText="1"/>
    </xf>
    <xf numFmtId="164" fontId="6" fillId="0" borderId="3" xfId="0" applyNumberFormat="1" applyFont="1" applyBorder="1" applyAlignment="1">
      <alignment horizontal="right" wrapText="1"/>
    </xf>
    <xf numFmtId="164" fontId="6" fillId="0" borderId="0" xfId="0" applyNumberFormat="1" applyFont="1" applyBorder="1" applyAlignment="1">
      <alignment horizontal="right" wrapText="1"/>
    </xf>
    <xf numFmtId="0" fontId="6" fillId="0" borderId="0" xfId="0" applyFont="1" applyBorder="1" applyAlignment="1">
      <alignment horizontal="justify" wrapText="1"/>
    </xf>
    <xf numFmtId="0" fontId="7" fillId="0" borderId="0" xfId="0" applyFont="1" applyBorder="1" applyAlignment="1">
      <alignment horizontal="justify" wrapText="1"/>
    </xf>
    <xf numFmtId="0" fontId="6" fillId="0" borderId="0" xfId="0" applyFont="1" applyBorder="1" applyAlignment="1">
      <alignment horizontal="justify" vertical="top" wrapText="1"/>
    </xf>
    <xf numFmtId="164" fontId="6" fillId="0" borderId="0" xfId="1" applyNumberFormat="1" applyFont="1" applyBorder="1" applyAlignment="1">
      <alignment horizontal="right" vertical="top" wrapText="1"/>
    </xf>
    <xf numFmtId="0" fontId="6" fillId="0" borderId="0" xfId="0" applyFont="1" applyAlignment="1">
      <alignment horizontal="center" wrapText="1"/>
    </xf>
    <xf numFmtId="41" fontId="13" fillId="0" borderId="3" xfId="0" applyNumberFormat="1" applyFont="1" applyBorder="1" applyAlignment="1"/>
    <xf numFmtId="164" fontId="7" fillId="0" borderId="3" xfId="0" applyNumberFormat="1" applyFont="1" applyBorder="1" applyAlignment="1">
      <alignment horizontal="right" wrapText="1"/>
    </xf>
    <xf numFmtId="0" fontId="15" fillId="0" borderId="0" xfId="0" applyFont="1" applyAlignment="1">
      <alignment horizontal="justify" vertical="top" wrapText="1"/>
    </xf>
    <xf numFmtId="0" fontId="16" fillId="0" borderId="0" xfId="0" applyFont="1" applyAlignment="1"/>
    <xf numFmtId="164" fontId="15" fillId="0" borderId="0" xfId="1" applyNumberFormat="1" applyFont="1" applyAlignment="1">
      <alignment horizontal="right" vertical="top" wrapText="1"/>
    </xf>
    <xf numFmtId="0" fontId="7" fillId="0" borderId="0" xfId="0" applyFont="1" applyBorder="1" applyAlignment="1">
      <alignment horizontal="left" wrapText="1"/>
    </xf>
    <xf numFmtId="0" fontId="18" fillId="0" borderId="0" xfId="0" applyFont="1" applyAlignment="1">
      <alignment horizontal="justify" wrapText="1"/>
    </xf>
    <xf numFmtId="164" fontId="11" fillId="0" borderId="0" xfId="1" applyNumberFormat="1" applyFont="1" applyAlignment="1">
      <alignment horizontal="right" wrapText="1"/>
    </xf>
    <xf numFmtId="41" fontId="11" fillId="0" borderId="0" xfId="0" applyNumberFormat="1" applyFont="1" applyBorder="1" applyAlignment="1">
      <alignment horizontal="right" wrapText="1"/>
    </xf>
    <xf numFmtId="41" fontId="11" fillId="0" borderId="1" xfId="0" applyNumberFormat="1" applyFont="1" applyBorder="1" applyAlignment="1">
      <alignment horizontal="right" wrapText="1"/>
    </xf>
    <xf numFmtId="41" fontId="7" fillId="0" borderId="5" xfId="0" applyNumberFormat="1" applyFont="1" applyBorder="1" applyAlignment="1">
      <alignment horizontal="right" wrapText="1"/>
    </xf>
    <xf numFmtId="0" fontId="7"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164" fontId="6" fillId="0" borderId="0" xfId="1" applyNumberFormat="1" applyFont="1" applyAlignment="1">
      <alignment horizontal="left"/>
    </xf>
    <xf numFmtId="0" fontId="5" fillId="0" borderId="0" xfId="0" applyFont="1" applyFill="1" applyAlignment="1">
      <alignment horizontal="justify" vertical="top" wrapText="1"/>
    </xf>
    <xf numFmtId="0" fontId="16" fillId="0" borderId="0" xfId="0" applyFont="1" applyFill="1" applyAlignment="1"/>
    <xf numFmtId="164" fontId="5" fillId="0" borderId="3" xfId="1" applyNumberFormat="1" applyFont="1" applyFill="1" applyBorder="1" applyAlignment="1">
      <alignment horizontal="right" vertical="top" wrapText="1"/>
    </xf>
    <xf numFmtId="164" fontId="5" fillId="0" borderId="0" xfId="1" applyNumberFormat="1" applyFont="1" applyFill="1" applyAlignment="1">
      <alignment horizontal="right" vertical="top" wrapText="1"/>
    </xf>
    <xf numFmtId="0" fontId="7" fillId="0" borderId="0" xfId="0" applyFont="1" applyFill="1" applyBorder="1" applyAlignment="1">
      <alignment horizontal="justify" vertical="top" wrapText="1"/>
    </xf>
    <xf numFmtId="0" fontId="0" fillId="0" borderId="0" xfId="0" applyFill="1" applyBorder="1" applyAlignment="1"/>
    <xf numFmtId="164" fontId="7" fillId="0" borderId="0" xfId="0" applyNumberFormat="1" applyFont="1" applyFill="1" applyBorder="1" applyAlignment="1">
      <alignment horizontal="right" vertical="top" wrapText="1"/>
    </xf>
    <xf numFmtId="0" fontId="7" fillId="0" borderId="0" xfId="0" applyFont="1" applyFill="1" applyBorder="1" applyAlignment="1">
      <alignment horizontal="right" vertical="top" wrapText="1"/>
    </xf>
    <xf numFmtId="0" fontId="6" fillId="0" borderId="0" xfId="0" applyFont="1" applyFill="1" applyBorder="1" applyAlignment="1">
      <alignment horizontal="justify" vertical="top" wrapText="1"/>
    </xf>
    <xf numFmtId="164" fontId="6" fillId="0" borderId="0" xfId="1" applyNumberFormat="1" applyFont="1" applyFill="1" applyBorder="1" applyAlignment="1">
      <alignment horizontal="right" vertical="top" wrapText="1"/>
    </xf>
    <xf numFmtId="0" fontId="20" fillId="0" borderId="0" xfId="0" applyFont="1" applyBorder="1" applyAlignment="1"/>
    <xf numFmtId="164" fontId="7" fillId="0" borderId="1" xfId="0" applyNumberFormat="1" applyFont="1" applyBorder="1" applyAlignment="1">
      <alignment horizontal="right" wrapText="1"/>
    </xf>
    <xf numFmtId="0" fontId="15" fillId="0" borderId="0" xfId="0" applyFont="1" applyFill="1" applyAlignment="1">
      <alignment horizontal="justify" vertical="top" wrapText="1"/>
    </xf>
    <xf numFmtId="164" fontId="15" fillId="0" borderId="0" xfId="1" applyNumberFormat="1" applyFont="1" applyFill="1" applyBorder="1" applyAlignment="1">
      <alignment horizontal="right" vertical="top" wrapText="1"/>
    </xf>
    <xf numFmtId="164" fontId="15" fillId="0" borderId="0" xfId="1" applyNumberFormat="1" applyFont="1" applyFill="1" applyAlignment="1">
      <alignment horizontal="right" vertical="top" wrapText="1"/>
    </xf>
    <xf numFmtId="0" fontId="5" fillId="0" borderId="0" xfId="0" applyFont="1" applyFill="1" applyAlignment="1">
      <alignment horizontal="justify"/>
    </xf>
    <xf numFmtId="0" fontId="5" fillId="0" borderId="0" xfId="0" applyFont="1" applyFill="1" applyBorder="1" applyAlignment="1">
      <alignment horizontal="right" vertical="top" wrapText="1"/>
    </xf>
    <xf numFmtId="0" fontId="5" fillId="0" borderId="0" xfId="0" applyFont="1" applyFill="1" applyAlignment="1">
      <alignment horizontal="right" vertical="top" wrapText="1"/>
    </xf>
    <xf numFmtId="0" fontId="5" fillId="0" borderId="4" xfId="0" applyFont="1" applyFill="1" applyBorder="1" applyAlignment="1">
      <alignment horizontal="right" vertical="top" wrapText="1"/>
    </xf>
    <xf numFmtId="0" fontId="15" fillId="0" borderId="2" xfId="0" applyFont="1" applyFill="1" applyBorder="1" applyAlignment="1">
      <alignment horizontal="right" vertical="top" wrapText="1"/>
    </xf>
    <xf numFmtId="0" fontId="15" fillId="0" borderId="0" xfId="0" applyFont="1" applyFill="1" applyAlignment="1">
      <alignment horizontal="right" vertical="top" wrapText="1"/>
    </xf>
    <xf numFmtId="0" fontId="15" fillId="0" borderId="4" xfId="0" applyFont="1" applyFill="1" applyBorder="1" applyAlignment="1">
      <alignment horizontal="right" vertical="top" wrapText="1"/>
    </xf>
    <xf numFmtId="164" fontId="13" fillId="0" borderId="2" xfId="0" applyNumberFormat="1" applyFont="1" applyBorder="1" applyAlignment="1"/>
    <xf numFmtId="0" fontId="13" fillId="0" borderId="2" xfId="0" applyFont="1" applyBorder="1" applyAlignment="1"/>
    <xf numFmtId="0" fontId="7" fillId="0" borderId="0" xfId="0" applyFont="1" applyBorder="1" applyAlignment="1">
      <alignment horizontal="center"/>
    </xf>
    <xf numFmtId="0" fontId="7" fillId="0" borderId="2" xfId="0" applyFont="1" applyBorder="1" applyAlignment="1">
      <alignment horizontal="justify" wrapText="1"/>
    </xf>
    <xf numFmtId="0" fontId="14" fillId="0" borderId="1" xfId="0" applyFont="1" applyBorder="1" applyAlignment="1">
      <alignment horizontal="center" wrapText="1"/>
    </xf>
    <xf numFmtId="0" fontId="6" fillId="0" borderId="0" xfId="0" applyFont="1" applyBorder="1" applyAlignment="1">
      <alignment horizontal="right" wrapText="1"/>
    </xf>
    <xf numFmtId="0" fontId="18" fillId="0" borderId="0" xfId="0" quotePrefix="1" applyFont="1" applyAlignment="1">
      <alignment horizontal="justify" wrapText="1"/>
    </xf>
    <xf numFmtId="0" fontId="6" fillId="0" borderId="1" xfId="0" applyFont="1" applyBorder="1" applyAlignment="1">
      <alignment horizontal="justify" wrapText="1"/>
    </xf>
    <xf numFmtId="164" fontId="6" fillId="0" borderId="1" xfId="0" applyNumberFormat="1" applyFont="1" applyBorder="1" applyAlignment="1">
      <alignment horizontal="right" wrapText="1"/>
    </xf>
    <xf numFmtId="0" fontId="6" fillId="0" borderId="1" xfId="0" applyFont="1" applyBorder="1" applyAlignment="1">
      <alignment horizontal="right" wrapText="1"/>
    </xf>
    <xf numFmtId="0" fontId="21" fillId="0" borderId="0" xfId="0" applyFont="1" applyAlignment="1"/>
    <xf numFmtId="0" fontId="11" fillId="0" borderId="0" xfId="0" applyFont="1" applyAlignment="1">
      <alignment horizontal="center"/>
    </xf>
    <xf numFmtId="0" fontId="7" fillId="0" borderId="0" xfId="0" applyFont="1" applyAlignment="1">
      <alignment horizontal="left"/>
    </xf>
    <xf numFmtId="164" fontId="7" fillId="0" borderId="0" xfId="0" applyNumberFormat="1" applyFont="1" applyBorder="1" applyAlignment="1"/>
    <xf numFmtId="164" fontId="7" fillId="0" borderId="0" xfId="1" applyNumberFormat="1" applyFont="1" applyBorder="1" applyAlignment="1"/>
    <xf numFmtId="0" fontId="7" fillId="0" borderId="0" xfId="0" applyFont="1" applyBorder="1" applyAlignment="1">
      <alignment horizontal="right" vertical="top" wrapText="1"/>
    </xf>
    <xf numFmtId="164" fontId="6" fillId="0" borderId="1" xfId="1" applyNumberFormat="1" applyFont="1" applyBorder="1" applyAlignment="1">
      <alignment horizontal="right" wrapText="1"/>
    </xf>
    <xf numFmtId="0" fontId="7" fillId="0" borderId="2" xfId="0" applyFont="1" applyBorder="1" applyAlignment="1">
      <alignment horizontal="right" wrapText="1"/>
    </xf>
    <xf numFmtId="0" fontId="7" fillId="0" borderId="0" xfId="0" applyFont="1" applyBorder="1" applyAlignment="1">
      <alignment horizontal="center"/>
    </xf>
    <xf numFmtId="164" fontId="7" fillId="0" borderId="4" xfId="0" applyNumberFormat="1" applyFont="1" applyBorder="1" applyAlignment="1">
      <alignment horizontal="right" wrapText="1"/>
    </xf>
    <xf numFmtId="164" fontId="22" fillId="0" borderId="0" xfId="0" applyNumberFormat="1" applyFont="1" applyBorder="1" applyAlignment="1">
      <alignment horizontal="right" wrapText="1"/>
    </xf>
    <xf numFmtId="0" fontId="6" fillId="0" borderId="0" xfId="0" applyFont="1" applyAlignment="1">
      <alignment horizontal="left" wrapText="1"/>
    </xf>
    <xf numFmtId="164" fontId="6" fillId="0" borderId="0" xfId="0" applyNumberFormat="1" applyFont="1" applyFill="1" applyAlignment="1">
      <alignment horizontal="right" wrapText="1"/>
    </xf>
    <xf numFmtId="164" fontId="6" fillId="0" borderId="0" xfId="1" applyNumberFormat="1" applyFont="1" applyFill="1" applyAlignment="1">
      <alignment horizontal="right" wrapText="1"/>
    </xf>
    <xf numFmtId="164" fontId="6" fillId="0" borderId="0" xfId="1" applyNumberFormat="1" applyFont="1" applyFill="1" applyAlignment="1">
      <alignment horizontal="right" vertical="center" wrapText="1"/>
    </xf>
    <xf numFmtId="164" fontId="6" fillId="0" borderId="0" xfId="0" applyNumberFormat="1" applyFont="1" applyFill="1" applyBorder="1" applyAlignment="1">
      <alignment horizontal="right" wrapText="1"/>
    </xf>
    <xf numFmtId="164" fontId="1" fillId="0" borderId="0" xfId="1" applyNumberFormat="1" applyFont="1" applyBorder="1" applyAlignment="1"/>
    <xf numFmtId="164" fontId="13" fillId="0" borderId="5" xfId="0" applyNumberFormat="1" applyFont="1" applyBorder="1" applyAlignment="1"/>
    <xf numFmtId="41" fontId="0" fillId="0" borderId="5" xfId="0" applyNumberFormat="1" applyFont="1" applyBorder="1" applyAlignment="1"/>
    <xf numFmtId="164" fontId="1" fillId="0" borderId="0" xfId="1" applyNumberFormat="1" applyFont="1" applyFill="1" applyBorder="1" applyAlignment="1"/>
    <xf numFmtId="41" fontId="6" fillId="0" borderId="0" xfId="0" applyNumberFormat="1" applyFont="1" applyFill="1" applyAlignment="1"/>
    <xf numFmtId="0" fontId="6" fillId="0" borderId="0" xfId="0" applyFont="1" applyFill="1" applyBorder="1" applyAlignment="1"/>
    <xf numFmtId="164" fontId="6" fillId="0" borderId="0" xfId="1" applyNumberFormat="1" applyFont="1" applyFill="1" applyAlignment="1"/>
    <xf numFmtId="41" fontId="7" fillId="0" borderId="3" xfId="0" applyNumberFormat="1" applyFont="1" applyFill="1" applyBorder="1" applyAlignment="1"/>
    <xf numFmtId="0" fontId="7" fillId="0" borderId="0" xfId="0" applyFont="1" applyFill="1" applyBorder="1" applyAlignment="1"/>
    <xf numFmtId="0" fontId="7" fillId="0" borderId="0" xfId="0" applyFont="1" applyAlignment="1">
      <alignment horizontal="left" wrapText="1"/>
    </xf>
    <xf numFmtId="164" fontId="0" fillId="0" borderId="0" xfId="1" applyNumberFormat="1" applyFont="1" applyFill="1" applyAlignment="1"/>
    <xf numFmtId="164" fontId="0" fillId="0" borderId="0" xfId="1" applyNumberFormat="1" applyFont="1" applyFill="1" applyBorder="1" applyAlignment="1"/>
    <xf numFmtId="164" fontId="6" fillId="0" borderId="0" xfId="1" applyNumberFormat="1" applyFont="1" applyFill="1" applyBorder="1" applyAlignment="1">
      <alignment horizontal="right" wrapText="1"/>
    </xf>
    <xf numFmtId="41"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6" fillId="0" borderId="0" xfId="0" applyFont="1" applyFill="1" applyAlignment="1">
      <alignment horizontal="right" wrapText="1"/>
    </xf>
    <xf numFmtId="0" fontId="0" fillId="0" borderId="0" xfId="0" applyFill="1" applyAlignment="1"/>
    <xf numFmtId="0" fontId="6" fillId="0" borderId="0" xfId="0" applyFont="1" applyAlignment="1">
      <alignment horizontal="left" wrapText="1"/>
    </xf>
    <xf numFmtId="164" fontId="7" fillId="0" borderId="2" xfId="1" applyNumberFormat="1" applyFont="1" applyFill="1" applyBorder="1" applyAlignment="1">
      <alignment horizontal="right" vertical="top" wrapText="1"/>
    </xf>
    <xf numFmtId="164" fontId="7" fillId="0" borderId="2" xfId="1" applyNumberFormat="1" applyFont="1" applyBorder="1" applyAlignment="1">
      <alignment horizontal="right" vertical="top" wrapText="1"/>
    </xf>
    <xf numFmtId="0" fontId="7" fillId="0" borderId="1" xfId="0" applyFont="1" applyBorder="1" applyAlignment="1">
      <alignment horizontal="justify" vertical="top" wrapText="1"/>
    </xf>
    <xf numFmtId="164" fontId="0" fillId="0" borderId="1" xfId="1" applyNumberFormat="1" applyFont="1" applyBorder="1" applyAlignment="1"/>
    <xf numFmtId="0" fontId="7" fillId="0" borderId="2" xfId="0" applyFont="1" applyBorder="1" applyAlignment="1">
      <alignment horizontal="justify"/>
    </xf>
    <xf numFmtId="164" fontId="0" fillId="0" borderId="2" xfId="1" applyNumberFormat="1" applyFont="1" applyBorder="1" applyAlignment="1"/>
    <xf numFmtId="0" fontId="7" fillId="0" borderId="0" xfId="0" applyFont="1" applyBorder="1" applyAlignment="1">
      <alignment horizontal="center"/>
    </xf>
    <xf numFmtId="0" fontId="6"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left"/>
    </xf>
    <xf numFmtId="0" fontId="6" fillId="0" borderId="0" xfId="0" applyFont="1" applyBorder="1" applyAlignment="1">
      <alignment horizontal="left" wrapText="1"/>
    </xf>
    <xf numFmtId="0" fontId="6" fillId="0" borderId="0" xfId="0" applyFont="1" applyAlignment="1">
      <alignment horizontal="left" vertical="center"/>
    </xf>
    <xf numFmtId="0" fontId="9" fillId="0" borderId="0" xfId="0" applyFont="1" applyAlignment="1">
      <alignment horizontal="left"/>
    </xf>
    <xf numFmtId="0" fontId="6" fillId="0" borderId="0" xfId="0" applyFont="1" applyAlignment="1">
      <alignment horizontal="left" wrapText="1"/>
    </xf>
    <xf numFmtId="0" fontId="6" fillId="0" borderId="0" xfId="0" applyFont="1" applyBorder="1" applyAlignment="1">
      <alignment horizontal="center" wrapText="1"/>
    </xf>
    <xf numFmtId="0" fontId="7" fillId="0" borderId="2" xfId="0" applyFont="1" applyBorder="1" applyAlignment="1">
      <alignment horizontal="left"/>
    </xf>
    <xf numFmtId="0" fontId="6" fillId="0" borderId="0" xfId="0" applyFont="1" applyAlignment="1">
      <alignment vertical="center" wrapText="1"/>
    </xf>
    <xf numFmtId="0" fontId="6" fillId="0" borderId="0" xfId="0" applyFont="1" applyBorder="1" applyAlignment="1">
      <alignment horizontal="left"/>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165" fontId="6" fillId="0" borderId="0" xfId="0" applyNumberFormat="1" applyFont="1" applyBorder="1" applyAlignment="1">
      <alignment horizontal="center"/>
    </xf>
    <xf numFmtId="0" fontId="11" fillId="0" borderId="0" xfId="0" applyFont="1" applyAlignment="1">
      <alignment horizontal="center"/>
    </xf>
    <xf numFmtId="0" fontId="7" fillId="0" borderId="0" xfId="0" applyFont="1" applyBorder="1" applyAlignment="1">
      <alignment horizontal="left" wrapText="1"/>
    </xf>
    <xf numFmtId="0" fontId="7" fillId="0" borderId="0" xfId="0" applyFont="1" applyBorder="1" applyAlignment="1">
      <alignment horizontal="left"/>
    </xf>
    <xf numFmtId="0" fontId="7" fillId="0" borderId="0" xfId="0" applyFont="1" applyAlignment="1">
      <alignment horizontal="left" wrapText="1"/>
    </xf>
    <xf numFmtId="0" fontId="6" fillId="0" borderId="0" xfId="0" applyFont="1" applyBorder="1" applyAlignment="1">
      <alignment wrapText="1"/>
    </xf>
    <xf numFmtId="0" fontId="23" fillId="0" borderId="0" xfId="2" applyFont="1" applyBorder="1" applyAlignment="1">
      <alignment vertical="center"/>
    </xf>
    <xf numFmtId="0" fontId="23" fillId="0" borderId="0" xfId="2" applyFont="1" applyBorder="1" applyAlignment="1">
      <alignment vertical="center"/>
    </xf>
    <xf numFmtId="164" fontId="24" fillId="0" borderId="0" xfId="3" applyNumberFormat="1" applyFont="1" applyBorder="1" applyAlignment="1">
      <alignment horizontal="center" vertical="center"/>
    </xf>
    <xf numFmtId="0" fontId="23" fillId="0" borderId="0" xfId="2" applyFont="1" applyAlignment="1">
      <alignment vertical="center"/>
    </xf>
    <xf numFmtId="0" fontId="23" fillId="0" borderId="0" xfId="2" applyFont="1" applyAlignment="1">
      <alignment vertical="center"/>
    </xf>
    <xf numFmtId="164" fontId="24" fillId="0" borderId="0" xfId="3" applyNumberFormat="1" applyFont="1" applyAlignment="1">
      <alignment horizontal="center" vertical="center"/>
    </xf>
    <xf numFmtId="164" fontId="23" fillId="0" borderId="0" xfId="3" applyNumberFormat="1" applyFont="1" applyAlignment="1">
      <alignment vertical="center"/>
    </xf>
    <xf numFmtId="0" fontId="23" fillId="0" borderId="0" xfId="2" applyFont="1" applyAlignment="1">
      <alignment horizontal="center" vertical="center"/>
    </xf>
    <xf numFmtId="164" fontId="23" fillId="0" borderId="0" xfId="3" applyNumberFormat="1" applyFont="1" applyAlignment="1">
      <alignment horizontal="center" vertical="center"/>
    </xf>
    <xf numFmtId="0" fontId="25" fillId="0" borderId="0" xfId="2" applyFont="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164" fontId="23" fillId="0" borderId="8" xfId="3" applyNumberFormat="1" applyFont="1" applyBorder="1" applyAlignment="1">
      <alignment horizontal="center" vertical="center"/>
    </xf>
    <xf numFmtId="164" fontId="23" fillId="0" borderId="9" xfId="3" applyNumberFormat="1" applyFont="1" applyBorder="1" applyAlignment="1">
      <alignment horizontal="center" vertical="center"/>
    </xf>
    <xf numFmtId="0" fontId="23" fillId="0" borderId="10" xfId="2" applyFont="1" applyBorder="1" applyAlignment="1">
      <alignment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164" fontId="23" fillId="0" borderId="12" xfId="3" applyNumberFormat="1" applyFont="1" applyBorder="1" applyAlignment="1">
      <alignment vertical="center"/>
    </xf>
    <xf numFmtId="164" fontId="23" fillId="0" borderId="13" xfId="3" applyNumberFormat="1" applyFont="1" applyBorder="1" applyAlignment="1">
      <alignment vertical="center"/>
    </xf>
    <xf numFmtId="0" fontId="23" fillId="0" borderId="14" xfId="2" applyFont="1" applyBorder="1" applyAlignment="1">
      <alignment vertical="center"/>
    </xf>
    <xf numFmtId="0" fontId="23" fillId="0" borderId="15" xfId="2" applyFont="1" applyBorder="1" applyAlignment="1">
      <alignment horizontal="center" vertical="center"/>
    </xf>
    <xf numFmtId="164" fontId="23" fillId="0" borderId="15" xfId="3" applyNumberFormat="1" applyFont="1" applyBorder="1" applyAlignment="1">
      <alignment vertical="center"/>
    </xf>
    <xf numFmtId="164" fontId="23" fillId="0" borderId="16" xfId="3" applyNumberFormat="1" applyFont="1" applyBorder="1" applyAlignment="1">
      <alignment vertical="center"/>
    </xf>
    <xf numFmtId="0" fontId="23" fillId="0" borderId="17" xfId="2" applyFont="1" applyBorder="1" applyAlignment="1">
      <alignment vertical="center"/>
    </xf>
    <xf numFmtId="0" fontId="23" fillId="0" borderId="18" xfId="2" applyFont="1" applyBorder="1" applyAlignment="1">
      <alignment horizontal="center" vertical="center"/>
    </xf>
    <xf numFmtId="0" fontId="16" fillId="0" borderId="17" xfId="2" applyFont="1" applyBorder="1" applyAlignment="1">
      <alignment vertical="center"/>
    </xf>
    <xf numFmtId="0" fontId="16" fillId="0" borderId="18" xfId="2" applyFont="1" applyBorder="1" applyAlignment="1">
      <alignment horizontal="center" vertical="center"/>
    </xf>
    <xf numFmtId="0" fontId="16" fillId="0" borderId="15" xfId="2" applyFont="1" applyBorder="1" applyAlignment="1">
      <alignment horizontal="center" vertical="center"/>
    </xf>
    <xf numFmtId="164" fontId="16" fillId="0" borderId="15" xfId="3" applyNumberFormat="1" applyFont="1" applyFill="1" applyBorder="1" applyAlignment="1">
      <alignment vertical="center"/>
    </xf>
    <xf numFmtId="164" fontId="16" fillId="0" borderId="16" xfId="3" applyNumberFormat="1" applyFont="1" applyBorder="1" applyAlignment="1">
      <alignment vertical="center"/>
    </xf>
    <xf numFmtId="164" fontId="16" fillId="0" borderId="19" xfId="3" applyNumberFormat="1" applyFont="1" applyFill="1" applyBorder="1" applyAlignment="1">
      <alignment vertical="center"/>
    </xf>
    <xf numFmtId="164" fontId="16" fillId="0" borderId="20" xfId="3" applyNumberFormat="1" applyFont="1" applyBorder="1" applyAlignment="1">
      <alignment vertical="center"/>
    </xf>
    <xf numFmtId="0" fontId="23" fillId="0" borderId="19" xfId="2" applyFont="1" applyBorder="1" applyAlignment="1">
      <alignment horizontal="center" vertical="center"/>
    </xf>
    <xf numFmtId="164" fontId="23" fillId="0" borderId="21" xfId="3" applyNumberFormat="1" applyFont="1" applyBorder="1" applyAlignment="1">
      <alignment vertical="center"/>
    </xf>
    <xf numFmtId="164" fontId="23" fillId="0" borderId="20" xfId="3" applyNumberFormat="1" applyFont="1" applyBorder="1" applyAlignment="1">
      <alignment vertical="center"/>
    </xf>
    <xf numFmtId="0" fontId="16" fillId="0" borderId="19" xfId="2" applyFont="1" applyBorder="1" applyAlignment="1">
      <alignment horizontal="center" vertical="center"/>
    </xf>
    <xf numFmtId="164" fontId="16" fillId="0" borderId="21" xfId="3" applyNumberFormat="1" applyFont="1" applyBorder="1" applyAlignment="1">
      <alignment vertical="center"/>
    </xf>
    <xf numFmtId="0" fontId="16" fillId="0" borderId="21" xfId="2" applyFont="1" applyBorder="1" applyAlignment="1">
      <alignment horizontal="center" vertical="center"/>
    </xf>
    <xf numFmtId="0" fontId="23" fillId="0" borderId="21" xfId="2" applyFont="1" applyBorder="1" applyAlignment="1">
      <alignment horizontal="center" vertical="center"/>
    </xf>
    <xf numFmtId="164" fontId="16" fillId="0" borderId="22" xfId="3" applyNumberFormat="1" applyFont="1" applyBorder="1" applyAlignment="1">
      <alignment vertical="center"/>
    </xf>
    <xf numFmtId="164" fontId="23" fillId="0" borderId="18" xfId="3" applyNumberFormat="1" applyFont="1" applyBorder="1" applyAlignment="1">
      <alignment vertical="center"/>
    </xf>
    <xf numFmtId="164" fontId="23" fillId="0" borderId="23" xfId="3" applyNumberFormat="1" applyFont="1" applyBorder="1" applyAlignment="1">
      <alignment vertical="center"/>
    </xf>
    <xf numFmtId="164" fontId="16" fillId="0" borderId="24" xfId="3" applyNumberFormat="1" applyFont="1" applyBorder="1" applyAlignment="1">
      <alignment vertical="center"/>
    </xf>
    <xf numFmtId="164" fontId="16" fillId="0" borderId="21" xfId="3" applyNumberFormat="1" applyFont="1" applyFill="1" applyBorder="1" applyAlignment="1">
      <alignment vertical="center"/>
    </xf>
    <xf numFmtId="164" fontId="23" fillId="0" borderId="0" xfId="2" applyNumberFormat="1" applyFont="1" applyAlignment="1">
      <alignment vertical="center"/>
    </xf>
    <xf numFmtId="0" fontId="16" fillId="0" borderId="25" xfId="2" applyFont="1" applyBorder="1" applyAlignment="1">
      <alignment vertical="center"/>
    </xf>
    <xf numFmtId="0" fontId="16" fillId="0" borderId="26" xfId="2" applyFont="1" applyBorder="1" applyAlignment="1">
      <alignment horizontal="center" vertical="center"/>
    </xf>
    <xf numFmtId="164" fontId="16" fillId="0" borderId="26" xfId="3" applyNumberFormat="1" applyFont="1" applyBorder="1" applyAlignment="1">
      <alignment vertical="center"/>
    </xf>
    <xf numFmtId="164" fontId="16" fillId="0" borderId="27" xfId="3" applyNumberFormat="1" applyFont="1" applyBorder="1" applyAlignment="1">
      <alignment vertical="center"/>
    </xf>
    <xf numFmtId="0" fontId="16" fillId="0" borderId="0" xfId="2" applyFont="1" applyAlignment="1">
      <alignment horizontal="center" vertical="center"/>
    </xf>
    <xf numFmtId="0" fontId="23" fillId="0" borderId="0" xfId="2" applyFont="1" applyAlignment="1">
      <alignment horizontal="center" vertical="center"/>
    </xf>
    <xf numFmtId="0" fontId="24" fillId="0" borderId="0" xfId="2" applyFont="1" applyBorder="1" applyAlignment="1">
      <alignment vertical="center"/>
    </xf>
    <xf numFmtId="0" fontId="24" fillId="0" borderId="0" xfId="2" applyFont="1" applyBorder="1" applyAlignment="1">
      <alignment horizontal="center" vertical="center"/>
    </xf>
    <xf numFmtId="164" fontId="24" fillId="0" borderId="0" xfId="3" applyNumberFormat="1" applyFont="1" applyBorder="1" applyAlignment="1">
      <alignment vertical="center"/>
    </xf>
    <xf numFmtId="0" fontId="24" fillId="0" borderId="0" xfId="2" applyFont="1" applyAlignment="1">
      <alignment vertical="center"/>
    </xf>
    <xf numFmtId="0" fontId="24" fillId="0" borderId="0" xfId="2" applyFont="1" applyAlignment="1">
      <alignment horizontal="center" vertical="center"/>
    </xf>
    <xf numFmtId="164" fontId="24" fillId="0" borderId="0" xfId="3" applyNumberFormat="1" applyFont="1" applyAlignment="1">
      <alignment vertical="center"/>
    </xf>
    <xf numFmtId="0" fontId="24" fillId="0" borderId="0" xfId="2" applyFont="1" applyAlignment="1">
      <alignment horizontal="center" vertical="center"/>
    </xf>
    <xf numFmtId="0" fontId="26" fillId="0" borderId="0" xfId="2" applyFont="1" applyAlignment="1">
      <alignment horizontal="center" vertical="center"/>
    </xf>
    <xf numFmtId="0" fontId="27" fillId="0" borderId="28" xfId="2" applyFont="1" applyBorder="1" applyAlignment="1">
      <alignment horizontal="center" vertical="center"/>
    </xf>
    <xf numFmtId="0" fontId="27" fillId="0" borderId="28" xfId="2" applyFont="1" applyBorder="1" applyAlignment="1">
      <alignment horizontal="center" vertical="center" wrapText="1"/>
    </xf>
    <xf numFmtId="164" fontId="27" fillId="0" borderId="28" xfId="3" applyNumberFormat="1" applyFont="1" applyBorder="1" applyAlignment="1">
      <alignment horizontal="center" vertical="center" wrapText="1"/>
    </xf>
    <xf numFmtId="0" fontId="27" fillId="0" borderId="0" xfId="2" applyFont="1" applyAlignment="1">
      <alignment vertical="center"/>
    </xf>
    <xf numFmtId="164" fontId="27" fillId="0" borderId="0" xfId="3" applyNumberFormat="1" applyFont="1" applyAlignment="1">
      <alignment vertical="center"/>
    </xf>
    <xf numFmtId="0" fontId="27" fillId="0" borderId="29" xfId="2" applyFont="1" applyBorder="1" applyAlignment="1">
      <alignment vertical="center"/>
    </xf>
    <xf numFmtId="0" fontId="27" fillId="0" borderId="29" xfId="2" applyFont="1" applyBorder="1" applyAlignment="1">
      <alignment horizontal="center" vertical="center"/>
    </xf>
    <xf numFmtId="164" fontId="27" fillId="0" borderId="29" xfId="3" applyNumberFormat="1" applyFont="1" applyBorder="1" applyAlignment="1">
      <alignment vertical="center"/>
    </xf>
    <xf numFmtId="0" fontId="27" fillId="0" borderId="30" xfId="2" applyFont="1" applyBorder="1" applyAlignment="1">
      <alignment vertical="center"/>
    </xf>
    <xf numFmtId="0" fontId="27" fillId="0" borderId="30" xfId="2" applyFont="1" applyBorder="1" applyAlignment="1">
      <alignment horizontal="center" vertical="center"/>
    </xf>
    <xf numFmtId="164" fontId="27" fillId="0" borderId="30" xfId="3" applyNumberFormat="1" applyFont="1" applyBorder="1" applyAlignment="1">
      <alignment vertical="center"/>
    </xf>
    <xf numFmtId="164" fontId="28" fillId="0" borderId="30" xfId="3" applyNumberFormat="1" applyFont="1" applyBorder="1" applyAlignment="1">
      <alignment vertical="center"/>
    </xf>
    <xf numFmtId="0" fontId="28" fillId="0" borderId="30" xfId="2" applyFont="1" applyBorder="1" applyAlignment="1">
      <alignment vertical="center"/>
    </xf>
    <xf numFmtId="0" fontId="28" fillId="0" borderId="30" xfId="2" applyFont="1" applyBorder="1" applyAlignment="1">
      <alignment horizontal="center" vertical="center"/>
    </xf>
    <xf numFmtId="164" fontId="28" fillId="0" borderId="30" xfId="3" applyNumberFormat="1" applyFont="1" applyFill="1" applyBorder="1" applyAlignment="1">
      <alignment vertical="center"/>
    </xf>
    <xf numFmtId="164" fontId="27" fillId="0" borderId="0" xfId="2" applyNumberFormat="1" applyFont="1" applyAlignment="1">
      <alignment vertical="center"/>
    </xf>
    <xf numFmtId="0" fontId="27" fillId="0" borderId="31" xfId="2" applyFont="1" applyBorder="1" applyAlignment="1">
      <alignment vertical="center"/>
    </xf>
    <xf numFmtId="0" fontId="27" fillId="0" borderId="31" xfId="2" applyFont="1" applyBorder="1" applyAlignment="1">
      <alignment horizontal="center" vertical="center"/>
    </xf>
    <xf numFmtId="164" fontId="27" fillId="0" borderId="31" xfId="3" applyNumberFormat="1" applyFont="1" applyBorder="1" applyAlignment="1">
      <alignment vertical="center"/>
    </xf>
    <xf numFmtId="0" fontId="24" fillId="0" borderId="0" xfId="2" applyFont="1"/>
    <xf numFmtId="0" fontId="24" fillId="0" borderId="0" xfId="2" applyFont="1" applyAlignment="1">
      <alignment horizontal="center"/>
    </xf>
    <xf numFmtId="164" fontId="24" fillId="0" borderId="0" xfId="3" applyNumberFormat="1" applyFont="1"/>
    <xf numFmtId="164" fontId="23" fillId="0" borderId="0" xfId="3" applyNumberFormat="1" applyFont="1" applyBorder="1" applyAlignment="1">
      <alignment horizontal="center" vertical="center"/>
    </xf>
    <xf numFmtId="0" fontId="23" fillId="0" borderId="0" xfId="2" applyFont="1"/>
    <xf numFmtId="0" fontId="26" fillId="0" borderId="0" xfId="2" applyFont="1" applyAlignment="1">
      <alignment horizontal="center"/>
    </xf>
    <xf numFmtId="0" fontId="23" fillId="0" borderId="21" xfId="2" applyFont="1" applyBorder="1" applyAlignment="1">
      <alignment horizontal="center" vertical="center" wrapText="1"/>
    </xf>
    <xf numFmtId="164" fontId="23" fillId="0" borderId="18" xfId="3" applyNumberFormat="1" applyFont="1" applyBorder="1" applyAlignment="1">
      <alignment horizontal="center" vertical="center" wrapText="1"/>
    </xf>
    <xf numFmtId="0" fontId="24" fillId="0" borderId="23" xfId="2" applyFont="1" applyBorder="1" applyAlignment="1">
      <alignment horizontal="center" vertical="center" wrapText="1"/>
    </xf>
    <xf numFmtId="0" fontId="23" fillId="0" borderId="21" xfId="2" applyFont="1" applyBorder="1"/>
    <xf numFmtId="0" fontId="23" fillId="0" borderId="21" xfId="2" applyFont="1" applyBorder="1" applyAlignment="1">
      <alignment horizontal="center"/>
    </xf>
    <xf numFmtId="164" fontId="23" fillId="0" borderId="21" xfId="3" applyNumberFormat="1" applyFont="1" applyBorder="1"/>
    <xf numFmtId="164" fontId="23" fillId="0" borderId="32" xfId="3" applyNumberFormat="1" applyFont="1" applyBorder="1"/>
    <xf numFmtId="0" fontId="16" fillId="0" borderId="21" xfId="2" applyFont="1" applyBorder="1"/>
    <xf numFmtId="0" fontId="16" fillId="0" borderId="21" xfId="2" applyFont="1" applyBorder="1" applyAlignment="1">
      <alignment horizontal="center"/>
    </xf>
    <xf numFmtId="164" fontId="16" fillId="0" borderId="21" xfId="3" applyNumberFormat="1" applyFont="1" applyBorder="1"/>
    <xf numFmtId="0" fontId="23" fillId="0" borderId="28" xfId="2" applyFont="1" applyBorder="1"/>
    <xf numFmtId="0" fontId="23" fillId="0" borderId="28" xfId="2" applyFont="1" applyBorder="1" applyAlignment="1">
      <alignment horizontal="center"/>
    </xf>
    <xf numFmtId="164" fontId="23" fillId="0" borderId="28" xfId="3" applyNumberFormat="1" applyFont="1" applyBorder="1"/>
    <xf numFmtId="0" fontId="23" fillId="0" borderId="0" xfId="2" applyFont="1" applyBorder="1"/>
    <xf numFmtId="0" fontId="23" fillId="0" borderId="0" xfId="2" applyFont="1" applyBorder="1" applyAlignment="1">
      <alignment horizontal="center"/>
    </xf>
    <xf numFmtId="164" fontId="23" fillId="0" borderId="0" xfId="3" applyNumberFormat="1" applyFont="1" applyBorder="1"/>
    <xf numFmtId="0" fontId="23" fillId="0" borderId="32" xfId="2" applyFont="1" applyBorder="1"/>
    <xf numFmtId="0" fontId="23" fillId="0" borderId="32" xfId="2" applyFont="1" applyBorder="1" applyAlignment="1">
      <alignment horizontal="center"/>
    </xf>
    <xf numFmtId="164" fontId="23" fillId="2" borderId="21" xfId="3" applyNumberFormat="1" applyFont="1" applyFill="1" applyBorder="1"/>
    <xf numFmtId="0" fontId="29" fillId="0" borderId="0" xfId="2" applyFont="1"/>
    <xf numFmtId="0" fontId="29" fillId="0" borderId="0" xfId="2" applyFont="1" applyAlignment="1">
      <alignment horizontal="center"/>
    </xf>
    <xf numFmtId="164" fontId="29" fillId="0" borderId="0" xfId="3" applyNumberFormat="1" applyFont="1"/>
    <xf numFmtId="0" fontId="23" fillId="0" borderId="0" xfId="2" applyFont="1" applyAlignment="1">
      <alignment horizontal="center"/>
    </xf>
    <xf numFmtId="164" fontId="23" fillId="0" borderId="0" xfId="3" applyNumberFormat="1" applyFont="1"/>
  </cellXfs>
  <cellStyles count="5">
    <cellStyle name="]_x000d_&#10;Zoomed=1_x000d_&#10;Row=0_x000d_&#10;Column=0_x000d_&#10;Height=0_x000d_&#10;Width=0_x000d_&#10;FontName=FoxFont_x000d_&#10;FontStyle=0_x000d_&#10;FontSize=9_x000d_&#10;PrtFontName=FoxPrin" xfId="4"/>
    <cellStyle name="Comma" xfId="1" builtinId="3"/>
    <cellStyle name="Comma 2" xf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1466850</xdr:colOff>
      <xdr:row>110</xdr:row>
      <xdr:rowOff>171450</xdr:rowOff>
    </xdr:from>
    <xdr:ext cx="194454" cy="255437"/>
    <xdr:sp macro="" textlink="">
      <xdr:nvSpPr>
        <xdr:cNvPr id="2" name="TextBox 1"/>
        <xdr:cNvSpPr txBox="1"/>
      </xdr:nvSpPr>
      <xdr:spPr>
        <a:xfrm>
          <a:off x="1466850" y="27803475"/>
          <a:ext cx="194454" cy="2554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06"/>
  <sheetViews>
    <sheetView tabSelected="1" showWhiteSpace="0" view="pageLayout" workbookViewId="0">
      <selection activeCell="D19" sqref="D19"/>
    </sheetView>
  </sheetViews>
  <sheetFormatPr defaultRowHeight="18" customHeight="1"/>
  <cols>
    <col min="1" max="1" width="57.140625" style="183" customWidth="1"/>
    <col min="2" max="2" width="8.140625" style="187" customWidth="1"/>
    <col min="3" max="3" width="8.28515625" style="187" customWidth="1"/>
    <col min="4" max="5" width="15.7109375" style="186" customWidth="1"/>
    <col min="6" max="256" width="9.140625" style="183"/>
    <col min="257" max="257" width="57.140625" style="183" customWidth="1"/>
    <col min="258" max="258" width="8.140625" style="183" customWidth="1"/>
    <col min="259" max="259" width="8.28515625" style="183" customWidth="1"/>
    <col min="260" max="261" width="15.7109375" style="183" customWidth="1"/>
    <col min="262" max="512" width="9.140625" style="183"/>
    <col min="513" max="513" width="57.140625" style="183" customWidth="1"/>
    <col min="514" max="514" width="8.140625" style="183" customWidth="1"/>
    <col min="515" max="515" width="8.28515625" style="183" customWidth="1"/>
    <col min="516" max="517" width="15.7109375" style="183" customWidth="1"/>
    <col min="518" max="768" width="9.140625" style="183"/>
    <col min="769" max="769" width="57.140625" style="183" customWidth="1"/>
    <col min="770" max="770" width="8.140625" style="183" customWidth="1"/>
    <col min="771" max="771" width="8.28515625" style="183" customWidth="1"/>
    <col min="772" max="773" width="15.7109375" style="183" customWidth="1"/>
    <col min="774" max="1024" width="9.140625" style="183"/>
    <col min="1025" max="1025" width="57.140625" style="183" customWidth="1"/>
    <col min="1026" max="1026" width="8.140625" style="183" customWidth="1"/>
    <col min="1027" max="1027" width="8.28515625" style="183" customWidth="1"/>
    <col min="1028" max="1029" width="15.7109375" style="183" customWidth="1"/>
    <col min="1030" max="1280" width="9.140625" style="183"/>
    <col min="1281" max="1281" width="57.140625" style="183" customWidth="1"/>
    <col min="1282" max="1282" width="8.140625" style="183" customWidth="1"/>
    <col min="1283" max="1283" width="8.28515625" style="183" customWidth="1"/>
    <col min="1284" max="1285" width="15.7109375" style="183" customWidth="1"/>
    <col min="1286" max="1536" width="9.140625" style="183"/>
    <col min="1537" max="1537" width="57.140625" style="183" customWidth="1"/>
    <col min="1538" max="1538" width="8.140625" style="183" customWidth="1"/>
    <col min="1539" max="1539" width="8.28515625" style="183" customWidth="1"/>
    <col min="1540" max="1541" width="15.7109375" style="183" customWidth="1"/>
    <col min="1542" max="1792" width="9.140625" style="183"/>
    <col min="1793" max="1793" width="57.140625" style="183" customWidth="1"/>
    <col min="1794" max="1794" width="8.140625" style="183" customWidth="1"/>
    <col min="1795" max="1795" width="8.28515625" style="183" customWidth="1"/>
    <col min="1796" max="1797" width="15.7109375" style="183" customWidth="1"/>
    <col min="1798" max="2048" width="9.140625" style="183"/>
    <col min="2049" max="2049" width="57.140625" style="183" customWidth="1"/>
    <col min="2050" max="2050" width="8.140625" style="183" customWidth="1"/>
    <col min="2051" max="2051" width="8.28515625" style="183" customWidth="1"/>
    <col min="2052" max="2053" width="15.7109375" style="183" customWidth="1"/>
    <col min="2054" max="2304" width="9.140625" style="183"/>
    <col min="2305" max="2305" width="57.140625" style="183" customWidth="1"/>
    <col min="2306" max="2306" width="8.140625" style="183" customWidth="1"/>
    <col min="2307" max="2307" width="8.28515625" style="183" customWidth="1"/>
    <col min="2308" max="2309" width="15.7109375" style="183" customWidth="1"/>
    <col min="2310" max="2560" width="9.140625" style="183"/>
    <col min="2561" max="2561" width="57.140625" style="183" customWidth="1"/>
    <col min="2562" max="2562" width="8.140625" style="183" customWidth="1"/>
    <col min="2563" max="2563" width="8.28515625" style="183" customWidth="1"/>
    <col min="2564" max="2565" width="15.7109375" style="183" customWidth="1"/>
    <col min="2566" max="2816" width="9.140625" style="183"/>
    <col min="2817" max="2817" width="57.140625" style="183" customWidth="1"/>
    <col min="2818" max="2818" width="8.140625" style="183" customWidth="1"/>
    <col min="2819" max="2819" width="8.28515625" style="183" customWidth="1"/>
    <col min="2820" max="2821" width="15.7109375" style="183" customWidth="1"/>
    <col min="2822" max="3072" width="9.140625" style="183"/>
    <col min="3073" max="3073" width="57.140625" style="183" customWidth="1"/>
    <col min="3074" max="3074" width="8.140625" style="183" customWidth="1"/>
    <col min="3075" max="3075" width="8.28515625" style="183" customWidth="1"/>
    <col min="3076" max="3077" width="15.7109375" style="183" customWidth="1"/>
    <col min="3078" max="3328" width="9.140625" style="183"/>
    <col min="3329" max="3329" width="57.140625" style="183" customWidth="1"/>
    <col min="3330" max="3330" width="8.140625" style="183" customWidth="1"/>
    <col min="3331" max="3331" width="8.28515625" style="183" customWidth="1"/>
    <col min="3332" max="3333" width="15.7109375" style="183" customWidth="1"/>
    <col min="3334" max="3584" width="9.140625" style="183"/>
    <col min="3585" max="3585" width="57.140625" style="183" customWidth="1"/>
    <col min="3586" max="3586" width="8.140625" style="183" customWidth="1"/>
    <col min="3587" max="3587" width="8.28515625" style="183" customWidth="1"/>
    <col min="3588" max="3589" width="15.7109375" style="183" customWidth="1"/>
    <col min="3590" max="3840" width="9.140625" style="183"/>
    <col min="3841" max="3841" width="57.140625" style="183" customWidth="1"/>
    <col min="3842" max="3842" width="8.140625" style="183" customWidth="1"/>
    <col min="3843" max="3843" width="8.28515625" style="183" customWidth="1"/>
    <col min="3844" max="3845" width="15.7109375" style="183" customWidth="1"/>
    <col min="3846" max="4096" width="9.140625" style="183"/>
    <col min="4097" max="4097" width="57.140625" style="183" customWidth="1"/>
    <col min="4098" max="4098" width="8.140625" style="183" customWidth="1"/>
    <col min="4099" max="4099" width="8.28515625" style="183" customWidth="1"/>
    <col min="4100" max="4101" width="15.7109375" style="183" customWidth="1"/>
    <col min="4102" max="4352" width="9.140625" style="183"/>
    <col min="4353" max="4353" width="57.140625" style="183" customWidth="1"/>
    <col min="4354" max="4354" width="8.140625" style="183" customWidth="1"/>
    <col min="4355" max="4355" width="8.28515625" style="183" customWidth="1"/>
    <col min="4356" max="4357" width="15.7109375" style="183" customWidth="1"/>
    <col min="4358" max="4608" width="9.140625" style="183"/>
    <col min="4609" max="4609" width="57.140625" style="183" customWidth="1"/>
    <col min="4610" max="4610" width="8.140625" style="183" customWidth="1"/>
    <col min="4611" max="4611" width="8.28515625" style="183" customWidth="1"/>
    <col min="4612" max="4613" width="15.7109375" style="183" customWidth="1"/>
    <col min="4614" max="4864" width="9.140625" style="183"/>
    <col min="4865" max="4865" width="57.140625" style="183" customWidth="1"/>
    <col min="4866" max="4866" width="8.140625" style="183" customWidth="1"/>
    <col min="4867" max="4867" width="8.28515625" style="183" customWidth="1"/>
    <col min="4868" max="4869" width="15.7109375" style="183" customWidth="1"/>
    <col min="4870" max="5120" width="9.140625" style="183"/>
    <col min="5121" max="5121" width="57.140625" style="183" customWidth="1"/>
    <col min="5122" max="5122" width="8.140625" style="183" customWidth="1"/>
    <col min="5123" max="5123" width="8.28515625" style="183" customWidth="1"/>
    <col min="5124" max="5125" width="15.7109375" style="183" customWidth="1"/>
    <col min="5126" max="5376" width="9.140625" style="183"/>
    <col min="5377" max="5377" width="57.140625" style="183" customWidth="1"/>
    <col min="5378" max="5378" width="8.140625" style="183" customWidth="1"/>
    <col min="5379" max="5379" width="8.28515625" style="183" customWidth="1"/>
    <col min="5380" max="5381" width="15.7109375" style="183" customWidth="1"/>
    <col min="5382" max="5632" width="9.140625" style="183"/>
    <col min="5633" max="5633" width="57.140625" style="183" customWidth="1"/>
    <col min="5634" max="5634" width="8.140625" style="183" customWidth="1"/>
    <col min="5635" max="5635" width="8.28515625" style="183" customWidth="1"/>
    <col min="5636" max="5637" width="15.7109375" style="183" customWidth="1"/>
    <col min="5638" max="5888" width="9.140625" style="183"/>
    <col min="5889" max="5889" width="57.140625" style="183" customWidth="1"/>
    <col min="5890" max="5890" width="8.140625" style="183" customWidth="1"/>
    <col min="5891" max="5891" width="8.28515625" style="183" customWidth="1"/>
    <col min="5892" max="5893" width="15.7109375" style="183" customWidth="1"/>
    <col min="5894" max="6144" width="9.140625" style="183"/>
    <col min="6145" max="6145" width="57.140625" style="183" customWidth="1"/>
    <col min="6146" max="6146" width="8.140625" style="183" customWidth="1"/>
    <col min="6147" max="6147" width="8.28515625" style="183" customWidth="1"/>
    <col min="6148" max="6149" width="15.7109375" style="183" customWidth="1"/>
    <col min="6150" max="6400" width="9.140625" style="183"/>
    <col min="6401" max="6401" width="57.140625" style="183" customWidth="1"/>
    <col min="6402" max="6402" width="8.140625" style="183" customWidth="1"/>
    <col min="6403" max="6403" width="8.28515625" style="183" customWidth="1"/>
    <col min="6404" max="6405" width="15.7109375" style="183" customWidth="1"/>
    <col min="6406" max="6656" width="9.140625" style="183"/>
    <col min="6657" max="6657" width="57.140625" style="183" customWidth="1"/>
    <col min="6658" max="6658" width="8.140625" style="183" customWidth="1"/>
    <col min="6659" max="6659" width="8.28515625" style="183" customWidth="1"/>
    <col min="6660" max="6661" width="15.7109375" style="183" customWidth="1"/>
    <col min="6662" max="6912" width="9.140625" style="183"/>
    <col min="6913" max="6913" width="57.140625" style="183" customWidth="1"/>
    <col min="6914" max="6914" width="8.140625" style="183" customWidth="1"/>
    <col min="6915" max="6915" width="8.28515625" style="183" customWidth="1"/>
    <col min="6916" max="6917" width="15.7109375" style="183" customWidth="1"/>
    <col min="6918" max="7168" width="9.140625" style="183"/>
    <col min="7169" max="7169" width="57.140625" style="183" customWidth="1"/>
    <col min="7170" max="7170" width="8.140625" style="183" customWidth="1"/>
    <col min="7171" max="7171" width="8.28515625" style="183" customWidth="1"/>
    <col min="7172" max="7173" width="15.7109375" style="183" customWidth="1"/>
    <col min="7174" max="7424" width="9.140625" style="183"/>
    <col min="7425" max="7425" width="57.140625" style="183" customWidth="1"/>
    <col min="7426" max="7426" width="8.140625" style="183" customWidth="1"/>
    <col min="7427" max="7427" width="8.28515625" style="183" customWidth="1"/>
    <col min="7428" max="7429" width="15.7109375" style="183" customWidth="1"/>
    <col min="7430" max="7680" width="9.140625" style="183"/>
    <col min="7681" max="7681" width="57.140625" style="183" customWidth="1"/>
    <col min="7682" max="7682" width="8.140625" style="183" customWidth="1"/>
    <col min="7683" max="7683" width="8.28515625" style="183" customWidth="1"/>
    <col min="7684" max="7685" width="15.7109375" style="183" customWidth="1"/>
    <col min="7686" max="7936" width="9.140625" style="183"/>
    <col min="7937" max="7937" width="57.140625" style="183" customWidth="1"/>
    <col min="7938" max="7938" width="8.140625" style="183" customWidth="1"/>
    <col min="7939" max="7939" width="8.28515625" style="183" customWidth="1"/>
    <col min="7940" max="7941" width="15.7109375" style="183" customWidth="1"/>
    <col min="7942" max="8192" width="9.140625" style="183"/>
    <col min="8193" max="8193" width="57.140625" style="183" customWidth="1"/>
    <col min="8194" max="8194" width="8.140625" style="183" customWidth="1"/>
    <col min="8195" max="8195" width="8.28515625" style="183" customWidth="1"/>
    <col min="8196" max="8197" width="15.7109375" style="183" customWidth="1"/>
    <col min="8198" max="8448" width="9.140625" style="183"/>
    <col min="8449" max="8449" width="57.140625" style="183" customWidth="1"/>
    <col min="8450" max="8450" width="8.140625" style="183" customWidth="1"/>
    <col min="8451" max="8451" width="8.28515625" style="183" customWidth="1"/>
    <col min="8452" max="8453" width="15.7109375" style="183" customWidth="1"/>
    <col min="8454" max="8704" width="9.140625" style="183"/>
    <col min="8705" max="8705" width="57.140625" style="183" customWidth="1"/>
    <col min="8706" max="8706" width="8.140625" style="183" customWidth="1"/>
    <col min="8707" max="8707" width="8.28515625" style="183" customWidth="1"/>
    <col min="8708" max="8709" width="15.7109375" style="183" customWidth="1"/>
    <col min="8710" max="8960" width="9.140625" style="183"/>
    <col min="8961" max="8961" width="57.140625" style="183" customWidth="1"/>
    <col min="8962" max="8962" width="8.140625" style="183" customWidth="1"/>
    <col min="8963" max="8963" width="8.28515625" style="183" customWidth="1"/>
    <col min="8964" max="8965" width="15.7109375" style="183" customWidth="1"/>
    <col min="8966" max="9216" width="9.140625" style="183"/>
    <col min="9217" max="9217" width="57.140625" style="183" customWidth="1"/>
    <col min="9218" max="9218" width="8.140625" style="183" customWidth="1"/>
    <col min="9219" max="9219" width="8.28515625" style="183" customWidth="1"/>
    <col min="9220" max="9221" width="15.7109375" style="183" customWidth="1"/>
    <col min="9222" max="9472" width="9.140625" style="183"/>
    <col min="9473" max="9473" width="57.140625" style="183" customWidth="1"/>
    <col min="9474" max="9474" width="8.140625" style="183" customWidth="1"/>
    <col min="9475" max="9475" width="8.28515625" style="183" customWidth="1"/>
    <col min="9476" max="9477" width="15.7109375" style="183" customWidth="1"/>
    <col min="9478" max="9728" width="9.140625" style="183"/>
    <col min="9729" max="9729" width="57.140625" style="183" customWidth="1"/>
    <col min="9730" max="9730" width="8.140625" style="183" customWidth="1"/>
    <col min="9731" max="9731" width="8.28515625" style="183" customWidth="1"/>
    <col min="9732" max="9733" width="15.7109375" style="183" customWidth="1"/>
    <col min="9734" max="9984" width="9.140625" style="183"/>
    <col min="9985" max="9985" width="57.140625" style="183" customWidth="1"/>
    <col min="9986" max="9986" width="8.140625" style="183" customWidth="1"/>
    <col min="9987" max="9987" width="8.28515625" style="183" customWidth="1"/>
    <col min="9988" max="9989" width="15.7109375" style="183" customWidth="1"/>
    <col min="9990" max="10240" width="9.140625" style="183"/>
    <col min="10241" max="10241" width="57.140625" style="183" customWidth="1"/>
    <col min="10242" max="10242" width="8.140625" style="183" customWidth="1"/>
    <col min="10243" max="10243" width="8.28515625" style="183" customWidth="1"/>
    <col min="10244" max="10245" width="15.7109375" style="183" customWidth="1"/>
    <col min="10246" max="10496" width="9.140625" style="183"/>
    <col min="10497" max="10497" width="57.140625" style="183" customWidth="1"/>
    <col min="10498" max="10498" width="8.140625" style="183" customWidth="1"/>
    <col min="10499" max="10499" width="8.28515625" style="183" customWidth="1"/>
    <col min="10500" max="10501" width="15.7109375" style="183" customWidth="1"/>
    <col min="10502" max="10752" width="9.140625" style="183"/>
    <col min="10753" max="10753" width="57.140625" style="183" customWidth="1"/>
    <col min="10754" max="10754" width="8.140625" style="183" customWidth="1"/>
    <col min="10755" max="10755" width="8.28515625" style="183" customWidth="1"/>
    <col min="10756" max="10757" width="15.7109375" style="183" customWidth="1"/>
    <col min="10758" max="11008" width="9.140625" style="183"/>
    <col min="11009" max="11009" width="57.140625" style="183" customWidth="1"/>
    <col min="11010" max="11010" width="8.140625" style="183" customWidth="1"/>
    <col min="11011" max="11011" width="8.28515625" style="183" customWidth="1"/>
    <col min="11012" max="11013" width="15.7109375" style="183" customWidth="1"/>
    <col min="11014" max="11264" width="9.140625" style="183"/>
    <col min="11265" max="11265" width="57.140625" style="183" customWidth="1"/>
    <col min="11266" max="11266" width="8.140625" style="183" customWidth="1"/>
    <col min="11267" max="11267" width="8.28515625" style="183" customWidth="1"/>
    <col min="11268" max="11269" width="15.7109375" style="183" customWidth="1"/>
    <col min="11270" max="11520" width="9.140625" style="183"/>
    <col min="11521" max="11521" width="57.140625" style="183" customWidth="1"/>
    <col min="11522" max="11522" width="8.140625" style="183" customWidth="1"/>
    <col min="11523" max="11523" width="8.28515625" style="183" customWidth="1"/>
    <col min="11524" max="11525" width="15.7109375" style="183" customWidth="1"/>
    <col min="11526" max="11776" width="9.140625" style="183"/>
    <col min="11777" max="11777" width="57.140625" style="183" customWidth="1"/>
    <col min="11778" max="11778" width="8.140625" style="183" customWidth="1"/>
    <col min="11779" max="11779" width="8.28515625" style="183" customWidth="1"/>
    <col min="11780" max="11781" width="15.7109375" style="183" customWidth="1"/>
    <col min="11782" max="12032" width="9.140625" style="183"/>
    <col min="12033" max="12033" width="57.140625" style="183" customWidth="1"/>
    <col min="12034" max="12034" width="8.140625" style="183" customWidth="1"/>
    <col min="12035" max="12035" width="8.28515625" style="183" customWidth="1"/>
    <col min="12036" max="12037" width="15.7109375" style="183" customWidth="1"/>
    <col min="12038" max="12288" width="9.140625" style="183"/>
    <col min="12289" max="12289" width="57.140625" style="183" customWidth="1"/>
    <col min="12290" max="12290" width="8.140625" style="183" customWidth="1"/>
    <col min="12291" max="12291" width="8.28515625" style="183" customWidth="1"/>
    <col min="12292" max="12293" width="15.7109375" style="183" customWidth="1"/>
    <col min="12294" max="12544" width="9.140625" style="183"/>
    <col min="12545" max="12545" width="57.140625" style="183" customWidth="1"/>
    <col min="12546" max="12546" width="8.140625" style="183" customWidth="1"/>
    <col min="12547" max="12547" width="8.28515625" style="183" customWidth="1"/>
    <col min="12548" max="12549" width="15.7109375" style="183" customWidth="1"/>
    <col min="12550" max="12800" width="9.140625" style="183"/>
    <col min="12801" max="12801" width="57.140625" style="183" customWidth="1"/>
    <col min="12802" max="12802" width="8.140625" style="183" customWidth="1"/>
    <col min="12803" max="12803" width="8.28515625" style="183" customWidth="1"/>
    <col min="12804" max="12805" width="15.7109375" style="183" customWidth="1"/>
    <col min="12806" max="13056" width="9.140625" style="183"/>
    <col min="13057" max="13057" width="57.140625" style="183" customWidth="1"/>
    <col min="13058" max="13058" width="8.140625" style="183" customWidth="1"/>
    <col min="13059" max="13059" width="8.28515625" style="183" customWidth="1"/>
    <col min="13060" max="13061" width="15.7109375" style="183" customWidth="1"/>
    <col min="13062" max="13312" width="9.140625" style="183"/>
    <col min="13313" max="13313" width="57.140625" style="183" customWidth="1"/>
    <col min="13314" max="13314" width="8.140625" style="183" customWidth="1"/>
    <col min="13315" max="13315" width="8.28515625" style="183" customWidth="1"/>
    <col min="13316" max="13317" width="15.7109375" style="183" customWidth="1"/>
    <col min="13318" max="13568" width="9.140625" style="183"/>
    <col min="13569" max="13569" width="57.140625" style="183" customWidth="1"/>
    <col min="13570" max="13570" width="8.140625" style="183" customWidth="1"/>
    <col min="13571" max="13571" width="8.28515625" style="183" customWidth="1"/>
    <col min="13572" max="13573" width="15.7109375" style="183" customWidth="1"/>
    <col min="13574" max="13824" width="9.140625" style="183"/>
    <col min="13825" max="13825" width="57.140625" style="183" customWidth="1"/>
    <col min="13826" max="13826" width="8.140625" style="183" customWidth="1"/>
    <col min="13827" max="13827" width="8.28515625" style="183" customWidth="1"/>
    <col min="13828" max="13829" width="15.7109375" style="183" customWidth="1"/>
    <col min="13830" max="14080" width="9.140625" style="183"/>
    <col min="14081" max="14081" width="57.140625" style="183" customWidth="1"/>
    <col min="14082" max="14082" width="8.140625" style="183" customWidth="1"/>
    <col min="14083" max="14083" width="8.28515625" style="183" customWidth="1"/>
    <col min="14084" max="14085" width="15.7109375" style="183" customWidth="1"/>
    <col min="14086" max="14336" width="9.140625" style="183"/>
    <col min="14337" max="14337" width="57.140625" style="183" customWidth="1"/>
    <col min="14338" max="14338" width="8.140625" style="183" customWidth="1"/>
    <col min="14339" max="14339" width="8.28515625" style="183" customWidth="1"/>
    <col min="14340" max="14341" width="15.7109375" style="183" customWidth="1"/>
    <col min="14342" max="14592" width="9.140625" style="183"/>
    <col min="14593" max="14593" width="57.140625" style="183" customWidth="1"/>
    <col min="14594" max="14594" width="8.140625" style="183" customWidth="1"/>
    <col min="14595" max="14595" width="8.28515625" style="183" customWidth="1"/>
    <col min="14596" max="14597" width="15.7109375" style="183" customWidth="1"/>
    <col min="14598" max="14848" width="9.140625" style="183"/>
    <col min="14849" max="14849" width="57.140625" style="183" customWidth="1"/>
    <col min="14850" max="14850" width="8.140625" style="183" customWidth="1"/>
    <col min="14851" max="14851" width="8.28515625" style="183" customWidth="1"/>
    <col min="14852" max="14853" width="15.7109375" style="183" customWidth="1"/>
    <col min="14854" max="15104" width="9.140625" style="183"/>
    <col min="15105" max="15105" width="57.140625" style="183" customWidth="1"/>
    <col min="15106" max="15106" width="8.140625" style="183" customWidth="1"/>
    <col min="15107" max="15107" width="8.28515625" style="183" customWidth="1"/>
    <col min="15108" max="15109" width="15.7109375" style="183" customWidth="1"/>
    <col min="15110" max="15360" width="9.140625" style="183"/>
    <col min="15361" max="15361" width="57.140625" style="183" customWidth="1"/>
    <col min="15362" max="15362" width="8.140625" style="183" customWidth="1"/>
    <col min="15363" max="15363" width="8.28515625" style="183" customWidth="1"/>
    <col min="15364" max="15365" width="15.7109375" style="183" customWidth="1"/>
    <col min="15366" max="15616" width="9.140625" style="183"/>
    <col min="15617" max="15617" width="57.140625" style="183" customWidth="1"/>
    <col min="15618" max="15618" width="8.140625" style="183" customWidth="1"/>
    <col min="15619" max="15619" width="8.28515625" style="183" customWidth="1"/>
    <col min="15620" max="15621" width="15.7109375" style="183" customWidth="1"/>
    <col min="15622" max="15872" width="9.140625" style="183"/>
    <col min="15873" max="15873" width="57.140625" style="183" customWidth="1"/>
    <col min="15874" max="15874" width="8.140625" style="183" customWidth="1"/>
    <col min="15875" max="15875" width="8.28515625" style="183" customWidth="1"/>
    <col min="15876" max="15877" width="15.7109375" style="183" customWidth="1"/>
    <col min="15878" max="16128" width="9.140625" style="183"/>
    <col min="16129" max="16129" width="57.140625" style="183" customWidth="1"/>
    <col min="16130" max="16130" width="8.140625" style="183" customWidth="1"/>
    <col min="16131" max="16131" width="8.28515625" style="183" customWidth="1"/>
    <col min="16132" max="16133" width="15.7109375" style="183" customWidth="1"/>
    <col min="16134" max="16384" width="9.140625" style="183"/>
  </cols>
  <sheetData>
    <row r="1" spans="1:5" ht="18" customHeight="1">
      <c r="A1" s="180" t="s">
        <v>167</v>
      </c>
      <c r="B1" s="180"/>
      <c r="C1" s="181"/>
      <c r="D1" s="182" t="s">
        <v>168</v>
      </c>
      <c r="E1" s="182"/>
    </row>
    <row r="2" spans="1:5" ht="18" customHeight="1">
      <c r="A2" s="184" t="s">
        <v>169</v>
      </c>
      <c r="B2" s="184"/>
      <c r="C2" s="183"/>
      <c r="D2" s="185" t="s">
        <v>170</v>
      </c>
      <c r="E2" s="185"/>
    </row>
    <row r="3" spans="1:5" ht="18" customHeight="1">
      <c r="A3" s="184" t="s">
        <v>171</v>
      </c>
      <c r="B3" s="184"/>
      <c r="C3" s="183"/>
    </row>
    <row r="4" spans="1:5" ht="18" customHeight="1">
      <c r="D4" s="188" t="s">
        <v>172</v>
      </c>
      <c r="E4" s="188"/>
    </row>
    <row r="5" spans="1:5" ht="18" customHeight="1">
      <c r="A5" s="189" t="s">
        <v>173</v>
      </c>
      <c r="B5" s="189"/>
      <c r="C5" s="189"/>
      <c r="D5" s="189"/>
      <c r="E5" s="189"/>
    </row>
    <row r="6" spans="1:5" ht="18" customHeight="1">
      <c r="A6" s="189" t="s">
        <v>174</v>
      </c>
      <c r="B6" s="189"/>
      <c r="C6" s="189"/>
      <c r="D6" s="189"/>
      <c r="E6" s="189"/>
    </row>
    <row r="7" spans="1:5" ht="18" customHeight="1" thickBot="1"/>
    <row r="8" spans="1:5" ht="27.75" customHeight="1" thickBot="1">
      <c r="A8" s="190" t="s">
        <v>57</v>
      </c>
      <c r="B8" s="191" t="s">
        <v>175</v>
      </c>
      <c r="C8" s="192" t="s">
        <v>176</v>
      </c>
      <c r="D8" s="193" t="s">
        <v>177</v>
      </c>
      <c r="E8" s="194" t="s">
        <v>178</v>
      </c>
    </row>
    <row r="9" spans="1:5" ht="15" customHeight="1">
      <c r="A9" s="195" t="s">
        <v>179</v>
      </c>
      <c r="B9" s="196"/>
      <c r="C9" s="197"/>
      <c r="D9" s="198"/>
      <c r="E9" s="199"/>
    </row>
    <row r="10" spans="1:5" ht="15" customHeight="1">
      <c r="A10" s="200" t="s">
        <v>180</v>
      </c>
      <c r="B10" s="201" t="s">
        <v>181</v>
      </c>
      <c r="C10" s="201"/>
      <c r="D10" s="202">
        <f>D11+D14+D18+D25+D28</f>
        <v>81535476790</v>
      </c>
      <c r="E10" s="203">
        <f>E11+E14+E18+E25+E28</f>
        <v>112731124882</v>
      </c>
    </row>
    <row r="11" spans="1:5" ht="15" customHeight="1">
      <c r="A11" s="204" t="s">
        <v>182</v>
      </c>
      <c r="B11" s="205" t="s">
        <v>183</v>
      </c>
      <c r="C11" s="201" t="s">
        <v>184</v>
      </c>
      <c r="D11" s="202">
        <f>SUM(D12:D13)</f>
        <v>81454005132</v>
      </c>
      <c r="E11" s="203">
        <f>SUM(E12:E13)</f>
        <v>112523664505</v>
      </c>
    </row>
    <row r="12" spans="1:5" ht="15" customHeight="1">
      <c r="A12" s="206" t="s">
        <v>185</v>
      </c>
      <c r="B12" s="207" t="s">
        <v>186</v>
      </c>
      <c r="C12" s="208"/>
      <c r="D12" s="209">
        <v>81454005132</v>
      </c>
      <c r="E12" s="210">
        <v>77523664505</v>
      </c>
    </row>
    <row r="13" spans="1:5" ht="15" customHeight="1">
      <c r="A13" s="206" t="s">
        <v>187</v>
      </c>
      <c r="B13" s="207" t="s">
        <v>188</v>
      </c>
      <c r="C13" s="208"/>
      <c r="D13" s="211">
        <v>0</v>
      </c>
      <c r="E13" s="212">
        <v>35000000000</v>
      </c>
    </row>
    <row r="14" spans="1:5" ht="15" customHeight="1">
      <c r="A14" s="204" t="s">
        <v>189</v>
      </c>
      <c r="B14" s="205" t="s">
        <v>190</v>
      </c>
      <c r="C14" s="213"/>
      <c r="D14" s="214">
        <f>SUM(D15:D17)</f>
        <v>0</v>
      </c>
      <c r="E14" s="215">
        <f>SUM(E15:E17)</f>
        <v>0</v>
      </c>
    </row>
    <row r="15" spans="1:5" ht="15" customHeight="1">
      <c r="A15" s="206" t="s">
        <v>191</v>
      </c>
      <c r="B15" s="207" t="s">
        <v>192</v>
      </c>
      <c r="C15" s="216"/>
      <c r="D15" s="217"/>
      <c r="E15" s="212"/>
    </row>
    <row r="16" spans="1:5" ht="15" customHeight="1">
      <c r="A16" s="206" t="s">
        <v>193</v>
      </c>
      <c r="B16" s="207" t="s">
        <v>194</v>
      </c>
      <c r="C16" s="216"/>
      <c r="D16" s="217"/>
      <c r="E16" s="212"/>
    </row>
    <row r="17" spans="1:5" ht="15" customHeight="1">
      <c r="A17" s="206" t="s">
        <v>195</v>
      </c>
      <c r="B17" s="207" t="s">
        <v>196</v>
      </c>
      <c r="C17" s="216"/>
      <c r="D17" s="217"/>
      <c r="E17" s="212"/>
    </row>
    <row r="18" spans="1:5" ht="15" customHeight="1">
      <c r="A18" s="204" t="s">
        <v>197</v>
      </c>
      <c r="B18" s="205" t="s">
        <v>198</v>
      </c>
      <c r="C18" s="213"/>
      <c r="D18" s="214">
        <f>SUM(D19:D24)</f>
        <v>0</v>
      </c>
      <c r="E18" s="215">
        <f>SUM(E19:E24)</f>
        <v>166670971</v>
      </c>
    </row>
    <row r="19" spans="1:5" ht="15" customHeight="1">
      <c r="A19" s="206" t="s">
        <v>199</v>
      </c>
      <c r="B19" s="207" t="s">
        <v>200</v>
      </c>
      <c r="C19" s="216" t="s">
        <v>201</v>
      </c>
      <c r="D19" s="217"/>
      <c r="E19" s="212">
        <v>23075064</v>
      </c>
    </row>
    <row r="20" spans="1:5" ht="15" customHeight="1">
      <c r="A20" s="206" t="s">
        <v>202</v>
      </c>
      <c r="B20" s="218" t="s">
        <v>203</v>
      </c>
      <c r="C20" s="218"/>
      <c r="D20" s="217"/>
      <c r="E20" s="212"/>
    </row>
    <row r="21" spans="1:5" ht="15" customHeight="1">
      <c r="A21" s="206" t="s">
        <v>204</v>
      </c>
      <c r="B21" s="218" t="s">
        <v>205</v>
      </c>
      <c r="C21" s="218"/>
      <c r="D21" s="217"/>
      <c r="E21" s="212"/>
    </row>
    <row r="22" spans="1:5" ht="15" customHeight="1">
      <c r="A22" s="206" t="s">
        <v>206</v>
      </c>
      <c r="B22" s="218" t="s">
        <v>207</v>
      </c>
      <c r="C22" s="218"/>
      <c r="D22" s="217"/>
      <c r="E22" s="212"/>
    </row>
    <row r="23" spans="1:5" ht="15" customHeight="1">
      <c r="A23" s="206" t="s">
        <v>208</v>
      </c>
      <c r="B23" s="218" t="s">
        <v>209</v>
      </c>
      <c r="C23" s="218"/>
      <c r="D23" s="217"/>
      <c r="E23" s="212">
        <v>143595907</v>
      </c>
    </row>
    <row r="24" spans="1:5" ht="15" customHeight="1">
      <c r="A24" s="206" t="s">
        <v>210</v>
      </c>
      <c r="B24" s="218" t="s">
        <v>211</v>
      </c>
      <c r="C24" s="218"/>
      <c r="D24" s="217"/>
      <c r="E24" s="212"/>
    </row>
    <row r="25" spans="1:5" ht="15" customHeight="1">
      <c r="A25" s="204" t="s">
        <v>212</v>
      </c>
      <c r="B25" s="219" t="s">
        <v>213</v>
      </c>
      <c r="C25" s="219"/>
      <c r="D25" s="214">
        <f>SUM(D26:D27)</f>
        <v>0</v>
      </c>
      <c r="E25" s="215">
        <f>SUM(E26:E27)</f>
        <v>0</v>
      </c>
    </row>
    <row r="26" spans="1:5" ht="15" customHeight="1">
      <c r="A26" s="206" t="s">
        <v>214</v>
      </c>
      <c r="B26" s="218" t="s">
        <v>215</v>
      </c>
      <c r="C26" s="218"/>
      <c r="D26" s="217"/>
      <c r="E26" s="212"/>
    </row>
    <row r="27" spans="1:5" ht="15" customHeight="1">
      <c r="A27" s="206" t="s">
        <v>216</v>
      </c>
      <c r="B27" s="218" t="s">
        <v>217</v>
      </c>
      <c r="C27" s="218"/>
      <c r="D27" s="217"/>
      <c r="E27" s="212"/>
    </row>
    <row r="28" spans="1:5" ht="15" customHeight="1">
      <c r="A28" s="204" t="s">
        <v>218</v>
      </c>
      <c r="B28" s="219" t="s">
        <v>219</v>
      </c>
      <c r="C28" s="219"/>
      <c r="D28" s="214">
        <f>SUM(D29:D33)</f>
        <v>81471658</v>
      </c>
      <c r="E28" s="215">
        <f>SUM(E29:E33)</f>
        <v>40789406</v>
      </c>
    </row>
    <row r="29" spans="1:5" ht="15" customHeight="1">
      <c r="A29" s="206" t="s">
        <v>220</v>
      </c>
      <c r="B29" s="218" t="s">
        <v>221</v>
      </c>
      <c r="C29" s="218" t="s">
        <v>222</v>
      </c>
      <c r="D29" s="217">
        <v>81471658</v>
      </c>
      <c r="E29" s="212"/>
    </row>
    <row r="30" spans="1:5" ht="15" customHeight="1">
      <c r="A30" s="206" t="s">
        <v>223</v>
      </c>
      <c r="B30" s="218" t="s">
        <v>224</v>
      </c>
      <c r="C30" s="218"/>
      <c r="D30" s="217"/>
      <c r="E30" s="212"/>
    </row>
    <row r="31" spans="1:5" ht="15" customHeight="1">
      <c r="A31" s="206" t="s">
        <v>225</v>
      </c>
      <c r="B31" s="218" t="s">
        <v>226</v>
      </c>
      <c r="C31" s="218" t="s">
        <v>227</v>
      </c>
      <c r="D31" s="217"/>
      <c r="E31" s="212">
        <v>40789406</v>
      </c>
    </row>
    <row r="32" spans="1:5" ht="15" customHeight="1">
      <c r="A32" s="206" t="s">
        <v>228</v>
      </c>
      <c r="B32" s="218" t="s">
        <v>229</v>
      </c>
      <c r="C32" s="218"/>
      <c r="D32" s="217"/>
      <c r="E32" s="212"/>
    </row>
    <row r="33" spans="1:5" ht="15" customHeight="1">
      <c r="A33" s="206" t="s">
        <v>230</v>
      </c>
      <c r="B33" s="218" t="s">
        <v>231</v>
      </c>
      <c r="C33" s="218" t="s">
        <v>232</v>
      </c>
      <c r="D33" s="217">
        <v>0</v>
      </c>
      <c r="E33" s="212"/>
    </row>
    <row r="34" spans="1:5" ht="15" customHeight="1">
      <c r="A34" s="204" t="s">
        <v>233</v>
      </c>
      <c r="B34" s="219" t="s">
        <v>234</v>
      </c>
      <c r="C34" s="219"/>
      <c r="D34" s="214">
        <f>D35+D41+D52+D55+D63</f>
        <v>3412577542</v>
      </c>
      <c r="E34" s="215">
        <f>E35+E41+E52+E55+E63</f>
        <v>3024476990</v>
      </c>
    </row>
    <row r="35" spans="1:5" ht="15" customHeight="1">
      <c r="A35" s="204" t="s">
        <v>235</v>
      </c>
      <c r="B35" s="219" t="s">
        <v>236</v>
      </c>
      <c r="C35" s="219"/>
      <c r="D35" s="214">
        <f>SUM(D36:D40)</f>
        <v>0</v>
      </c>
      <c r="E35" s="215">
        <f>SUM(E36:E40)</f>
        <v>0</v>
      </c>
    </row>
    <row r="36" spans="1:5" ht="15" customHeight="1">
      <c r="A36" s="206" t="s">
        <v>237</v>
      </c>
      <c r="B36" s="218" t="s">
        <v>238</v>
      </c>
      <c r="C36" s="218"/>
      <c r="D36" s="217"/>
      <c r="E36" s="212"/>
    </row>
    <row r="37" spans="1:5" ht="15" customHeight="1">
      <c r="A37" s="206" t="s">
        <v>239</v>
      </c>
      <c r="B37" s="218" t="s">
        <v>240</v>
      </c>
      <c r="C37" s="218"/>
      <c r="D37" s="217"/>
      <c r="E37" s="212"/>
    </row>
    <row r="38" spans="1:5" ht="15" customHeight="1">
      <c r="A38" s="206" t="s">
        <v>241</v>
      </c>
      <c r="B38" s="218" t="s">
        <v>242</v>
      </c>
      <c r="C38" s="218"/>
      <c r="D38" s="217"/>
      <c r="E38" s="212"/>
    </row>
    <row r="39" spans="1:5" ht="15" customHeight="1">
      <c r="A39" s="206" t="s">
        <v>243</v>
      </c>
      <c r="B39" s="218" t="s">
        <v>244</v>
      </c>
      <c r="C39" s="218"/>
      <c r="D39" s="217"/>
      <c r="E39" s="212"/>
    </row>
    <row r="40" spans="1:5" ht="15" customHeight="1">
      <c r="A40" s="206" t="s">
        <v>245</v>
      </c>
      <c r="B40" s="218" t="s">
        <v>246</v>
      </c>
      <c r="C40" s="218"/>
      <c r="D40" s="217"/>
      <c r="E40" s="220"/>
    </row>
    <row r="41" spans="1:5" ht="15" customHeight="1">
      <c r="A41" s="204" t="s">
        <v>247</v>
      </c>
      <c r="B41" s="219" t="s">
        <v>248</v>
      </c>
      <c r="C41" s="219"/>
      <c r="D41" s="221">
        <f>D42+D45+D48+D51</f>
        <v>881636229</v>
      </c>
      <c r="E41" s="222">
        <f>E42+E45+E48+E51</f>
        <v>1013749039</v>
      </c>
    </row>
    <row r="42" spans="1:5" ht="15" customHeight="1">
      <c r="A42" s="204" t="s">
        <v>249</v>
      </c>
      <c r="B42" s="219" t="s">
        <v>250</v>
      </c>
      <c r="C42" s="219" t="s">
        <v>251</v>
      </c>
      <c r="D42" s="217">
        <f>SUM(D43:D44)</f>
        <v>501500225</v>
      </c>
      <c r="E42" s="223">
        <f>SUM(E43:E44)</f>
        <v>681249038</v>
      </c>
    </row>
    <row r="43" spans="1:5" ht="15" customHeight="1">
      <c r="A43" s="206" t="s">
        <v>252</v>
      </c>
      <c r="B43" s="218" t="s">
        <v>253</v>
      </c>
      <c r="C43" s="218"/>
      <c r="D43" s="224">
        <v>3222136731</v>
      </c>
      <c r="E43" s="212">
        <v>3222136731</v>
      </c>
    </row>
    <row r="44" spans="1:5" ht="15" customHeight="1">
      <c r="A44" s="206" t="s">
        <v>254</v>
      </c>
      <c r="B44" s="218" t="s">
        <v>255</v>
      </c>
      <c r="C44" s="218"/>
      <c r="D44" s="224">
        <v>-2720636506</v>
      </c>
      <c r="E44" s="212">
        <v>-2540887693</v>
      </c>
    </row>
    <row r="45" spans="1:5" ht="15" customHeight="1">
      <c r="A45" s="204" t="s">
        <v>256</v>
      </c>
      <c r="B45" s="219" t="s">
        <v>257</v>
      </c>
      <c r="C45" s="219"/>
      <c r="D45" s="214">
        <f>SUM(D46:D47)</f>
        <v>0</v>
      </c>
      <c r="E45" s="215">
        <f>SUM(E46:E47)</f>
        <v>0</v>
      </c>
    </row>
    <row r="46" spans="1:5" ht="15" customHeight="1">
      <c r="A46" s="206" t="s">
        <v>252</v>
      </c>
      <c r="B46" s="218" t="s">
        <v>258</v>
      </c>
      <c r="C46" s="218"/>
      <c r="D46" s="217"/>
      <c r="E46" s="212"/>
    </row>
    <row r="47" spans="1:5" ht="15" customHeight="1">
      <c r="A47" s="206" t="s">
        <v>254</v>
      </c>
      <c r="B47" s="218" t="s">
        <v>259</v>
      </c>
      <c r="C47" s="218"/>
      <c r="D47" s="217"/>
      <c r="E47" s="212"/>
    </row>
    <row r="48" spans="1:5" ht="15" customHeight="1">
      <c r="A48" s="204" t="s">
        <v>260</v>
      </c>
      <c r="B48" s="219" t="s">
        <v>261</v>
      </c>
      <c r="C48" s="219" t="s">
        <v>251</v>
      </c>
      <c r="D48" s="217">
        <f>SUM(D49:D50)</f>
        <v>280000004</v>
      </c>
      <c r="E48" s="212">
        <f>SUM(E49:E50)</f>
        <v>332500001</v>
      </c>
    </row>
    <row r="49" spans="1:5" ht="15" customHeight="1">
      <c r="A49" s="206" t="s">
        <v>252</v>
      </c>
      <c r="B49" s="218" t="s">
        <v>262</v>
      </c>
      <c r="C49" s="218"/>
      <c r="D49" s="217">
        <v>2566646000</v>
      </c>
      <c r="E49" s="212">
        <v>2566646000</v>
      </c>
    </row>
    <row r="50" spans="1:5" ht="15" customHeight="1">
      <c r="A50" s="206" t="s">
        <v>254</v>
      </c>
      <c r="B50" s="218" t="s">
        <v>263</v>
      </c>
      <c r="C50" s="218"/>
      <c r="D50" s="217">
        <v>-2286645996</v>
      </c>
      <c r="E50" s="212">
        <v>-2234145999</v>
      </c>
    </row>
    <row r="51" spans="1:5" ht="15" customHeight="1">
      <c r="A51" s="204" t="s">
        <v>264</v>
      </c>
      <c r="B51" s="218" t="s">
        <v>265</v>
      </c>
      <c r="C51" s="218"/>
      <c r="D51" s="217">
        <v>100136000</v>
      </c>
      <c r="E51" s="212"/>
    </row>
    <row r="52" spans="1:5" ht="15" customHeight="1">
      <c r="A52" s="204" t="s">
        <v>266</v>
      </c>
      <c r="B52" s="219" t="s">
        <v>267</v>
      </c>
      <c r="C52" s="219"/>
      <c r="D52" s="214">
        <f>SUM(D53:D54)</f>
        <v>0</v>
      </c>
      <c r="E52" s="215">
        <f>SUM(E53:E54)</f>
        <v>0</v>
      </c>
    </row>
    <row r="53" spans="1:5" ht="15" customHeight="1">
      <c r="A53" s="206" t="s">
        <v>252</v>
      </c>
      <c r="B53" s="218" t="s">
        <v>268</v>
      </c>
      <c r="C53" s="218"/>
      <c r="D53" s="217"/>
      <c r="E53" s="212"/>
    </row>
    <row r="54" spans="1:5" ht="15" customHeight="1">
      <c r="A54" s="206" t="s">
        <v>254</v>
      </c>
      <c r="B54" s="218" t="s">
        <v>269</v>
      </c>
      <c r="C54" s="218"/>
      <c r="D54" s="217"/>
      <c r="E54" s="212"/>
    </row>
    <row r="55" spans="1:5" ht="15" customHeight="1">
      <c r="A55" s="204" t="s">
        <v>270</v>
      </c>
      <c r="B55" s="219" t="s">
        <v>271</v>
      </c>
      <c r="C55" s="219"/>
      <c r="D55" s="214">
        <f>SUM(D56:D57)</f>
        <v>0</v>
      </c>
      <c r="E55" s="215">
        <f>SUM(E56:E57)</f>
        <v>0</v>
      </c>
    </row>
    <row r="56" spans="1:5" ht="15" customHeight="1">
      <c r="A56" s="206" t="s">
        <v>272</v>
      </c>
      <c r="B56" s="218" t="s">
        <v>273</v>
      </c>
      <c r="C56" s="218"/>
      <c r="D56" s="217"/>
      <c r="E56" s="212"/>
    </row>
    <row r="57" spans="1:5" ht="15" customHeight="1">
      <c r="A57" s="206" t="s">
        <v>274</v>
      </c>
      <c r="B57" s="218" t="s">
        <v>275</v>
      </c>
      <c r="C57" s="218"/>
      <c r="D57" s="217"/>
      <c r="E57" s="212"/>
    </row>
    <row r="58" spans="1:5" ht="15" customHeight="1">
      <c r="A58" s="204" t="s">
        <v>276</v>
      </c>
      <c r="B58" s="219" t="s">
        <v>277</v>
      </c>
      <c r="C58" s="219"/>
      <c r="D58" s="214">
        <f>SUM(D59:D60)</f>
        <v>0</v>
      </c>
      <c r="E58" s="215">
        <f>SUM(E59:E60)</f>
        <v>0</v>
      </c>
    </row>
    <row r="59" spans="1:5" ht="15" customHeight="1">
      <c r="A59" s="206" t="s">
        <v>278</v>
      </c>
      <c r="B59" s="218" t="s">
        <v>279</v>
      </c>
      <c r="C59" s="218"/>
      <c r="D59" s="217"/>
      <c r="E59" s="212"/>
    </row>
    <row r="60" spans="1:5" ht="15" customHeight="1">
      <c r="A60" s="206" t="s">
        <v>280</v>
      </c>
      <c r="B60" s="218" t="s">
        <v>281</v>
      </c>
      <c r="C60" s="218"/>
      <c r="D60" s="217"/>
      <c r="E60" s="212"/>
    </row>
    <row r="61" spans="1:5" ht="15" customHeight="1">
      <c r="A61" s="206" t="s">
        <v>282</v>
      </c>
      <c r="B61" s="218" t="s">
        <v>283</v>
      </c>
      <c r="C61" s="218"/>
      <c r="D61" s="217"/>
      <c r="E61" s="212"/>
    </row>
    <row r="62" spans="1:5" ht="15" customHeight="1">
      <c r="A62" s="206" t="s">
        <v>284</v>
      </c>
      <c r="B62" s="218" t="s">
        <v>285</v>
      </c>
      <c r="C62" s="218"/>
      <c r="D62" s="217"/>
      <c r="E62" s="212"/>
    </row>
    <row r="63" spans="1:5" ht="15" customHeight="1">
      <c r="A63" s="204" t="s">
        <v>286</v>
      </c>
      <c r="B63" s="219" t="s">
        <v>287</v>
      </c>
      <c r="C63" s="219"/>
      <c r="D63" s="214">
        <f>SUM(D64:D67)</f>
        <v>2530941313</v>
      </c>
      <c r="E63" s="215">
        <f>SUM(E64:E67)</f>
        <v>2010727951</v>
      </c>
    </row>
    <row r="64" spans="1:5" ht="12.75">
      <c r="A64" s="206" t="s">
        <v>288</v>
      </c>
      <c r="B64" s="218" t="s">
        <v>289</v>
      </c>
      <c r="C64" s="218" t="s">
        <v>290</v>
      </c>
      <c r="D64" s="217">
        <v>118864986</v>
      </c>
      <c r="E64" s="212">
        <v>18703369</v>
      </c>
    </row>
    <row r="65" spans="1:6" ht="15" customHeight="1">
      <c r="A65" s="206" t="s">
        <v>291</v>
      </c>
      <c r="B65" s="218" t="s">
        <v>292</v>
      </c>
      <c r="C65" s="218"/>
      <c r="D65" s="217"/>
      <c r="E65" s="212"/>
    </row>
    <row r="66" spans="1:6" ht="15" customHeight="1">
      <c r="A66" s="206" t="s">
        <v>293</v>
      </c>
      <c r="B66" s="218" t="s">
        <v>294</v>
      </c>
      <c r="C66" s="218" t="s">
        <v>295</v>
      </c>
      <c r="D66" s="217">
        <v>2107374899</v>
      </c>
      <c r="E66" s="212">
        <v>1687323154</v>
      </c>
    </row>
    <row r="67" spans="1:6" ht="15" customHeight="1">
      <c r="A67" s="206" t="s">
        <v>296</v>
      </c>
      <c r="B67" s="218" t="s">
        <v>297</v>
      </c>
      <c r="C67" s="218" t="s">
        <v>298</v>
      </c>
      <c r="D67" s="217">
        <v>304701428</v>
      </c>
      <c r="E67" s="212">
        <v>304701428</v>
      </c>
    </row>
    <row r="68" spans="1:6" ht="15" customHeight="1">
      <c r="A68" s="206" t="s">
        <v>299</v>
      </c>
      <c r="B68" s="218" t="s">
        <v>300</v>
      </c>
      <c r="C68" s="218"/>
      <c r="D68" s="217"/>
      <c r="E68" s="212"/>
    </row>
    <row r="69" spans="1:6" ht="15" customHeight="1">
      <c r="A69" s="204" t="s">
        <v>301</v>
      </c>
      <c r="B69" s="219" t="s">
        <v>302</v>
      </c>
      <c r="C69" s="219"/>
      <c r="D69" s="214">
        <f>D10+D34</f>
        <v>84948054332</v>
      </c>
      <c r="E69" s="215">
        <f>E10+E34</f>
        <v>115755601872</v>
      </c>
      <c r="F69" s="225">
        <f>D69-D115</f>
        <v>0</v>
      </c>
    </row>
    <row r="70" spans="1:6" ht="15" customHeight="1">
      <c r="A70" s="204" t="s">
        <v>303</v>
      </c>
      <c r="B70" s="219"/>
      <c r="C70" s="219"/>
      <c r="D70" s="214"/>
      <c r="E70" s="215"/>
    </row>
    <row r="71" spans="1:6" ht="15" customHeight="1">
      <c r="A71" s="204" t="s">
        <v>304</v>
      </c>
      <c r="B71" s="219" t="s">
        <v>305</v>
      </c>
      <c r="C71" s="219"/>
      <c r="D71" s="214">
        <f>D72+D88</f>
        <v>9890334842</v>
      </c>
      <c r="E71" s="215">
        <f>E72+E88</f>
        <v>79899060476</v>
      </c>
    </row>
    <row r="72" spans="1:6" ht="15" customHeight="1">
      <c r="A72" s="204" t="s">
        <v>306</v>
      </c>
      <c r="B72" s="219" t="s">
        <v>307</v>
      </c>
      <c r="C72" s="219"/>
      <c r="D72" s="214">
        <f>SUM(D73:D87)</f>
        <v>9890334842</v>
      </c>
      <c r="E72" s="215">
        <f>SUM(E73:E87)</f>
        <v>79899060476</v>
      </c>
    </row>
    <row r="73" spans="1:6" ht="15" customHeight="1">
      <c r="A73" s="206" t="s">
        <v>308</v>
      </c>
      <c r="B73" s="218" t="s">
        <v>309</v>
      </c>
      <c r="C73" s="218"/>
      <c r="D73" s="217"/>
      <c r="E73" s="212"/>
    </row>
    <row r="74" spans="1:6" ht="15" customHeight="1">
      <c r="A74" s="206" t="s">
        <v>310</v>
      </c>
      <c r="B74" s="218" t="s">
        <v>311</v>
      </c>
      <c r="C74" s="218" t="s">
        <v>312</v>
      </c>
      <c r="D74" s="217">
        <v>570991000</v>
      </c>
      <c r="E74" s="212">
        <v>738258190</v>
      </c>
    </row>
    <row r="75" spans="1:6" ht="15" customHeight="1">
      <c r="A75" s="206" t="s">
        <v>313</v>
      </c>
      <c r="B75" s="218" t="s">
        <v>314</v>
      </c>
      <c r="C75" s="218"/>
      <c r="D75" s="217"/>
      <c r="E75" s="212"/>
    </row>
    <row r="76" spans="1:6" ht="15" customHeight="1">
      <c r="A76" s="206" t="s">
        <v>315</v>
      </c>
      <c r="B76" s="218" t="s">
        <v>316</v>
      </c>
      <c r="C76" s="218" t="s">
        <v>317</v>
      </c>
      <c r="D76" s="217">
        <v>782897267</v>
      </c>
      <c r="E76" s="212">
        <v>768059474</v>
      </c>
    </row>
    <row r="77" spans="1:6" ht="15" customHeight="1">
      <c r="A77" s="206" t="s">
        <v>318</v>
      </c>
      <c r="B77" s="218" t="s">
        <v>319</v>
      </c>
      <c r="C77" s="218"/>
      <c r="D77" s="217"/>
      <c r="E77" s="212"/>
    </row>
    <row r="78" spans="1:6" ht="15" customHeight="1">
      <c r="A78" s="206" t="s">
        <v>320</v>
      </c>
      <c r="B78" s="218" t="s">
        <v>321</v>
      </c>
      <c r="C78" s="218" t="s">
        <v>322</v>
      </c>
      <c r="D78" s="217">
        <v>292396572</v>
      </c>
      <c r="E78" s="212">
        <v>1649726016</v>
      </c>
    </row>
    <row r="79" spans="1:6" ht="15" customHeight="1">
      <c r="A79" s="206" t="s">
        <v>323</v>
      </c>
      <c r="B79" s="218" t="s">
        <v>324</v>
      </c>
      <c r="C79" s="218"/>
      <c r="D79" s="217"/>
      <c r="E79" s="212"/>
    </row>
    <row r="80" spans="1:6" ht="15" customHeight="1">
      <c r="A80" s="206" t="s">
        <v>325</v>
      </c>
      <c r="B80" s="218" t="s">
        <v>326</v>
      </c>
      <c r="C80" s="218" t="s">
        <v>327</v>
      </c>
      <c r="D80" s="217">
        <v>84471003</v>
      </c>
      <c r="E80" s="212">
        <v>23501680</v>
      </c>
    </row>
    <row r="81" spans="1:5" ht="15" customHeight="1">
      <c r="A81" s="206" t="s">
        <v>328</v>
      </c>
      <c r="B81" s="218" t="s">
        <v>329</v>
      </c>
      <c r="C81" s="218"/>
      <c r="D81" s="217">
        <v>8158754000</v>
      </c>
      <c r="E81" s="212">
        <v>76719515116</v>
      </c>
    </row>
    <row r="82" spans="1:5" ht="15" customHeight="1">
      <c r="A82" s="206" t="s">
        <v>330</v>
      </c>
      <c r="B82" s="218" t="s">
        <v>331</v>
      </c>
      <c r="C82" s="218"/>
      <c r="D82" s="217">
        <v>0</v>
      </c>
      <c r="E82" s="212"/>
    </row>
    <row r="83" spans="1:5" ht="15" customHeight="1">
      <c r="A83" s="206" t="s">
        <v>332</v>
      </c>
      <c r="B83" s="218" t="s">
        <v>333</v>
      </c>
      <c r="C83" s="218"/>
      <c r="D83" s="217">
        <v>825000</v>
      </c>
      <c r="E83" s="212"/>
    </row>
    <row r="84" spans="1:5" ht="15" customHeight="1">
      <c r="A84" s="206" t="s">
        <v>334</v>
      </c>
      <c r="B84" s="218" t="s">
        <v>335</v>
      </c>
      <c r="C84" s="218"/>
      <c r="D84" s="217"/>
      <c r="E84" s="212"/>
    </row>
    <row r="85" spans="1:5" ht="15" customHeight="1">
      <c r="A85" s="206" t="s">
        <v>336</v>
      </c>
      <c r="B85" s="218" t="s">
        <v>337</v>
      </c>
      <c r="C85" s="218"/>
      <c r="D85" s="217"/>
      <c r="E85" s="212"/>
    </row>
    <row r="86" spans="1:5" ht="15" customHeight="1">
      <c r="A86" s="206" t="s">
        <v>338</v>
      </c>
      <c r="B86" s="218" t="s">
        <v>339</v>
      </c>
      <c r="C86" s="218"/>
      <c r="D86" s="217"/>
      <c r="E86" s="212"/>
    </row>
    <row r="87" spans="1:5" ht="15" customHeight="1">
      <c r="A87" s="206" t="s">
        <v>340</v>
      </c>
      <c r="B87" s="218" t="s">
        <v>341</v>
      </c>
      <c r="C87" s="218"/>
      <c r="D87" s="217"/>
      <c r="E87" s="212"/>
    </row>
    <row r="88" spans="1:5" ht="15" customHeight="1">
      <c r="A88" s="204" t="s">
        <v>342</v>
      </c>
      <c r="B88" s="219" t="s">
        <v>343</v>
      </c>
      <c r="C88" s="219"/>
      <c r="D88" s="214">
        <f>SUM(D89:D99)</f>
        <v>0</v>
      </c>
      <c r="E88" s="215">
        <f>SUM(E89:E99)</f>
        <v>0</v>
      </c>
    </row>
    <row r="89" spans="1:5" ht="15" customHeight="1">
      <c r="A89" s="206" t="s">
        <v>344</v>
      </c>
      <c r="B89" s="218" t="s">
        <v>345</v>
      </c>
      <c r="C89" s="218"/>
      <c r="D89" s="217"/>
      <c r="E89" s="212"/>
    </row>
    <row r="90" spans="1:5" ht="15" customHeight="1">
      <c r="A90" s="206" t="s">
        <v>346</v>
      </c>
      <c r="B90" s="218" t="s">
        <v>347</v>
      </c>
      <c r="C90" s="218"/>
      <c r="D90" s="217"/>
      <c r="E90" s="212"/>
    </row>
    <row r="91" spans="1:5" ht="15" customHeight="1">
      <c r="A91" s="206" t="s">
        <v>348</v>
      </c>
      <c r="B91" s="218" t="s">
        <v>349</v>
      </c>
      <c r="C91" s="218"/>
      <c r="D91" s="217"/>
      <c r="E91" s="212"/>
    </row>
    <row r="92" spans="1:5" ht="15" customHeight="1">
      <c r="A92" s="206" t="s">
        <v>350</v>
      </c>
      <c r="B92" s="218" t="s">
        <v>351</v>
      </c>
      <c r="C92" s="218"/>
      <c r="D92" s="217"/>
      <c r="E92" s="212"/>
    </row>
    <row r="93" spans="1:5" ht="15" customHeight="1">
      <c r="A93" s="206" t="s">
        <v>352</v>
      </c>
      <c r="B93" s="218" t="s">
        <v>353</v>
      </c>
      <c r="C93" s="218"/>
      <c r="D93" s="217"/>
      <c r="E93" s="212"/>
    </row>
    <row r="94" spans="1:5" ht="15" customHeight="1">
      <c r="A94" s="206" t="s">
        <v>354</v>
      </c>
      <c r="B94" s="218" t="s">
        <v>355</v>
      </c>
      <c r="C94" s="218"/>
      <c r="D94" s="217"/>
      <c r="E94" s="212"/>
    </row>
    <row r="95" spans="1:5" ht="15" customHeight="1">
      <c r="A95" s="206" t="s">
        <v>356</v>
      </c>
      <c r="B95" s="218" t="s">
        <v>357</v>
      </c>
      <c r="C95" s="218"/>
      <c r="D95" s="217"/>
      <c r="E95" s="212"/>
    </row>
    <row r="96" spans="1:5" ht="15" customHeight="1">
      <c r="A96" s="206" t="s">
        <v>358</v>
      </c>
      <c r="B96" s="218" t="s">
        <v>359</v>
      </c>
      <c r="C96" s="218"/>
      <c r="D96" s="217"/>
      <c r="E96" s="212"/>
    </row>
    <row r="97" spans="1:5" ht="15" customHeight="1">
      <c r="A97" s="206" t="s">
        <v>360</v>
      </c>
      <c r="B97" s="218" t="s">
        <v>361</v>
      </c>
      <c r="C97" s="218"/>
      <c r="D97" s="217"/>
      <c r="E97" s="212"/>
    </row>
    <row r="98" spans="1:5" ht="15" customHeight="1">
      <c r="A98" s="206" t="s">
        <v>362</v>
      </c>
      <c r="B98" s="218" t="s">
        <v>363</v>
      </c>
      <c r="C98" s="218"/>
      <c r="D98" s="217"/>
      <c r="E98" s="212"/>
    </row>
    <row r="99" spans="1:5" ht="15" customHeight="1">
      <c r="A99" s="206" t="s">
        <v>364</v>
      </c>
      <c r="B99" s="218" t="s">
        <v>365</v>
      </c>
      <c r="C99" s="218"/>
      <c r="D99" s="217"/>
      <c r="E99" s="212"/>
    </row>
    <row r="100" spans="1:5" ht="15" customHeight="1">
      <c r="A100" s="204" t="s">
        <v>366</v>
      </c>
      <c r="B100" s="219" t="s">
        <v>367</v>
      </c>
      <c r="C100" s="219"/>
      <c r="D100" s="214">
        <f>D101</f>
        <v>75057719490</v>
      </c>
      <c r="E100" s="215">
        <f>E101</f>
        <v>35856541396</v>
      </c>
    </row>
    <row r="101" spans="1:5" ht="15" customHeight="1">
      <c r="A101" s="204" t="s">
        <v>368</v>
      </c>
      <c r="B101" s="219" t="s">
        <v>369</v>
      </c>
      <c r="C101" s="219" t="s">
        <v>370</v>
      </c>
      <c r="D101" s="214">
        <f>SUM(D102:D113)</f>
        <v>75057719490</v>
      </c>
      <c r="E101" s="215">
        <f>SUM(E102:E113)</f>
        <v>35856541396</v>
      </c>
    </row>
    <row r="102" spans="1:5" ht="15" customHeight="1">
      <c r="A102" s="206" t="s">
        <v>371</v>
      </c>
      <c r="B102" s="218" t="s">
        <v>372</v>
      </c>
      <c r="C102" s="218"/>
      <c r="D102" s="217">
        <v>70000000000</v>
      </c>
      <c r="E102" s="212">
        <v>35000000000</v>
      </c>
    </row>
    <row r="103" spans="1:5" ht="15" customHeight="1">
      <c r="A103" s="206" t="s">
        <v>373</v>
      </c>
      <c r="B103" s="218" t="s">
        <v>374</v>
      </c>
      <c r="C103" s="218"/>
      <c r="D103" s="217"/>
      <c r="E103" s="212"/>
    </row>
    <row r="104" spans="1:5" ht="15" customHeight="1">
      <c r="A104" s="206" t="s">
        <v>375</v>
      </c>
      <c r="B104" s="218" t="s">
        <v>376</v>
      </c>
      <c r="C104" s="218"/>
      <c r="D104" s="217"/>
      <c r="E104" s="212"/>
    </row>
    <row r="105" spans="1:5" ht="15" customHeight="1">
      <c r="A105" s="206" t="s">
        <v>377</v>
      </c>
      <c r="B105" s="218" t="s">
        <v>378</v>
      </c>
      <c r="C105" s="218"/>
      <c r="D105" s="217"/>
      <c r="E105" s="212"/>
    </row>
    <row r="106" spans="1:5" ht="15" customHeight="1">
      <c r="A106" s="206" t="s">
        <v>379</v>
      </c>
      <c r="B106" s="218" t="s">
        <v>380</v>
      </c>
      <c r="C106" s="218"/>
      <c r="D106" s="217"/>
      <c r="E106" s="212"/>
    </row>
    <row r="107" spans="1:5" ht="15" customHeight="1">
      <c r="A107" s="206" t="s">
        <v>381</v>
      </c>
      <c r="B107" s="218" t="s">
        <v>382</v>
      </c>
      <c r="C107" s="218"/>
      <c r="D107" s="217"/>
      <c r="E107" s="212"/>
    </row>
    <row r="108" spans="1:5" ht="15" customHeight="1">
      <c r="A108" s="206" t="s">
        <v>383</v>
      </c>
      <c r="B108" s="218" t="s">
        <v>384</v>
      </c>
      <c r="C108" s="218"/>
      <c r="D108" s="217"/>
      <c r="E108" s="212"/>
    </row>
    <row r="109" spans="1:5" ht="15" customHeight="1">
      <c r="A109" s="206" t="s">
        <v>385</v>
      </c>
      <c r="B109" s="218" t="s">
        <v>386</v>
      </c>
      <c r="C109" s="218"/>
      <c r="D109" s="217"/>
      <c r="E109" s="212"/>
    </row>
    <row r="110" spans="1:5" ht="15" customHeight="1">
      <c r="A110" s="206" t="s">
        <v>387</v>
      </c>
      <c r="B110" s="218" t="s">
        <v>388</v>
      </c>
      <c r="C110" s="218"/>
      <c r="D110" s="217"/>
      <c r="E110" s="212"/>
    </row>
    <row r="111" spans="1:5" ht="15" customHeight="1">
      <c r="A111" s="206" t="s">
        <v>389</v>
      </c>
      <c r="B111" s="218" t="s">
        <v>390</v>
      </c>
      <c r="C111" s="218"/>
      <c r="D111" s="217">
        <v>5057719490</v>
      </c>
      <c r="E111" s="212">
        <v>856541396</v>
      </c>
    </row>
    <row r="112" spans="1:5" ht="15" customHeight="1">
      <c r="A112" s="206" t="s">
        <v>391</v>
      </c>
      <c r="B112" s="218" t="s">
        <v>392</v>
      </c>
      <c r="C112" s="218"/>
      <c r="D112" s="217"/>
      <c r="E112" s="212"/>
    </row>
    <row r="113" spans="1:6" ht="15" customHeight="1">
      <c r="A113" s="206" t="s">
        <v>393</v>
      </c>
      <c r="B113" s="218" t="s">
        <v>394</v>
      </c>
      <c r="C113" s="218"/>
      <c r="D113" s="217"/>
      <c r="E113" s="212"/>
    </row>
    <row r="114" spans="1:6" ht="15" customHeight="1">
      <c r="A114" s="206" t="s">
        <v>395</v>
      </c>
      <c r="B114" s="218" t="s">
        <v>396</v>
      </c>
      <c r="C114" s="218"/>
      <c r="D114" s="217"/>
      <c r="E114" s="212"/>
    </row>
    <row r="115" spans="1:6" ht="15" customHeight="1">
      <c r="A115" s="204" t="s">
        <v>397</v>
      </c>
      <c r="B115" s="219" t="s">
        <v>398</v>
      </c>
      <c r="C115" s="219"/>
      <c r="D115" s="214">
        <f>D100+D71</f>
        <v>84948054332</v>
      </c>
      <c r="E115" s="215">
        <f>E100+E71</f>
        <v>115755601872</v>
      </c>
      <c r="F115" s="225">
        <f>E115-E69</f>
        <v>0</v>
      </c>
    </row>
    <row r="116" spans="1:6" ht="15" customHeight="1">
      <c r="A116" s="204" t="s">
        <v>399</v>
      </c>
      <c r="B116" s="219"/>
      <c r="C116" s="219"/>
      <c r="D116" s="214"/>
      <c r="E116" s="215"/>
    </row>
    <row r="117" spans="1:6" ht="15" customHeight="1">
      <c r="A117" s="206" t="s">
        <v>400</v>
      </c>
      <c r="B117" s="218" t="s">
        <v>401</v>
      </c>
      <c r="C117" s="218"/>
      <c r="D117" s="217"/>
      <c r="E117" s="212"/>
    </row>
    <row r="118" spans="1:6" ht="15" customHeight="1">
      <c r="A118" s="206" t="s">
        <v>402</v>
      </c>
      <c r="B118" s="218" t="s">
        <v>403</v>
      </c>
      <c r="C118" s="218"/>
      <c r="D118" s="217"/>
      <c r="E118" s="212"/>
    </row>
    <row r="119" spans="1:6" ht="15" customHeight="1">
      <c r="A119" s="206" t="s">
        <v>404</v>
      </c>
      <c r="B119" s="218" t="s">
        <v>405</v>
      </c>
      <c r="C119" s="218"/>
      <c r="D119" s="217"/>
      <c r="E119" s="212"/>
    </row>
    <row r="120" spans="1:6" ht="15" customHeight="1">
      <c r="A120" s="206" t="s">
        <v>406</v>
      </c>
      <c r="B120" s="218" t="s">
        <v>407</v>
      </c>
      <c r="C120" s="218"/>
      <c r="D120" s="217"/>
      <c r="E120" s="212"/>
    </row>
    <row r="121" spans="1:6" ht="15" customHeight="1">
      <c r="A121" s="206" t="s">
        <v>408</v>
      </c>
      <c r="B121" s="218" t="s">
        <v>409</v>
      </c>
      <c r="C121" s="218"/>
      <c r="D121" s="217"/>
      <c r="E121" s="212"/>
    </row>
    <row r="122" spans="1:6" ht="15" customHeight="1">
      <c r="A122" s="204" t="s">
        <v>410</v>
      </c>
      <c r="B122" s="219" t="s">
        <v>411</v>
      </c>
      <c r="C122" s="219"/>
      <c r="D122" s="214">
        <f>D123+D128+D133+D138+D143+D148+D153+D158+D163</f>
        <v>101542744</v>
      </c>
      <c r="E122" s="214">
        <f>E123+E128+E133+E138+E143+E148+E153+E158+E163</f>
        <v>56997811</v>
      </c>
    </row>
    <row r="123" spans="1:6" ht="15" customHeight="1">
      <c r="A123" s="204" t="s">
        <v>412</v>
      </c>
      <c r="B123" s="219" t="s">
        <v>413</v>
      </c>
      <c r="C123" s="219"/>
      <c r="D123" s="214">
        <f>SUM(D124:D127)</f>
        <v>36617312</v>
      </c>
      <c r="E123" s="215">
        <f>SUM(E124:E127)</f>
        <v>29884231</v>
      </c>
    </row>
    <row r="124" spans="1:6" ht="15" customHeight="1">
      <c r="A124" s="206" t="s">
        <v>414</v>
      </c>
      <c r="B124" s="218" t="s">
        <v>415</v>
      </c>
      <c r="C124" s="218"/>
      <c r="D124" s="217"/>
      <c r="E124" s="212"/>
    </row>
    <row r="125" spans="1:6" ht="15" customHeight="1">
      <c r="A125" s="206" t="s">
        <v>416</v>
      </c>
      <c r="B125" s="218" t="s">
        <v>417</v>
      </c>
      <c r="C125" s="218"/>
      <c r="D125" s="217">
        <v>36558731</v>
      </c>
      <c r="E125" s="212">
        <v>29869368</v>
      </c>
    </row>
    <row r="126" spans="1:6" ht="15" customHeight="1">
      <c r="A126" s="206" t="s">
        <v>418</v>
      </c>
      <c r="B126" s="218" t="s">
        <v>419</v>
      </c>
      <c r="C126" s="218"/>
      <c r="D126" s="217">
        <v>58581</v>
      </c>
      <c r="E126" s="212">
        <v>14863</v>
      </c>
    </row>
    <row r="127" spans="1:6" ht="15" customHeight="1">
      <c r="A127" s="206" t="s">
        <v>420</v>
      </c>
      <c r="B127" s="218" t="s">
        <v>421</v>
      </c>
      <c r="C127" s="218"/>
      <c r="D127" s="217"/>
      <c r="E127" s="212"/>
    </row>
    <row r="128" spans="1:6" ht="15" customHeight="1">
      <c r="A128" s="204" t="s">
        <v>422</v>
      </c>
      <c r="B128" s="219" t="s">
        <v>423</v>
      </c>
      <c r="C128" s="219"/>
      <c r="D128" s="214">
        <f>SUM(D129:D132)</f>
        <v>0</v>
      </c>
      <c r="E128" s="215">
        <f>SUM(E129:E132)</f>
        <v>100000</v>
      </c>
    </row>
    <row r="129" spans="1:5" ht="15" customHeight="1">
      <c r="A129" s="206" t="s">
        <v>424</v>
      </c>
      <c r="B129" s="218" t="s">
        <v>425</v>
      </c>
      <c r="C129" s="218"/>
      <c r="D129" s="217"/>
      <c r="E129" s="212"/>
    </row>
    <row r="130" spans="1:5" ht="15" customHeight="1">
      <c r="A130" s="206" t="s">
        <v>426</v>
      </c>
      <c r="B130" s="218" t="s">
        <v>427</v>
      </c>
      <c r="C130" s="218"/>
      <c r="D130" s="217"/>
      <c r="E130" s="212">
        <v>100000</v>
      </c>
    </row>
    <row r="131" spans="1:5" ht="15" customHeight="1">
      <c r="A131" s="206" t="s">
        <v>428</v>
      </c>
      <c r="B131" s="218" t="s">
        <v>429</v>
      </c>
      <c r="C131" s="218"/>
      <c r="D131" s="217"/>
      <c r="E131" s="212"/>
    </row>
    <row r="132" spans="1:5" ht="15" customHeight="1">
      <c r="A132" s="206" t="s">
        <v>430</v>
      </c>
      <c r="B132" s="218" t="s">
        <v>431</v>
      </c>
      <c r="C132" s="218"/>
      <c r="D132" s="217"/>
      <c r="E132" s="212"/>
    </row>
    <row r="133" spans="1:5" ht="15" customHeight="1">
      <c r="A133" s="204" t="s">
        <v>432</v>
      </c>
      <c r="B133" s="219" t="s">
        <v>433</v>
      </c>
      <c r="C133" s="219"/>
      <c r="D133" s="214">
        <f>SUM(D134:D137)</f>
        <v>28818480</v>
      </c>
      <c r="E133" s="215">
        <f>SUM(E134:E137)</f>
        <v>25300650</v>
      </c>
    </row>
    <row r="134" spans="1:5" ht="15" customHeight="1">
      <c r="A134" s="206" t="s">
        <v>434</v>
      </c>
      <c r="B134" s="218" t="s">
        <v>435</v>
      </c>
      <c r="C134" s="218"/>
      <c r="D134" s="217"/>
      <c r="E134" s="212"/>
    </row>
    <row r="135" spans="1:5" ht="15" customHeight="1">
      <c r="A135" s="206" t="s">
        <v>436</v>
      </c>
      <c r="B135" s="218" t="s">
        <v>437</v>
      </c>
      <c r="C135" s="218"/>
      <c r="D135" s="217">
        <v>28818480</v>
      </c>
      <c r="E135" s="212">
        <v>25300650</v>
      </c>
    </row>
    <row r="136" spans="1:5" ht="15" customHeight="1">
      <c r="A136" s="206" t="s">
        <v>438</v>
      </c>
      <c r="B136" s="218" t="s">
        <v>439</v>
      </c>
      <c r="C136" s="218"/>
      <c r="D136" s="217"/>
      <c r="E136" s="212"/>
    </row>
    <row r="137" spans="1:5" ht="15" customHeight="1">
      <c r="A137" s="206" t="s">
        <v>440</v>
      </c>
      <c r="B137" s="218" t="s">
        <v>441</v>
      </c>
      <c r="C137" s="218"/>
      <c r="D137" s="217"/>
      <c r="E137" s="212"/>
    </row>
    <row r="138" spans="1:5" ht="15" customHeight="1">
      <c r="A138" s="204" t="s">
        <v>442</v>
      </c>
      <c r="B138" s="219" t="s">
        <v>443</v>
      </c>
      <c r="C138" s="219"/>
      <c r="D138" s="214">
        <f>SUM(D139:D142)</f>
        <v>0</v>
      </c>
      <c r="E138" s="215">
        <f>SUM(E139:E142)</f>
        <v>0</v>
      </c>
    </row>
    <row r="139" spans="1:5" ht="15" customHeight="1">
      <c r="A139" s="206" t="s">
        <v>444</v>
      </c>
      <c r="B139" s="218" t="s">
        <v>445</v>
      </c>
      <c r="C139" s="218"/>
      <c r="D139" s="217"/>
      <c r="E139" s="212"/>
    </row>
    <row r="140" spans="1:5" ht="15" customHeight="1">
      <c r="A140" s="206" t="s">
        <v>446</v>
      </c>
      <c r="B140" s="218" t="s">
        <v>447</v>
      </c>
      <c r="C140" s="218"/>
      <c r="D140" s="217"/>
      <c r="E140" s="212"/>
    </row>
    <row r="141" spans="1:5" ht="15" customHeight="1">
      <c r="A141" s="206" t="s">
        <v>448</v>
      </c>
      <c r="B141" s="218" t="s">
        <v>449</v>
      </c>
      <c r="C141" s="218"/>
      <c r="D141" s="217"/>
      <c r="E141" s="212"/>
    </row>
    <row r="142" spans="1:5" ht="15" customHeight="1">
      <c r="A142" s="206" t="s">
        <v>450</v>
      </c>
      <c r="B142" s="218" t="s">
        <v>451</v>
      </c>
      <c r="C142" s="218"/>
      <c r="D142" s="217"/>
      <c r="E142" s="212"/>
    </row>
    <row r="143" spans="1:5" ht="15" customHeight="1">
      <c r="A143" s="204" t="s">
        <v>452</v>
      </c>
      <c r="B143" s="219" t="s">
        <v>453</v>
      </c>
      <c r="C143" s="219"/>
      <c r="D143" s="214">
        <f>SUM(D144:D147)</f>
        <v>406570</v>
      </c>
      <c r="E143" s="215">
        <f>SUM(E144:E147)</f>
        <v>1712930</v>
      </c>
    </row>
    <row r="144" spans="1:5" ht="15" customHeight="1">
      <c r="A144" s="206" t="s">
        <v>454</v>
      </c>
      <c r="B144" s="218" t="s">
        <v>455</v>
      </c>
      <c r="C144" s="218"/>
      <c r="D144" s="217"/>
      <c r="E144" s="212"/>
    </row>
    <row r="145" spans="1:5" ht="15" customHeight="1">
      <c r="A145" s="206" t="s">
        <v>456</v>
      </c>
      <c r="B145" s="218" t="s">
        <v>457</v>
      </c>
      <c r="C145" s="218"/>
      <c r="D145" s="217">
        <v>406570</v>
      </c>
      <c r="E145" s="212">
        <v>1712930</v>
      </c>
    </row>
    <row r="146" spans="1:5" ht="15" customHeight="1">
      <c r="A146" s="206" t="s">
        <v>458</v>
      </c>
      <c r="B146" s="218" t="s">
        <v>459</v>
      </c>
      <c r="C146" s="218"/>
      <c r="D146" s="217"/>
      <c r="E146" s="212"/>
    </row>
    <row r="147" spans="1:5" ht="15" customHeight="1">
      <c r="A147" s="206" t="s">
        <v>460</v>
      </c>
      <c r="B147" s="218" t="s">
        <v>461</v>
      </c>
      <c r="C147" s="218"/>
      <c r="D147" s="217"/>
      <c r="E147" s="212"/>
    </row>
    <row r="148" spans="1:5" ht="15" customHeight="1">
      <c r="A148" s="204" t="s">
        <v>462</v>
      </c>
      <c r="B148" s="219" t="s">
        <v>463</v>
      </c>
      <c r="C148" s="219"/>
      <c r="D148" s="214">
        <f>SUM(D149:D152)</f>
        <v>0</v>
      </c>
      <c r="E148" s="215">
        <f>SUM(E149:E152)</f>
        <v>0</v>
      </c>
    </row>
    <row r="149" spans="1:5" ht="15" customHeight="1">
      <c r="A149" s="206" t="s">
        <v>464</v>
      </c>
      <c r="B149" s="218" t="s">
        <v>465</v>
      </c>
      <c r="C149" s="218"/>
      <c r="D149" s="217"/>
      <c r="E149" s="212"/>
    </row>
    <row r="150" spans="1:5" ht="15" customHeight="1">
      <c r="A150" s="206" t="s">
        <v>466</v>
      </c>
      <c r="B150" s="218" t="s">
        <v>467</v>
      </c>
      <c r="C150" s="218"/>
      <c r="D150" s="217"/>
      <c r="E150" s="212"/>
    </row>
    <row r="151" spans="1:5" ht="15" customHeight="1">
      <c r="A151" s="206" t="s">
        <v>468</v>
      </c>
      <c r="B151" s="218" t="s">
        <v>469</v>
      </c>
      <c r="C151" s="218"/>
      <c r="D151" s="217"/>
      <c r="E151" s="212"/>
    </row>
    <row r="152" spans="1:5" ht="15" customHeight="1">
      <c r="A152" s="206" t="s">
        <v>470</v>
      </c>
      <c r="B152" s="218" t="s">
        <v>471</v>
      </c>
      <c r="C152" s="218"/>
      <c r="D152" s="217"/>
      <c r="E152" s="212"/>
    </row>
    <row r="153" spans="1:5" ht="15" customHeight="1">
      <c r="A153" s="204" t="s">
        <v>472</v>
      </c>
      <c r="B153" s="219" t="s">
        <v>473</v>
      </c>
      <c r="C153" s="219"/>
      <c r="D153" s="214">
        <f>SUM(D154:D157)</f>
        <v>35700382</v>
      </c>
      <c r="E153" s="215">
        <f>SUM(E154:E157)</f>
        <v>0</v>
      </c>
    </row>
    <row r="154" spans="1:5" ht="15" customHeight="1">
      <c r="A154" s="206" t="s">
        <v>474</v>
      </c>
      <c r="B154" s="218" t="s">
        <v>475</v>
      </c>
      <c r="C154" s="218"/>
      <c r="D154" s="217"/>
      <c r="E154" s="212"/>
    </row>
    <row r="155" spans="1:5" ht="15" customHeight="1">
      <c r="A155" s="206" t="s">
        <v>476</v>
      </c>
      <c r="B155" s="218" t="s">
        <v>477</v>
      </c>
      <c r="C155" s="218"/>
      <c r="D155" s="217">
        <v>35700382</v>
      </c>
      <c r="E155" s="212"/>
    </row>
    <row r="156" spans="1:5" ht="15" customHeight="1">
      <c r="A156" s="206" t="s">
        <v>478</v>
      </c>
      <c r="B156" s="218" t="s">
        <v>479</v>
      </c>
      <c r="C156" s="218"/>
      <c r="D156" s="217"/>
      <c r="E156" s="212"/>
    </row>
    <row r="157" spans="1:5" ht="15" customHeight="1">
      <c r="A157" s="206" t="s">
        <v>480</v>
      </c>
      <c r="B157" s="218" t="s">
        <v>481</v>
      </c>
      <c r="C157" s="218"/>
      <c r="D157" s="217"/>
      <c r="E157" s="212"/>
    </row>
    <row r="158" spans="1:5" ht="15" customHeight="1">
      <c r="A158" s="204" t="s">
        <v>482</v>
      </c>
      <c r="B158" s="219" t="s">
        <v>483</v>
      </c>
      <c r="C158" s="219"/>
      <c r="D158" s="214">
        <f>SUM(D159:D162)</f>
        <v>0</v>
      </c>
      <c r="E158" s="215">
        <f>SUM(E159:E162)</f>
        <v>0</v>
      </c>
    </row>
    <row r="159" spans="1:5" ht="15" customHeight="1">
      <c r="A159" s="206" t="s">
        <v>484</v>
      </c>
      <c r="B159" s="218" t="s">
        <v>485</v>
      </c>
      <c r="C159" s="218"/>
      <c r="D159" s="217"/>
      <c r="E159" s="212"/>
    </row>
    <row r="160" spans="1:5" ht="15" customHeight="1">
      <c r="A160" s="206" t="s">
        <v>486</v>
      </c>
      <c r="B160" s="218" t="s">
        <v>487</v>
      </c>
      <c r="C160" s="218"/>
      <c r="D160" s="217"/>
      <c r="E160" s="212"/>
    </row>
    <row r="161" spans="1:5" ht="15" customHeight="1">
      <c r="A161" s="206" t="s">
        <v>488</v>
      </c>
      <c r="B161" s="218" t="s">
        <v>489</v>
      </c>
      <c r="C161" s="218"/>
      <c r="D161" s="217"/>
      <c r="E161" s="212"/>
    </row>
    <row r="162" spans="1:5" ht="15" customHeight="1">
      <c r="A162" s="206" t="s">
        <v>490</v>
      </c>
      <c r="B162" s="218" t="s">
        <v>491</v>
      </c>
      <c r="C162" s="218"/>
      <c r="D162" s="217"/>
      <c r="E162" s="212"/>
    </row>
    <row r="163" spans="1:5" ht="15" customHeight="1">
      <c r="A163" s="204" t="s">
        <v>492</v>
      </c>
      <c r="B163" s="218" t="s">
        <v>493</v>
      </c>
      <c r="C163" s="218"/>
      <c r="D163" s="217"/>
      <c r="E163" s="212"/>
    </row>
    <row r="164" spans="1:5" ht="15" customHeight="1">
      <c r="A164" s="204" t="s">
        <v>494</v>
      </c>
      <c r="B164" s="219" t="s">
        <v>495</v>
      </c>
      <c r="C164" s="219"/>
      <c r="D164" s="214">
        <f>D165+D170+D175+D180+D185+D190+D195</f>
        <v>475455</v>
      </c>
      <c r="E164" s="215">
        <f>E165+E170+E175+E180+E185+E190</f>
        <v>44652</v>
      </c>
    </row>
    <row r="165" spans="1:5" ht="15" customHeight="1">
      <c r="A165" s="204" t="s">
        <v>496</v>
      </c>
      <c r="B165" s="219" t="s">
        <v>497</v>
      </c>
      <c r="C165" s="219"/>
      <c r="D165" s="214">
        <f>SUM(D166:D169)</f>
        <v>475455</v>
      </c>
      <c r="E165" s="215">
        <f>SUM(E166:E169)</f>
        <v>44652</v>
      </c>
    </row>
    <row r="166" spans="1:5" ht="15" customHeight="1">
      <c r="A166" s="206" t="s">
        <v>498</v>
      </c>
      <c r="B166" s="218" t="s">
        <v>499</v>
      </c>
      <c r="C166" s="218"/>
      <c r="D166" s="217"/>
      <c r="E166" s="212"/>
    </row>
    <row r="167" spans="1:5" ht="15" customHeight="1">
      <c r="A167" s="206" t="s">
        <v>500</v>
      </c>
      <c r="B167" s="218" t="s">
        <v>501</v>
      </c>
      <c r="C167" s="218"/>
      <c r="D167" s="217">
        <v>475455</v>
      </c>
      <c r="E167" s="212">
        <v>44652</v>
      </c>
    </row>
    <row r="168" spans="1:5" ht="15" customHeight="1">
      <c r="A168" s="206" t="s">
        <v>502</v>
      </c>
      <c r="B168" s="218" t="s">
        <v>503</v>
      </c>
      <c r="C168" s="218"/>
      <c r="D168" s="217"/>
      <c r="E168" s="212"/>
    </row>
    <row r="169" spans="1:5" ht="15" customHeight="1">
      <c r="A169" s="206" t="s">
        <v>504</v>
      </c>
      <c r="B169" s="218" t="s">
        <v>505</v>
      </c>
      <c r="C169" s="218"/>
      <c r="D169" s="217"/>
      <c r="E169" s="212"/>
    </row>
    <row r="170" spans="1:5" ht="15" customHeight="1">
      <c r="A170" s="204" t="s">
        <v>506</v>
      </c>
      <c r="B170" s="219" t="s">
        <v>507</v>
      </c>
      <c r="C170" s="219"/>
      <c r="D170" s="214">
        <f>SUM(D171:D174)</f>
        <v>0</v>
      </c>
      <c r="E170" s="215">
        <f>SUM(E171:E174)</f>
        <v>0</v>
      </c>
    </row>
    <row r="171" spans="1:5" ht="15" customHeight="1">
      <c r="A171" s="206" t="s">
        <v>508</v>
      </c>
      <c r="B171" s="218" t="s">
        <v>509</v>
      </c>
      <c r="C171" s="218"/>
      <c r="D171" s="217"/>
      <c r="E171" s="212"/>
    </row>
    <row r="172" spans="1:5" ht="15" customHeight="1">
      <c r="A172" s="206" t="s">
        <v>510</v>
      </c>
      <c r="B172" s="218" t="s">
        <v>511</v>
      </c>
      <c r="C172" s="218"/>
      <c r="D172" s="217"/>
      <c r="E172" s="212"/>
    </row>
    <row r="173" spans="1:5" ht="15" customHeight="1">
      <c r="A173" s="206" t="s">
        <v>512</v>
      </c>
      <c r="B173" s="218" t="s">
        <v>513</v>
      </c>
      <c r="C173" s="218"/>
      <c r="D173" s="217"/>
      <c r="E173" s="212"/>
    </row>
    <row r="174" spans="1:5" ht="15" customHeight="1">
      <c r="A174" s="206" t="s">
        <v>514</v>
      </c>
      <c r="B174" s="218" t="s">
        <v>515</v>
      </c>
      <c r="C174" s="218"/>
      <c r="D174" s="217"/>
      <c r="E174" s="212"/>
    </row>
    <row r="175" spans="1:5" ht="15" customHeight="1">
      <c r="A175" s="204" t="s">
        <v>516</v>
      </c>
      <c r="B175" s="219" t="s">
        <v>517</v>
      </c>
      <c r="C175" s="219"/>
      <c r="D175" s="214">
        <f>SUM(D176:D179)</f>
        <v>0</v>
      </c>
      <c r="E175" s="215">
        <f>SUM(E176:E179)</f>
        <v>0</v>
      </c>
    </row>
    <row r="176" spans="1:5" ht="15" customHeight="1">
      <c r="A176" s="206" t="s">
        <v>518</v>
      </c>
      <c r="B176" s="218" t="s">
        <v>519</v>
      </c>
      <c r="C176" s="218"/>
      <c r="D176" s="217"/>
      <c r="E176" s="212"/>
    </row>
    <row r="177" spans="1:5" ht="15" customHeight="1">
      <c r="A177" s="206" t="s">
        <v>520</v>
      </c>
      <c r="B177" s="218" t="s">
        <v>521</v>
      </c>
      <c r="C177" s="218"/>
      <c r="D177" s="217"/>
      <c r="E177" s="212"/>
    </row>
    <row r="178" spans="1:5" ht="15" customHeight="1">
      <c r="A178" s="206" t="s">
        <v>522</v>
      </c>
      <c r="B178" s="218" t="s">
        <v>523</v>
      </c>
      <c r="C178" s="218"/>
      <c r="D178" s="217"/>
      <c r="E178" s="212"/>
    </row>
    <row r="179" spans="1:5" ht="15" customHeight="1">
      <c r="A179" s="206" t="s">
        <v>524</v>
      </c>
      <c r="B179" s="218" t="s">
        <v>525</v>
      </c>
      <c r="C179" s="218"/>
      <c r="D179" s="217"/>
      <c r="E179" s="212"/>
    </row>
    <row r="180" spans="1:5" ht="15" customHeight="1">
      <c r="A180" s="204" t="s">
        <v>526</v>
      </c>
      <c r="B180" s="219" t="s">
        <v>527</v>
      </c>
      <c r="C180" s="219"/>
      <c r="D180" s="214">
        <f>SUM(D181:D184)</f>
        <v>0</v>
      </c>
      <c r="E180" s="215">
        <f>SUM(E181:E184)</f>
        <v>0</v>
      </c>
    </row>
    <row r="181" spans="1:5" ht="15" customHeight="1">
      <c r="A181" s="206" t="s">
        <v>528</v>
      </c>
      <c r="B181" s="218" t="s">
        <v>529</v>
      </c>
      <c r="C181" s="218"/>
      <c r="D181" s="217"/>
      <c r="E181" s="212"/>
    </row>
    <row r="182" spans="1:5" ht="15" customHeight="1">
      <c r="A182" s="206" t="s">
        <v>530</v>
      </c>
      <c r="B182" s="218" t="s">
        <v>531</v>
      </c>
      <c r="C182" s="218"/>
      <c r="D182" s="217"/>
      <c r="E182" s="212"/>
    </row>
    <row r="183" spans="1:5" ht="15" customHeight="1">
      <c r="A183" s="206" t="s">
        <v>532</v>
      </c>
      <c r="B183" s="218" t="s">
        <v>533</v>
      </c>
      <c r="C183" s="218"/>
      <c r="D183" s="217"/>
      <c r="E183" s="212"/>
    </row>
    <row r="184" spans="1:5" ht="15" customHeight="1">
      <c r="A184" s="206" t="s">
        <v>534</v>
      </c>
      <c r="B184" s="218" t="s">
        <v>535</v>
      </c>
      <c r="C184" s="218"/>
      <c r="D184" s="217"/>
      <c r="E184" s="212"/>
    </row>
    <row r="185" spans="1:5" ht="15" customHeight="1">
      <c r="A185" s="204" t="s">
        <v>536</v>
      </c>
      <c r="B185" s="219" t="s">
        <v>537</v>
      </c>
      <c r="C185" s="219"/>
      <c r="D185" s="214">
        <f>SUM(D186:D189)</f>
        <v>0</v>
      </c>
      <c r="E185" s="215">
        <f>SUM(E186:E189)</f>
        <v>0</v>
      </c>
    </row>
    <row r="186" spans="1:5" ht="15" customHeight="1">
      <c r="A186" s="206" t="s">
        <v>538</v>
      </c>
      <c r="B186" s="218" t="s">
        <v>539</v>
      </c>
      <c r="C186" s="218"/>
      <c r="D186" s="217"/>
      <c r="E186" s="212"/>
    </row>
    <row r="187" spans="1:5" ht="15" customHeight="1">
      <c r="A187" s="206" t="s">
        <v>540</v>
      </c>
      <c r="B187" s="218" t="s">
        <v>541</v>
      </c>
      <c r="C187" s="218"/>
      <c r="D187" s="217"/>
      <c r="E187" s="212"/>
    </row>
    <row r="188" spans="1:5" ht="15" customHeight="1">
      <c r="A188" s="206" t="s">
        <v>542</v>
      </c>
      <c r="B188" s="218" t="s">
        <v>543</v>
      </c>
      <c r="C188" s="218"/>
      <c r="D188" s="217"/>
      <c r="E188" s="212"/>
    </row>
    <row r="189" spans="1:5" ht="15" customHeight="1">
      <c r="A189" s="206" t="s">
        <v>544</v>
      </c>
      <c r="B189" s="218" t="s">
        <v>545</v>
      </c>
      <c r="C189" s="218"/>
      <c r="D189" s="217"/>
      <c r="E189" s="212"/>
    </row>
    <row r="190" spans="1:5" ht="15" customHeight="1">
      <c r="A190" s="204" t="s">
        <v>546</v>
      </c>
      <c r="B190" s="219" t="s">
        <v>547</v>
      </c>
      <c r="C190" s="219"/>
      <c r="D190" s="214">
        <f>SUM(D191:D194)</f>
        <v>0</v>
      </c>
      <c r="E190" s="215">
        <f>SUM(E191:E194)</f>
        <v>0</v>
      </c>
    </row>
    <row r="191" spans="1:5" ht="15" customHeight="1">
      <c r="A191" s="206" t="s">
        <v>548</v>
      </c>
      <c r="B191" s="218" t="s">
        <v>549</v>
      </c>
      <c r="C191" s="218"/>
      <c r="D191" s="217"/>
      <c r="E191" s="212"/>
    </row>
    <row r="192" spans="1:5" ht="15" customHeight="1">
      <c r="A192" s="206" t="s">
        <v>550</v>
      </c>
      <c r="B192" s="218" t="s">
        <v>551</v>
      </c>
      <c r="C192" s="218"/>
      <c r="D192" s="217"/>
      <c r="E192" s="212"/>
    </row>
    <row r="193" spans="1:5" ht="15" customHeight="1">
      <c r="A193" s="206" t="s">
        <v>552</v>
      </c>
      <c r="B193" s="218" t="s">
        <v>553</v>
      </c>
      <c r="C193" s="218"/>
      <c r="D193" s="217"/>
      <c r="E193" s="212"/>
    </row>
    <row r="194" spans="1:5" ht="15" customHeight="1">
      <c r="A194" s="206" t="s">
        <v>554</v>
      </c>
      <c r="B194" s="218" t="s">
        <v>555</v>
      </c>
      <c r="C194" s="218"/>
      <c r="D194" s="217"/>
      <c r="E194" s="212"/>
    </row>
    <row r="195" spans="1:5" ht="15" customHeight="1">
      <c r="A195" s="204" t="s">
        <v>556</v>
      </c>
      <c r="B195" s="218" t="s">
        <v>557</v>
      </c>
      <c r="C195" s="218"/>
      <c r="D195" s="217"/>
      <c r="E195" s="212"/>
    </row>
    <row r="196" spans="1:5" ht="15" customHeight="1">
      <c r="A196" s="206" t="s">
        <v>558</v>
      </c>
      <c r="B196" s="218" t="s">
        <v>559</v>
      </c>
      <c r="C196" s="218"/>
      <c r="D196" s="217"/>
      <c r="E196" s="212"/>
    </row>
    <row r="197" spans="1:5" ht="15" customHeight="1">
      <c r="A197" s="206" t="s">
        <v>560</v>
      </c>
      <c r="B197" s="218" t="s">
        <v>561</v>
      </c>
      <c r="C197" s="218"/>
      <c r="D197" s="217"/>
      <c r="E197" s="212"/>
    </row>
    <row r="198" spans="1:5" ht="15" customHeight="1" thickBot="1">
      <c r="A198" s="226" t="s">
        <v>562</v>
      </c>
      <c r="B198" s="227" t="s">
        <v>563</v>
      </c>
      <c r="C198" s="227"/>
      <c r="D198" s="228"/>
      <c r="E198" s="229"/>
    </row>
    <row r="199" spans="1:5" ht="12" customHeight="1"/>
    <row r="200" spans="1:5" ht="18" customHeight="1">
      <c r="D200" s="230" t="s">
        <v>564</v>
      </c>
      <c r="E200" s="230"/>
    </row>
    <row r="201" spans="1:5" ht="18" customHeight="1">
      <c r="A201" s="183" t="s">
        <v>565</v>
      </c>
      <c r="D201" s="231" t="s">
        <v>105</v>
      </c>
      <c r="E201" s="231"/>
    </row>
    <row r="202" spans="1:5" ht="18" customHeight="1">
      <c r="D202" s="187"/>
      <c r="E202" s="187"/>
    </row>
    <row r="203" spans="1:5" ht="18" customHeight="1">
      <c r="D203" s="187"/>
      <c r="E203" s="187"/>
    </row>
    <row r="204" spans="1:5" ht="18" customHeight="1">
      <c r="D204" s="187"/>
      <c r="E204" s="187"/>
    </row>
    <row r="205" spans="1:5" ht="18" customHeight="1">
      <c r="D205" s="183"/>
      <c r="E205" s="183"/>
    </row>
    <row r="206" spans="1:5" ht="18" customHeight="1">
      <c r="A206" s="183" t="s">
        <v>566</v>
      </c>
      <c r="D206" s="231" t="s">
        <v>106</v>
      </c>
      <c r="E206" s="231"/>
    </row>
  </sheetData>
  <mergeCells count="11">
    <mergeCell ref="A5:E5"/>
    <mergeCell ref="A6:E6"/>
    <mergeCell ref="D200:E200"/>
    <mergeCell ref="D201:E201"/>
    <mergeCell ref="D206:E206"/>
    <mergeCell ref="A1:B1"/>
    <mergeCell ref="D1:E1"/>
    <mergeCell ref="A2:B2"/>
    <mergeCell ref="D2:E2"/>
    <mergeCell ref="A3:B3"/>
    <mergeCell ref="D4:E4"/>
  </mergeCells>
  <pageMargins left="0.65" right="0.13" top="0.24" bottom="0.42" header="0.2" footer="0.21"/>
  <pageSetup scale="93" orientation="portrait" horizontalDpi="300" verticalDpi="300" r:id="rId1"/>
  <headerFooter alignWithMargins="0">
    <oddFooter>&amp;CTrang &amp;P</oddFooter>
  </headerFooter>
</worksheet>
</file>

<file path=xl/worksheets/sheet2.xml><?xml version="1.0" encoding="utf-8"?>
<worksheet xmlns="http://schemas.openxmlformats.org/spreadsheetml/2006/main" xmlns:r="http://schemas.openxmlformats.org/officeDocument/2006/relationships">
  <dimension ref="A1:K118"/>
  <sheetViews>
    <sheetView workbookViewId="0">
      <selection activeCell="A13" sqref="A13"/>
    </sheetView>
  </sheetViews>
  <sheetFormatPr defaultRowHeight="12"/>
  <cols>
    <col min="1" max="1" width="38.85546875" style="259" customWidth="1"/>
    <col min="2" max="2" width="5.42578125" style="260" customWidth="1"/>
    <col min="3" max="3" width="6.140625" style="259" customWidth="1"/>
    <col min="4" max="5" width="13.28515625" style="259" customWidth="1"/>
    <col min="6" max="7" width="13.28515625" style="261" customWidth="1"/>
    <col min="8" max="8" width="9.140625" style="259"/>
    <col min="9" max="9" width="14.85546875" style="261" hidden="1" customWidth="1"/>
    <col min="10" max="10" width="9.140625" style="259"/>
    <col min="11" max="11" width="10.7109375" style="259" bestFit="1" customWidth="1"/>
    <col min="12" max="256" width="9.140625" style="259"/>
    <col min="257" max="257" width="38.85546875" style="259" customWidth="1"/>
    <col min="258" max="258" width="5.42578125" style="259" customWidth="1"/>
    <col min="259" max="259" width="6.140625" style="259" customWidth="1"/>
    <col min="260" max="263" width="13.28515625" style="259" customWidth="1"/>
    <col min="264" max="264" width="9.140625" style="259"/>
    <col min="265" max="265" width="0" style="259" hidden="1" customWidth="1"/>
    <col min="266" max="266" width="9.140625" style="259"/>
    <col min="267" max="267" width="10.7109375" style="259" bestFit="1" customWidth="1"/>
    <col min="268" max="512" width="9.140625" style="259"/>
    <col min="513" max="513" width="38.85546875" style="259" customWidth="1"/>
    <col min="514" max="514" width="5.42578125" style="259" customWidth="1"/>
    <col min="515" max="515" width="6.140625" style="259" customWidth="1"/>
    <col min="516" max="519" width="13.28515625" style="259" customWidth="1"/>
    <col min="520" max="520" width="9.140625" style="259"/>
    <col min="521" max="521" width="0" style="259" hidden="1" customWidth="1"/>
    <col min="522" max="522" width="9.140625" style="259"/>
    <col min="523" max="523" width="10.7109375" style="259" bestFit="1" customWidth="1"/>
    <col min="524" max="768" width="9.140625" style="259"/>
    <col min="769" max="769" width="38.85546875" style="259" customWidth="1"/>
    <col min="770" max="770" width="5.42578125" style="259" customWidth="1"/>
    <col min="771" max="771" width="6.140625" style="259" customWidth="1"/>
    <col min="772" max="775" width="13.28515625" style="259" customWidth="1"/>
    <col min="776" max="776" width="9.140625" style="259"/>
    <col min="777" max="777" width="0" style="259" hidden="1" customWidth="1"/>
    <col min="778" max="778" width="9.140625" style="259"/>
    <col min="779" max="779" width="10.7109375" style="259" bestFit="1" customWidth="1"/>
    <col min="780" max="1024" width="9.140625" style="259"/>
    <col min="1025" max="1025" width="38.85546875" style="259" customWidth="1"/>
    <col min="1026" max="1026" width="5.42578125" style="259" customWidth="1"/>
    <col min="1027" max="1027" width="6.140625" style="259" customWidth="1"/>
    <col min="1028" max="1031" width="13.28515625" style="259" customWidth="1"/>
    <col min="1032" max="1032" width="9.140625" style="259"/>
    <col min="1033" max="1033" width="0" style="259" hidden="1" customWidth="1"/>
    <col min="1034" max="1034" width="9.140625" style="259"/>
    <col min="1035" max="1035" width="10.7109375" style="259" bestFit="1" customWidth="1"/>
    <col min="1036" max="1280" width="9.140625" style="259"/>
    <col min="1281" max="1281" width="38.85546875" style="259" customWidth="1"/>
    <col min="1282" max="1282" width="5.42578125" style="259" customWidth="1"/>
    <col min="1283" max="1283" width="6.140625" style="259" customWidth="1"/>
    <col min="1284" max="1287" width="13.28515625" style="259" customWidth="1"/>
    <col min="1288" max="1288" width="9.140625" style="259"/>
    <col min="1289" max="1289" width="0" style="259" hidden="1" customWidth="1"/>
    <col min="1290" max="1290" width="9.140625" style="259"/>
    <col min="1291" max="1291" width="10.7109375" style="259" bestFit="1" customWidth="1"/>
    <col min="1292" max="1536" width="9.140625" style="259"/>
    <col min="1537" max="1537" width="38.85546875" style="259" customWidth="1"/>
    <col min="1538" max="1538" width="5.42578125" style="259" customWidth="1"/>
    <col min="1539" max="1539" width="6.140625" style="259" customWidth="1"/>
    <col min="1540" max="1543" width="13.28515625" style="259" customWidth="1"/>
    <col min="1544" max="1544" width="9.140625" style="259"/>
    <col min="1545" max="1545" width="0" style="259" hidden="1" customWidth="1"/>
    <col min="1546" max="1546" width="9.140625" style="259"/>
    <col min="1547" max="1547" width="10.7109375" style="259" bestFit="1" customWidth="1"/>
    <col min="1548" max="1792" width="9.140625" style="259"/>
    <col min="1793" max="1793" width="38.85546875" style="259" customWidth="1"/>
    <col min="1794" max="1794" width="5.42578125" style="259" customWidth="1"/>
    <col min="1795" max="1795" width="6.140625" style="259" customWidth="1"/>
    <col min="1796" max="1799" width="13.28515625" style="259" customWidth="1"/>
    <col min="1800" max="1800" width="9.140625" style="259"/>
    <col min="1801" max="1801" width="0" style="259" hidden="1" customWidth="1"/>
    <col min="1802" max="1802" width="9.140625" style="259"/>
    <col min="1803" max="1803" width="10.7109375" style="259" bestFit="1" customWidth="1"/>
    <col min="1804" max="2048" width="9.140625" style="259"/>
    <col min="2049" max="2049" width="38.85546875" style="259" customWidth="1"/>
    <col min="2050" max="2050" width="5.42578125" style="259" customWidth="1"/>
    <col min="2051" max="2051" width="6.140625" style="259" customWidth="1"/>
    <col min="2052" max="2055" width="13.28515625" style="259" customWidth="1"/>
    <col min="2056" max="2056" width="9.140625" style="259"/>
    <col min="2057" max="2057" width="0" style="259" hidden="1" customWidth="1"/>
    <col min="2058" max="2058" width="9.140625" style="259"/>
    <col min="2059" max="2059" width="10.7109375" style="259" bestFit="1" customWidth="1"/>
    <col min="2060" max="2304" width="9.140625" style="259"/>
    <col min="2305" max="2305" width="38.85546875" style="259" customWidth="1"/>
    <col min="2306" max="2306" width="5.42578125" style="259" customWidth="1"/>
    <col min="2307" max="2307" width="6.140625" style="259" customWidth="1"/>
    <col min="2308" max="2311" width="13.28515625" style="259" customWidth="1"/>
    <col min="2312" max="2312" width="9.140625" style="259"/>
    <col min="2313" max="2313" width="0" style="259" hidden="1" customWidth="1"/>
    <col min="2314" max="2314" width="9.140625" style="259"/>
    <col min="2315" max="2315" width="10.7109375" style="259" bestFit="1" customWidth="1"/>
    <col min="2316" max="2560" width="9.140625" style="259"/>
    <col min="2561" max="2561" width="38.85546875" style="259" customWidth="1"/>
    <col min="2562" max="2562" width="5.42578125" style="259" customWidth="1"/>
    <col min="2563" max="2563" width="6.140625" style="259" customWidth="1"/>
    <col min="2564" max="2567" width="13.28515625" style="259" customWidth="1"/>
    <col min="2568" max="2568" width="9.140625" style="259"/>
    <col min="2569" max="2569" width="0" style="259" hidden="1" customWidth="1"/>
    <col min="2570" max="2570" width="9.140625" style="259"/>
    <col min="2571" max="2571" width="10.7109375" style="259" bestFit="1" customWidth="1"/>
    <col min="2572" max="2816" width="9.140625" style="259"/>
    <col min="2817" max="2817" width="38.85546875" style="259" customWidth="1"/>
    <col min="2818" max="2818" width="5.42578125" style="259" customWidth="1"/>
    <col min="2819" max="2819" width="6.140625" style="259" customWidth="1"/>
    <col min="2820" max="2823" width="13.28515625" style="259" customWidth="1"/>
    <col min="2824" max="2824" width="9.140625" style="259"/>
    <col min="2825" max="2825" width="0" style="259" hidden="1" customWidth="1"/>
    <col min="2826" max="2826" width="9.140625" style="259"/>
    <col min="2827" max="2827" width="10.7109375" style="259" bestFit="1" customWidth="1"/>
    <col min="2828" max="3072" width="9.140625" style="259"/>
    <col min="3073" max="3073" width="38.85546875" style="259" customWidth="1"/>
    <col min="3074" max="3074" width="5.42578125" style="259" customWidth="1"/>
    <col min="3075" max="3075" width="6.140625" style="259" customWidth="1"/>
    <col min="3076" max="3079" width="13.28515625" style="259" customWidth="1"/>
    <col min="3080" max="3080" width="9.140625" style="259"/>
    <col min="3081" max="3081" width="0" style="259" hidden="1" customWidth="1"/>
    <col min="3082" max="3082" width="9.140625" style="259"/>
    <col min="3083" max="3083" width="10.7109375" style="259" bestFit="1" customWidth="1"/>
    <col min="3084" max="3328" width="9.140625" style="259"/>
    <col min="3329" max="3329" width="38.85546875" style="259" customWidth="1"/>
    <col min="3330" max="3330" width="5.42578125" style="259" customWidth="1"/>
    <col min="3331" max="3331" width="6.140625" style="259" customWidth="1"/>
    <col min="3332" max="3335" width="13.28515625" style="259" customWidth="1"/>
    <col min="3336" max="3336" width="9.140625" style="259"/>
    <col min="3337" max="3337" width="0" style="259" hidden="1" customWidth="1"/>
    <col min="3338" max="3338" width="9.140625" style="259"/>
    <col min="3339" max="3339" width="10.7109375" style="259" bestFit="1" customWidth="1"/>
    <col min="3340" max="3584" width="9.140625" style="259"/>
    <col min="3585" max="3585" width="38.85546875" style="259" customWidth="1"/>
    <col min="3586" max="3586" width="5.42578125" style="259" customWidth="1"/>
    <col min="3587" max="3587" width="6.140625" style="259" customWidth="1"/>
    <col min="3588" max="3591" width="13.28515625" style="259" customWidth="1"/>
    <col min="3592" max="3592" width="9.140625" style="259"/>
    <col min="3593" max="3593" width="0" style="259" hidden="1" customWidth="1"/>
    <col min="3594" max="3594" width="9.140625" style="259"/>
    <col min="3595" max="3595" width="10.7109375" style="259" bestFit="1" customWidth="1"/>
    <col min="3596" max="3840" width="9.140625" style="259"/>
    <col min="3841" max="3841" width="38.85546875" style="259" customWidth="1"/>
    <col min="3842" max="3842" width="5.42578125" style="259" customWidth="1"/>
    <col min="3843" max="3843" width="6.140625" style="259" customWidth="1"/>
    <col min="3844" max="3847" width="13.28515625" style="259" customWidth="1"/>
    <col min="3848" max="3848" width="9.140625" style="259"/>
    <col min="3849" max="3849" width="0" style="259" hidden="1" customWidth="1"/>
    <col min="3850" max="3850" width="9.140625" style="259"/>
    <col min="3851" max="3851" width="10.7109375" style="259" bestFit="1" customWidth="1"/>
    <col min="3852" max="4096" width="9.140625" style="259"/>
    <col min="4097" max="4097" width="38.85546875" style="259" customWidth="1"/>
    <col min="4098" max="4098" width="5.42578125" style="259" customWidth="1"/>
    <col min="4099" max="4099" width="6.140625" style="259" customWidth="1"/>
    <col min="4100" max="4103" width="13.28515625" style="259" customWidth="1"/>
    <col min="4104" max="4104" width="9.140625" style="259"/>
    <col min="4105" max="4105" width="0" style="259" hidden="1" customWidth="1"/>
    <col min="4106" max="4106" width="9.140625" style="259"/>
    <col min="4107" max="4107" width="10.7109375" style="259" bestFit="1" customWidth="1"/>
    <col min="4108" max="4352" width="9.140625" style="259"/>
    <col min="4353" max="4353" width="38.85546875" style="259" customWidth="1"/>
    <col min="4354" max="4354" width="5.42578125" style="259" customWidth="1"/>
    <col min="4355" max="4355" width="6.140625" style="259" customWidth="1"/>
    <col min="4356" max="4359" width="13.28515625" style="259" customWidth="1"/>
    <col min="4360" max="4360" width="9.140625" style="259"/>
    <col min="4361" max="4361" width="0" style="259" hidden="1" customWidth="1"/>
    <col min="4362" max="4362" width="9.140625" style="259"/>
    <col min="4363" max="4363" width="10.7109375" style="259" bestFit="1" customWidth="1"/>
    <col min="4364" max="4608" width="9.140625" style="259"/>
    <col min="4609" max="4609" width="38.85546875" style="259" customWidth="1"/>
    <col min="4610" max="4610" width="5.42578125" style="259" customWidth="1"/>
    <col min="4611" max="4611" width="6.140625" style="259" customWidth="1"/>
    <col min="4612" max="4615" width="13.28515625" style="259" customWidth="1"/>
    <col min="4616" max="4616" width="9.140625" style="259"/>
    <col min="4617" max="4617" width="0" style="259" hidden="1" customWidth="1"/>
    <col min="4618" max="4618" width="9.140625" style="259"/>
    <col min="4619" max="4619" width="10.7109375" style="259" bestFit="1" customWidth="1"/>
    <col min="4620" max="4864" width="9.140625" style="259"/>
    <col min="4865" max="4865" width="38.85546875" style="259" customWidth="1"/>
    <col min="4866" max="4866" width="5.42578125" style="259" customWidth="1"/>
    <col min="4867" max="4867" width="6.140625" style="259" customWidth="1"/>
    <col min="4868" max="4871" width="13.28515625" style="259" customWidth="1"/>
    <col min="4872" max="4872" width="9.140625" style="259"/>
    <col min="4873" max="4873" width="0" style="259" hidden="1" customWidth="1"/>
    <col min="4874" max="4874" width="9.140625" style="259"/>
    <col min="4875" max="4875" width="10.7109375" style="259" bestFit="1" customWidth="1"/>
    <col min="4876" max="5120" width="9.140625" style="259"/>
    <col min="5121" max="5121" width="38.85546875" style="259" customWidth="1"/>
    <col min="5122" max="5122" width="5.42578125" style="259" customWidth="1"/>
    <col min="5123" max="5123" width="6.140625" style="259" customWidth="1"/>
    <col min="5124" max="5127" width="13.28515625" style="259" customWidth="1"/>
    <col min="5128" max="5128" width="9.140625" style="259"/>
    <col min="5129" max="5129" width="0" style="259" hidden="1" customWidth="1"/>
    <col min="5130" max="5130" width="9.140625" style="259"/>
    <col min="5131" max="5131" width="10.7109375" style="259" bestFit="1" customWidth="1"/>
    <col min="5132" max="5376" width="9.140625" style="259"/>
    <col min="5377" max="5377" width="38.85546875" style="259" customWidth="1"/>
    <col min="5378" max="5378" width="5.42578125" style="259" customWidth="1"/>
    <col min="5379" max="5379" width="6.140625" style="259" customWidth="1"/>
    <col min="5380" max="5383" width="13.28515625" style="259" customWidth="1"/>
    <col min="5384" max="5384" width="9.140625" style="259"/>
    <col min="5385" max="5385" width="0" style="259" hidden="1" customWidth="1"/>
    <col min="5386" max="5386" width="9.140625" style="259"/>
    <col min="5387" max="5387" width="10.7109375" style="259" bestFit="1" customWidth="1"/>
    <col min="5388" max="5632" width="9.140625" style="259"/>
    <col min="5633" max="5633" width="38.85546875" style="259" customWidth="1"/>
    <col min="5634" max="5634" width="5.42578125" style="259" customWidth="1"/>
    <col min="5635" max="5635" width="6.140625" style="259" customWidth="1"/>
    <col min="5636" max="5639" width="13.28515625" style="259" customWidth="1"/>
    <col min="5640" max="5640" width="9.140625" style="259"/>
    <col min="5641" max="5641" width="0" style="259" hidden="1" customWidth="1"/>
    <col min="5642" max="5642" width="9.140625" style="259"/>
    <col min="5643" max="5643" width="10.7109375" style="259" bestFit="1" customWidth="1"/>
    <col min="5644" max="5888" width="9.140625" style="259"/>
    <col min="5889" max="5889" width="38.85546875" style="259" customWidth="1"/>
    <col min="5890" max="5890" width="5.42578125" style="259" customWidth="1"/>
    <col min="5891" max="5891" width="6.140625" style="259" customWidth="1"/>
    <col min="5892" max="5895" width="13.28515625" style="259" customWidth="1"/>
    <col min="5896" max="5896" width="9.140625" style="259"/>
    <col min="5897" max="5897" width="0" style="259" hidden="1" customWidth="1"/>
    <col min="5898" max="5898" width="9.140625" style="259"/>
    <col min="5899" max="5899" width="10.7109375" style="259" bestFit="1" customWidth="1"/>
    <col min="5900" max="6144" width="9.140625" style="259"/>
    <col min="6145" max="6145" width="38.85546875" style="259" customWidth="1"/>
    <col min="6146" max="6146" width="5.42578125" style="259" customWidth="1"/>
    <col min="6147" max="6147" width="6.140625" style="259" customWidth="1"/>
    <col min="6148" max="6151" width="13.28515625" style="259" customWidth="1"/>
    <col min="6152" max="6152" width="9.140625" style="259"/>
    <col min="6153" max="6153" width="0" style="259" hidden="1" customWidth="1"/>
    <col min="6154" max="6154" width="9.140625" style="259"/>
    <col min="6155" max="6155" width="10.7109375" style="259" bestFit="1" customWidth="1"/>
    <col min="6156" max="6400" width="9.140625" style="259"/>
    <col min="6401" max="6401" width="38.85546875" style="259" customWidth="1"/>
    <col min="6402" max="6402" width="5.42578125" style="259" customWidth="1"/>
    <col min="6403" max="6403" width="6.140625" style="259" customWidth="1"/>
    <col min="6404" max="6407" width="13.28515625" style="259" customWidth="1"/>
    <col min="6408" max="6408" width="9.140625" style="259"/>
    <col min="6409" max="6409" width="0" style="259" hidden="1" customWidth="1"/>
    <col min="6410" max="6410" width="9.140625" style="259"/>
    <col min="6411" max="6411" width="10.7109375" style="259" bestFit="1" customWidth="1"/>
    <col min="6412" max="6656" width="9.140625" style="259"/>
    <col min="6657" max="6657" width="38.85546875" style="259" customWidth="1"/>
    <col min="6658" max="6658" width="5.42578125" style="259" customWidth="1"/>
    <col min="6659" max="6659" width="6.140625" style="259" customWidth="1"/>
    <col min="6660" max="6663" width="13.28515625" style="259" customWidth="1"/>
    <col min="6664" max="6664" width="9.140625" style="259"/>
    <col min="6665" max="6665" width="0" style="259" hidden="1" customWidth="1"/>
    <col min="6666" max="6666" width="9.140625" style="259"/>
    <col min="6667" max="6667" width="10.7109375" style="259" bestFit="1" customWidth="1"/>
    <col min="6668" max="6912" width="9.140625" style="259"/>
    <col min="6913" max="6913" width="38.85546875" style="259" customWidth="1"/>
    <col min="6914" max="6914" width="5.42578125" style="259" customWidth="1"/>
    <col min="6915" max="6915" width="6.140625" style="259" customWidth="1"/>
    <col min="6916" max="6919" width="13.28515625" style="259" customWidth="1"/>
    <col min="6920" max="6920" width="9.140625" style="259"/>
    <col min="6921" max="6921" width="0" style="259" hidden="1" customWidth="1"/>
    <col min="6922" max="6922" width="9.140625" style="259"/>
    <col min="6923" max="6923" width="10.7109375" style="259" bestFit="1" customWidth="1"/>
    <col min="6924" max="7168" width="9.140625" style="259"/>
    <col min="7169" max="7169" width="38.85546875" style="259" customWidth="1"/>
    <col min="7170" max="7170" width="5.42578125" style="259" customWidth="1"/>
    <col min="7171" max="7171" width="6.140625" style="259" customWidth="1"/>
    <col min="7172" max="7175" width="13.28515625" style="259" customWidth="1"/>
    <col min="7176" max="7176" width="9.140625" style="259"/>
    <col min="7177" max="7177" width="0" style="259" hidden="1" customWidth="1"/>
    <col min="7178" max="7178" width="9.140625" style="259"/>
    <col min="7179" max="7179" width="10.7109375" style="259" bestFit="1" customWidth="1"/>
    <col min="7180" max="7424" width="9.140625" style="259"/>
    <col min="7425" max="7425" width="38.85546875" style="259" customWidth="1"/>
    <col min="7426" max="7426" width="5.42578125" style="259" customWidth="1"/>
    <col min="7427" max="7427" width="6.140625" style="259" customWidth="1"/>
    <col min="7428" max="7431" width="13.28515625" style="259" customWidth="1"/>
    <col min="7432" max="7432" width="9.140625" style="259"/>
    <col min="7433" max="7433" width="0" style="259" hidden="1" customWidth="1"/>
    <col min="7434" max="7434" width="9.140625" style="259"/>
    <col min="7435" max="7435" width="10.7109375" style="259" bestFit="1" customWidth="1"/>
    <col min="7436" max="7680" width="9.140625" style="259"/>
    <col min="7681" max="7681" width="38.85546875" style="259" customWidth="1"/>
    <col min="7682" max="7682" width="5.42578125" style="259" customWidth="1"/>
    <col min="7683" max="7683" width="6.140625" style="259" customWidth="1"/>
    <col min="7684" max="7687" width="13.28515625" style="259" customWidth="1"/>
    <col min="7688" max="7688" width="9.140625" style="259"/>
    <col min="7689" max="7689" width="0" style="259" hidden="1" customWidth="1"/>
    <col min="7690" max="7690" width="9.140625" style="259"/>
    <col min="7691" max="7691" width="10.7109375" style="259" bestFit="1" customWidth="1"/>
    <col min="7692" max="7936" width="9.140625" style="259"/>
    <col min="7937" max="7937" width="38.85546875" style="259" customWidth="1"/>
    <col min="7938" max="7938" width="5.42578125" style="259" customWidth="1"/>
    <col min="7939" max="7939" width="6.140625" style="259" customWidth="1"/>
    <col min="7940" max="7943" width="13.28515625" style="259" customWidth="1"/>
    <col min="7944" max="7944" width="9.140625" style="259"/>
    <col min="7945" max="7945" width="0" style="259" hidden="1" customWidth="1"/>
    <col min="7946" max="7946" width="9.140625" style="259"/>
    <col min="7947" max="7947" width="10.7109375" style="259" bestFit="1" customWidth="1"/>
    <col min="7948" max="8192" width="9.140625" style="259"/>
    <col min="8193" max="8193" width="38.85546875" style="259" customWidth="1"/>
    <col min="8194" max="8194" width="5.42578125" style="259" customWidth="1"/>
    <col min="8195" max="8195" width="6.140625" style="259" customWidth="1"/>
    <col min="8196" max="8199" width="13.28515625" style="259" customWidth="1"/>
    <col min="8200" max="8200" width="9.140625" style="259"/>
    <col min="8201" max="8201" width="0" style="259" hidden="1" customWidth="1"/>
    <col min="8202" max="8202" width="9.140625" style="259"/>
    <col min="8203" max="8203" width="10.7109375" style="259" bestFit="1" customWidth="1"/>
    <col min="8204" max="8448" width="9.140625" style="259"/>
    <col min="8449" max="8449" width="38.85546875" style="259" customWidth="1"/>
    <col min="8450" max="8450" width="5.42578125" style="259" customWidth="1"/>
    <col min="8451" max="8451" width="6.140625" style="259" customWidth="1"/>
    <col min="8452" max="8455" width="13.28515625" style="259" customWidth="1"/>
    <col min="8456" max="8456" width="9.140625" style="259"/>
    <col min="8457" max="8457" width="0" style="259" hidden="1" customWidth="1"/>
    <col min="8458" max="8458" width="9.140625" style="259"/>
    <col min="8459" max="8459" width="10.7109375" style="259" bestFit="1" customWidth="1"/>
    <col min="8460" max="8704" width="9.140625" style="259"/>
    <col min="8705" max="8705" width="38.85546875" style="259" customWidth="1"/>
    <col min="8706" max="8706" width="5.42578125" style="259" customWidth="1"/>
    <col min="8707" max="8707" width="6.140625" style="259" customWidth="1"/>
    <col min="8708" max="8711" width="13.28515625" style="259" customWidth="1"/>
    <col min="8712" max="8712" width="9.140625" style="259"/>
    <col min="8713" max="8713" width="0" style="259" hidden="1" customWidth="1"/>
    <col min="8714" max="8714" width="9.140625" style="259"/>
    <col min="8715" max="8715" width="10.7109375" style="259" bestFit="1" customWidth="1"/>
    <col min="8716" max="8960" width="9.140625" style="259"/>
    <col min="8961" max="8961" width="38.85546875" style="259" customWidth="1"/>
    <col min="8962" max="8962" width="5.42578125" style="259" customWidth="1"/>
    <col min="8963" max="8963" width="6.140625" style="259" customWidth="1"/>
    <col min="8964" max="8967" width="13.28515625" style="259" customWidth="1"/>
    <col min="8968" max="8968" width="9.140625" style="259"/>
    <col min="8969" max="8969" width="0" style="259" hidden="1" customWidth="1"/>
    <col min="8970" max="8970" width="9.140625" style="259"/>
    <col min="8971" max="8971" width="10.7109375" style="259" bestFit="1" customWidth="1"/>
    <col min="8972" max="9216" width="9.140625" style="259"/>
    <col min="9217" max="9217" width="38.85546875" style="259" customWidth="1"/>
    <col min="9218" max="9218" width="5.42578125" style="259" customWidth="1"/>
    <col min="9219" max="9219" width="6.140625" style="259" customWidth="1"/>
    <col min="9220" max="9223" width="13.28515625" style="259" customWidth="1"/>
    <col min="9224" max="9224" width="9.140625" style="259"/>
    <col min="9225" max="9225" width="0" style="259" hidden="1" customWidth="1"/>
    <col min="9226" max="9226" width="9.140625" style="259"/>
    <col min="9227" max="9227" width="10.7109375" style="259" bestFit="1" customWidth="1"/>
    <col min="9228" max="9472" width="9.140625" style="259"/>
    <col min="9473" max="9473" width="38.85546875" style="259" customWidth="1"/>
    <col min="9474" max="9474" width="5.42578125" style="259" customWidth="1"/>
    <col min="9475" max="9475" width="6.140625" style="259" customWidth="1"/>
    <col min="9476" max="9479" width="13.28515625" style="259" customWidth="1"/>
    <col min="9480" max="9480" width="9.140625" style="259"/>
    <col min="9481" max="9481" width="0" style="259" hidden="1" customWidth="1"/>
    <col min="9482" max="9482" width="9.140625" style="259"/>
    <col min="9483" max="9483" width="10.7109375" style="259" bestFit="1" customWidth="1"/>
    <col min="9484" max="9728" width="9.140625" style="259"/>
    <col min="9729" max="9729" width="38.85546875" style="259" customWidth="1"/>
    <col min="9730" max="9730" width="5.42578125" style="259" customWidth="1"/>
    <col min="9731" max="9731" width="6.140625" style="259" customWidth="1"/>
    <col min="9732" max="9735" width="13.28515625" style="259" customWidth="1"/>
    <col min="9736" max="9736" width="9.140625" style="259"/>
    <col min="9737" max="9737" width="0" style="259" hidden="1" customWidth="1"/>
    <col min="9738" max="9738" width="9.140625" style="259"/>
    <col min="9739" max="9739" width="10.7109375" style="259" bestFit="1" customWidth="1"/>
    <col min="9740" max="9984" width="9.140625" style="259"/>
    <col min="9985" max="9985" width="38.85546875" style="259" customWidth="1"/>
    <col min="9986" max="9986" width="5.42578125" style="259" customWidth="1"/>
    <col min="9987" max="9987" width="6.140625" style="259" customWidth="1"/>
    <col min="9988" max="9991" width="13.28515625" style="259" customWidth="1"/>
    <col min="9992" max="9992" width="9.140625" style="259"/>
    <col min="9993" max="9993" width="0" style="259" hidden="1" customWidth="1"/>
    <col min="9994" max="9994" width="9.140625" style="259"/>
    <col min="9995" max="9995" width="10.7109375" style="259" bestFit="1" customWidth="1"/>
    <col min="9996" max="10240" width="9.140625" style="259"/>
    <col min="10241" max="10241" width="38.85546875" style="259" customWidth="1"/>
    <col min="10242" max="10242" width="5.42578125" style="259" customWidth="1"/>
    <col min="10243" max="10243" width="6.140625" style="259" customWidth="1"/>
    <col min="10244" max="10247" width="13.28515625" style="259" customWidth="1"/>
    <col min="10248" max="10248" width="9.140625" style="259"/>
    <col min="10249" max="10249" width="0" style="259" hidden="1" customWidth="1"/>
    <col min="10250" max="10250" width="9.140625" style="259"/>
    <col min="10251" max="10251" width="10.7109375" style="259" bestFit="1" customWidth="1"/>
    <col min="10252" max="10496" width="9.140625" style="259"/>
    <col min="10497" max="10497" width="38.85546875" style="259" customWidth="1"/>
    <col min="10498" max="10498" width="5.42578125" style="259" customWidth="1"/>
    <col min="10499" max="10499" width="6.140625" style="259" customWidth="1"/>
    <col min="10500" max="10503" width="13.28515625" style="259" customWidth="1"/>
    <col min="10504" max="10504" width="9.140625" style="259"/>
    <col min="10505" max="10505" width="0" style="259" hidden="1" customWidth="1"/>
    <col min="10506" max="10506" width="9.140625" style="259"/>
    <col min="10507" max="10507" width="10.7109375" style="259" bestFit="1" customWidth="1"/>
    <col min="10508" max="10752" width="9.140625" style="259"/>
    <col min="10753" max="10753" width="38.85546875" style="259" customWidth="1"/>
    <col min="10754" max="10754" width="5.42578125" style="259" customWidth="1"/>
    <col min="10755" max="10755" width="6.140625" style="259" customWidth="1"/>
    <col min="10756" max="10759" width="13.28515625" style="259" customWidth="1"/>
    <col min="10760" max="10760" width="9.140625" style="259"/>
    <col min="10761" max="10761" width="0" style="259" hidden="1" customWidth="1"/>
    <col min="10762" max="10762" width="9.140625" style="259"/>
    <col min="10763" max="10763" width="10.7109375" style="259" bestFit="1" customWidth="1"/>
    <col min="10764" max="11008" width="9.140625" style="259"/>
    <col min="11009" max="11009" width="38.85546875" style="259" customWidth="1"/>
    <col min="11010" max="11010" width="5.42578125" style="259" customWidth="1"/>
    <col min="11011" max="11011" width="6.140625" style="259" customWidth="1"/>
    <col min="11012" max="11015" width="13.28515625" style="259" customWidth="1"/>
    <col min="11016" max="11016" width="9.140625" style="259"/>
    <col min="11017" max="11017" width="0" style="259" hidden="1" customWidth="1"/>
    <col min="11018" max="11018" width="9.140625" style="259"/>
    <col min="11019" max="11019" width="10.7109375" style="259" bestFit="1" customWidth="1"/>
    <col min="11020" max="11264" width="9.140625" style="259"/>
    <col min="11265" max="11265" width="38.85546875" style="259" customWidth="1"/>
    <col min="11266" max="11266" width="5.42578125" style="259" customWidth="1"/>
    <col min="11267" max="11267" width="6.140625" style="259" customWidth="1"/>
    <col min="11268" max="11271" width="13.28515625" style="259" customWidth="1"/>
    <col min="11272" max="11272" width="9.140625" style="259"/>
    <col min="11273" max="11273" width="0" style="259" hidden="1" customWidth="1"/>
    <col min="11274" max="11274" width="9.140625" style="259"/>
    <col min="11275" max="11275" width="10.7109375" style="259" bestFit="1" customWidth="1"/>
    <col min="11276" max="11520" width="9.140625" style="259"/>
    <col min="11521" max="11521" width="38.85546875" style="259" customWidth="1"/>
    <col min="11522" max="11522" width="5.42578125" style="259" customWidth="1"/>
    <col min="11523" max="11523" width="6.140625" style="259" customWidth="1"/>
    <col min="11524" max="11527" width="13.28515625" style="259" customWidth="1"/>
    <col min="11528" max="11528" width="9.140625" style="259"/>
    <col min="11529" max="11529" width="0" style="259" hidden="1" customWidth="1"/>
    <col min="11530" max="11530" width="9.140625" style="259"/>
    <col min="11531" max="11531" width="10.7109375" style="259" bestFit="1" customWidth="1"/>
    <col min="11532" max="11776" width="9.140625" style="259"/>
    <col min="11777" max="11777" width="38.85546875" style="259" customWidth="1"/>
    <col min="11778" max="11778" width="5.42578125" style="259" customWidth="1"/>
    <col min="11779" max="11779" width="6.140625" style="259" customWidth="1"/>
    <col min="11780" max="11783" width="13.28515625" style="259" customWidth="1"/>
    <col min="11784" max="11784" width="9.140625" style="259"/>
    <col min="11785" max="11785" width="0" style="259" hidden="1" customWidth="1"/>
    <col min="11786" max="11786" width="9.140625" style="259"/>
    <col min="11787" max="11787" width="10.7109375" style="259" bestFit="1" customWidth="1"/>
    <col min="11788" max="12032" width="9.140625" style="259"/>
    <col min="12033" max="12033" width="38.85546875" style="259" customWidth="1"/>
    <col min="12034" max="12034" width="5.42578125" style="259" customWidth="1"/>
    <col min="12035" max="12035" width="6.140625" style="259" customWidth="1"/>
    <col min="12036" max="12039" width="13.28515625" style="259" customWidth="1"/>
    <col min="12040" max="12040" width="9.140625" style="259"/>
    <col min="12041" max="12041" width="0" style="259" hidden="1" customWidth="1"/>
    <col min="12042" max="12042" width="9.140625" style="259"/>
    <col min="12043" max="12043" width="10.7109375" style="259" bestFit="1" customWidth="1"/>
    <col min="12044" max="12288" width="9.140625" style="259"/>
    <col min="12289" max="12289" width="38.85546875" style="259" customWidth="1"/>
    <col min="12290" max="12290" width="5.42578125" style="259" customWidth="1"/>
    <col min="12291" max="12291" width="6.140625" style="259" customWidth="1"/>
    <col min="12292" max="12295" width="13.28515625" style="259" customWidth="1"/>
    <col min="12296" max="12296" width="9.140625" style="259"/>
    <col min="12297" max="12297" width="0" style="259" hidden="1" customWidth="1"/>
    <col min="12298" max="12298" width="9.140625" style="259"/>
    <col min="12299" max="12299" width="10.7109375" style="259" bestFit="1" customWidth="1"/>
    <col min="12300" max="12544" width="9.140625" style="259"/>
    <col min="12545" max="12545" width="38.85546875" style="259" customWidth="1"/>
    <col min="12546" max="12546" width="5.42578125" style="259" customWidth="1"/>
    <col min="12547" max="12547" width="6.140625" style="259" customWidth="1"/>
    <col min="12548" max="12551" width="13.28515625" style="259" customWidth="1"/>
    <col min="12552" max="12552" width="9.140625" style="259"/>
    <col min="12553" max="12553" width="0" style="259" hidden="1" customWidth="1"/>
    <col min="12554" max="12554" width="9.140625" style="259"/>
    <col min="12555" max="12555" width="10.7109375" style="259" bestFit="1" customWidth="1"/>
    <col min="12556" max="12800" width="9.140625" style="259"/>
    <col min="12801" max="12801" width="38.85546875" style="259" customWidth="1"/>
    <col min="12802" max="12802" width="5.42578125" style="259" customWidth="1"/>
    <col min="12803" max="12803" width="6.140625" style="259" customWidth="1"/>
    <col min="12804" max="12807" width="13.28515625" style="259" customWidth="1"/>
    <col min="12808" max="12808" width="9.140625" style="259"/>
    <col min="12809" max="12809" width="0" style="259" hidden="1" customWidth="1"/>
    <col min="12810" max="12810" width="9.140625" style="259"/>
    <col min="12811" max="12811" width="10.7109375" style="259" bestFit="1" customWidth="1"/>
    <col min="12812" max="13056" width="9.140625" style="259"/>
    <col min="13057" max="13057" width="38.85546875" style="259" customWidth="1"/>
    <col min="13058" max="13058" width="5.42578125" style="259" customWidth="1"/>
    <col min="13059" max="13059" width="6.140625" style="259" customWidth="1"/>
    <col min="13060" max="13063" width="13.28515625" style="259" customWidth="1"/>
    <col min="13064" max="13064" width="9.140625" style="259"/>
    <col min="13065" max="13065" width="0" style="259" hidden="1" customWidth="1"/>
    <col min="13066" max="13066" width="9.140625" style="259"/>
    <col min="13067" max="13067" width="10.7109375" style="259" bestFit="1" customWidth="1"/>
    <col min="13068" max="13312" width="9.140625" style="259"/>
    <col min="13313" max="13313" width="38.85546875" style="259" customWidth="1"/>
    <col min="13314" max="13314" width="5.42578125" style="259" customWidth="1"/>
    <col min="13315" max="13315" width="6.140625" style="259" customWidth="1"/>
    <col min="13316" max="13319" width="13.28515625" style="259" customWidth="1"/>
    <col min="13320" max="13320" width="9.140625" style="259"/>
    <col min="13321" max="13321" width="0" style="259" hidden="1" customWidth="1"/>
    <col min="13322" max="13322" width="9.140625" style="259"/>
    <col min="13323" max="13323" width="10.7109375" style="259" bestFit="1" customWidth="1"/>
    <col min="13324" max="13568" width="9.140625" style="259"/>
    <col min="13569" max="13569" width="38.85546875" style="259" customWidth="1"/>
    <col min="13570" max="13570" width="5.42578125" style="259" customWidth="1"/>
    <col min="13571" max="13571" width="6.140625" style="259" customWidth="1"/>
    <col min="13572" max="13575" width="13.28515625" style="259" customWidth="1"/>
    <col min="13576" max="13576" width="9.140625" style="259"/>
    <col min="13577" max="13577" width="0" style="259" hidden="1" customWidth="1"/>
    <col min="13578" max="13578" width="9.140625" style="259"/>
    <col min="13579" max="13579" width="10.7109375" style="259" bestFit="1" customWidth="1"/>
    <col min="13580" max="13824" width="9.140625" style="259"/>
    <col min="13825" max="13825" width="38.85546875" style="259" customWidth="1"/>
    <col min="13826" max="13826" width="5.42578125" style="259" customWidth="1"/>
    <col min="13827" max="13827" width="6.140625" style="259" customWidth="1"/>
    <col min="13828" max="13831" width="13.28515625" style="259" customWidth="1"/>
    <col min="13832" max="13832" width="9.140625" style="259"/>
    <col min="13833" max="13833" width="0" style="259" hidden="1" customWidth="1"/>
    <col min="13834" max="13834" width="9.140625" style="259"/>
    <col min="13835" max="13835" width="10.7109375" style="259" bestFit="1" customWidth="1"/>
    <col min="13836" max="14080" width="9.140625" style="259"/>
    <col min="14081" max="14081" width="38.85546875" style="259" customWidth="1"/>
    <col min="14082" max="14082" width="5.42578125" style="259" customWidth="1"/>
    <col min="14083" max="14083" width="6.140625" style="259" customWidth="1"/>
    <col min="14084" max="14087" width="13.28515625" style="259" customWidth="1"/>
    <col min="14088" max="14088" width="9.140625" style="259"/>
    <col min="14089" max="14089" width="0" style="259" hidden="1" customWidth="1"/>
    <col min="14090" max="14090" width="9.140625" style="259"/>
    <col min="14091" max="14091" width="10.7109375" style="259" bestFit="1" customWidth="1"/>
    <col min="14092" max="14336" width="9.140625" style="259"/>
    <col min="14337" max="14337" width="38.85546875" style="259" customWidth="1"/>
    <col min="14338" max="14338" width="5.42578125" style="259" customWidth="1"/>
    <col min="14339" max="14339" width="6.140625" style="259" customWidth="1"/>
    <col min="14340" max="14343" width="13.28515625" style="259" customWidth="1"/>
    <col min="14344" max="14344" width="9.140625" style="259"/>
    <col min="14345" max="14345" width="0" style="259" hidden="1" customWidth="1"/>
    <col min="14346" max="14346" width="9.140625" style="259"/>
    <col min="14347" max="14347" width="10.7109375" style="259" bestFit="1" customWidth="1"/>
    <col min="14348" max="14592" width="9.140625" style="259"/>
    <col min="14593" max="14593" width="38.85546875" style="259" customWidth="1"/>
    <col min="14594" max="14594" width="5.42578125" style="259" customWidth="1"/>
    <col min="14595" max="14595" width="6.140625" style="259" customWidth="1"/>
    <col min="14596" max="14599" width="13.28515625" style="259" customWidth="1"/>
    <col min="14600" max="14600" width="9.140625" style="259"/>
    <col min="14601" max="14601" width="0" style="259" hidden="1" customWidth="1"/>
    <col min="14602" max="14602" width="9.140625" style="259"/>
    <col min="14603" max="14603" width="10.7109375" style="259" bestFit="1" customWidth="1"/>
    <col min="14604" max="14848" width="9.140625" style="259"/>
    <col min="14849" max="14849" width="38.85546875" style="259" customWidth="1"/>
    <col min="14850" max="14850" width="5.42578125" style="259" customWidth="1"/>
    <col min="14851" max="14851" width="6.140625" style="259" customWidth="1"/>
    <col min="14852" max="14855" width="13.28515625" style="259" customWidth="1"/>
    <col min="14856" max="14856" width="9.140625" style="259"/>
    <col min="14857" max="14857" width="0" style="259" hidden="1" customWidth="1"/>
    <col min="14858" max="14858" width="9.140625" style="259"/>
    <col min="14859" max="14859" width="10.7109375" style="259" bestFit="1" customWidth="1"/>
    <col min="14860" max="15104" width="9.140625" style="259"/>
    <col min="15105" max="15105" width="38.85546875" style="259" customWidth="1"/>
    <col min="15106" max="15106" width="5.42578125" style="259" customWidth="1"/>
    <col min="15107" max="15107" width="6.140625" style="259" customWidth="1"/>
    <col min="15108" max="15111" width="13.28515625" style="259" customWidth="1"/>
    <col min="15112" max="15112" width="9.140625" style="259"/>
    <col min="15113" max="15113" width="0" style="259" hidden="1" customWidth="1"/>
    <col min="15114" max="15114" width="9.140625" style="259"/>
    <col min="15115" max="15115" width="10.7109375" style="259" bestFit="1" customWidth="1"/>
    <col min="15116" max="15360" width="9.140625" style="259"/>
    <col min="15361" max="15361" width="38.85546875" style="259" customWidth="1"/>
    <col min="15362" max="15362" width="5.42578125" style="259" customWidth="1"/>
    <col min="15363" max="15363" width="6.140625" style="259" customWidth="1"/>
    <col min="15364" max="15367" width="13.28515625" style="259" customWidth="1"/>
    <col min="15368" max="15368" width="9.140625" style="259"/>
    <col min="15369" max="15369" width="0" style="259" hidden="1" customWidth="1"/>
    <col min="15370" max="15370" width="9.140625" style="259"/>
    <col min="15371" max="15371" width="10.7109375" style="259" bestFit="1" customWidth="1"/>
    <col min="15372" max="15616" width="9.140625" style="259"/>
    <col min="15617" max="15617" width="38.85546875" style="259" customWidth="1"/>
    <col min="15618" max="15618" width="5.42578125" style="259" customWidth="1"/>
    <col min="15619" max="15619" width="6.140625" style="259" customWidth="1"/>
    <col min="15620" max="15623" width="13.28515625" style="259" customWidth="1"/>
    <col min="15624" max="15624" width="9.140625" style="259"/>
    <col min="15625" max="15625" width="0" style="259" hidden="1" customWidth="1"/>
    <col min="15626" max="15626" width="9.140625" style="259"/>
    <col min="15627" max="15627" width="10.7109375" style="259" bestFit="1" customWidth="1"/>
    <col min="15628" max="15872" width="9.140625" style="259"/>
    <col min="15873" max="15873" width="38.85546875" style="259" customWidth="1"/>
    <col min="15874" max="15874" width="5.42578125" style="259" customWidth="1"/>
    <col min="15875" max="15875" width="6.140625" style="259" customWidth="1"/>
    <col min="15876" max="15879" width="13.28515625" style="259" customWidth="1"/>
    <col min="15880" max="15880" width="9.140625" style="259"/>
    <col min="15881" max="15881" width="0" style="259" hidden="1" customWidth="1"/>
    <col min="15882" max="15882" width="9.140625" style="259"/>
    <col min="15883" max="15883" width="10.7109375" style="259" bestFit="1" customWidth="1"/>
    <col min="15884" max="16128" width="9.140625" style="259"/>
    <col min="16129" max="16129" width="38.85546875" style="259" customWidth="1"/>
    <col min="16130" max="16130" width="5.42578125" style="259" customWidth="1"/>
    <col min="16131" max="16131" width="6.140625" style="259" customWidth="1"/>
    <col min="16132" max="16135" width="13.28515625" style="259" customWidth="1"/>
    <col min="16136" max="16136" width="9.140625" style="259"/>
    <col min="16137" max="16137" width="0" style="259" hidden="1" customWidth="1"/>
    <col min="16138" max="16138" width="9.140625" style="259"/>
    <col min="16139" max="16139" width="10.7109375" style="259" bestFit="1" customWidth="1"/>
    <col min="16140" max="16384" width="9.140625" style="259"/>
  </cols>
  <sheetData>
    <row r="1" spans="1:9" s="232" customFormat="1" ht="12.75">
      <c r="A1" s="180" t="s">
        <v>167</v>
      </c>
      <c r="B1" s="180"/>
      <c r="F1" s="233" t="s">
        <v>168</v>
      </c>
      <c r="G1" s="233"/>
      <c r="I1" s="234"/>
    </row>
    <row r="2" spans="1:9" s="235" customFormat="1" ht="12.75">
      <c r="A2" s="183" t="s">
        <v>169</v>
      </c>
      <c r="B2" s="183"/>
      <c r="F2" s="236" t="s">
        <v>170</v>
      </c>
      <c r="G2" s="236"/>
      <c r="I2" s="237"/>
    </row>
    <row r="3" spans="1:9" s="235" customFormat="1" ht="12.75">
      <c r="A3" s="184" t="s">
        <v>567</v>
      </c>
      <c r="B3" s="184"/>
      <c r="F3" s="236" t="s">
        <v>568</v>
      </c>
      <c r="G3" s="236"/>
      <c r="I3" s="237"/>
    </row>
    <row r="4" spans="1:9" s="235" customFormat="1" ht="12" customHeight="1">
      <c r="B4" s="238"/>
      <c r="F4" s="237"/>
      <c r="G4" s="237"/>
      <c r="I4" s="237"/>
    </row>
    <row r="5" spans="1:9" s="235" customFormat="1" ht="18" customHeight="1">
      <c r="A5" s="189" t="s">
        <v>569</v>
      </c>
      <c r="B5" s="189"/>
      <c r="C5" s="189"/>
      <c r="D5" s="189"/>
      <c r="E5" s="189"/>
      <c r="F5" s="189"/>
      <c r="G5" s="189"/>
      <c r="I5" s="237"/>
    </row>
    <row r="6" spans="1:9" s="235" customFormat="1" ht="18" customHeight="1">
      <c r="A6" s="239" t="s">
        <v>570</v>
      </c>
      <c r="B6" s="239"/>
      <c r="C6" s="239"/>
      <c r="D6" s="239"/>
      <c r="E6" s="239"/>
      <c r="F6" s="239"/>
      <c r="G6" s="239"/>
      <c r="I6" s="237"/>
    </row>
    <row r="7" spans="1:9" s="235" customFormat="1" ht="8.25" customHeight="1">
      <c r="B7" s="238"/>
      <c r="F7" s="237"/>
      <c r="G7" s="237"/>
      <c r="I7" s="237"/>
    </row>
    <row r="8" spans="1:9" s="243" customFormat="1" ht="61.5" customHeight="1">
      <c r="A8" s="240" t="s">
        <v>57</v>
      </c>
      <c r="B8" s="241" t="s">
        <v>571</v>
      </c>
      <c r="C8" s="241" t="s">
        <v>572</v>
      </c>
      <c r="D8" s="240" t="s">
        <v>573</v>
      </c>
      <c r="E8" s="240" t="s">
        <v>574</v>
      </c>
      <c r="F8" s="242" t="s">
        <v>575</v>
      </c>
      <c r="G8" s="242" t="s">
        <v>576</v>
      </c>
      <c r="I8" s="244"/>
    </row>
    <row r="9" spans="1:9" s="243" customFormat="1" ht="17.100000000000001" customHeight="1">
      <c r="A9" s="245" t="s">
        <v>577</v>
      </c>
      <c r="B9" s="246" t="s">
        <v>578</v>
      </c>
      <c r="C9" s="245" t="s">
        <v>579</v>
      </c>
      <c r="D9" s="247">
        <f>SUM(D11:D19)</f>
        <v>5431850951</v>
      </c>
      <c r="E9" s="247">
        <f>SUM(E11:E20)</f>
        <v>2231693892</v>
      </c>
      <c r="F9" s="247">
        <f>SUM(F11:F19)</f>
        <v>15422978815</v>
      </c>
      <c r="G9" s="247">
        <f>SUM(G11:G19)</f>
        <v>6087896112</v>
      </c>
      <c r="I9" s="244"/>
    </row>
    <row r="10" spans="1:9" s="243" customFormat="1" ht="17.100000000000001" customHeight="1">
      <c r="A10" s="248" t="s">
        <v>70</v>
      </c>
      <c r="B10" s="249"/>
      <c r="C10" s="248"/>
      <c r="D10" s="250"/>
      <c r="E10" s="250"/>
      <c r="F10" s="250">
        <v>0</v>
      </c>
      <c r="G10" s="251">
        <v>0</v>
      </c>
      <c r="I10" s="244"/>
    </row>
    <row r="11" spans="1:9" s="243" customFormat="1" ht="17.100000000000001" customHeight="1">
      <c r="A11" s="252" t="s">
        <v>580</v>
      </c>
      <c r="B11" s="253" t="s">
        <v>581</v>
      </c>
      <c r="C11" s="252"/>
      <c r="D11" s="251">
        <v>5176229946</v>
      </c>
      <c r="E11" s="251">
        <v>2037519466</v>
      </c>
      <c r="F11" s="251">
        <f>D11+I11</f>
        <v>14591429388</v>
      </c>
      <c r="G11" s="251">
        <v>5526594380</v>
      </c>
      <c r="I11" s="244">
        <v>9415199442</v>
      </c>
    </row>
    <row r="12" spans="1:9" s="243" customFormat="1" ht="17.100000000000001" customHeight="1">
      <c r="A12" s="252" t="s">
        <v>582</v>
      </c>
      <c r="B12" s="253" t="s">
        <v>583</v>
      </c>
      <c r="C12" s="252"/>
      <c r="D12" s="251"/>
      <c r="E12" s="251"/>
      <c r="F12" s="251">
        <v>0</v>
      </c>
      <c r="G12" s="251">
        <v>0</v>
      </c>
      <c r="I12" s="244"/>
    </row>
    <row r="13" spans="1:9" s="243" customFormat="1" ht="17.100000000000001" customHeight="1">
      <c r="A13" s="252" t="s">
        <v>584</v>
      </c>
      <c r="B13" s="253" t="s">
        <v>585</v>
      </c>
      <c r="C13" s="252"/>
      <c r="D13" s="251"/>
      <c r="E13" s="251"/>
      <c r="F13" s="251">
        <v>0</v>
      </c>
      <c r="G13" s="251">
        <v>0</v>
      </c>
      <c r="I13" s="244"/>
    </row>
    <row r="14" spans="1:9" s="243" customFormat="1" ht="17.100000000000001" customHeight="1">
      <c r="A14" s="252" t="s">
        <v>586</v>
      </c>
      <c r="B14" s="253" t="s">
        <v>587</v>
      </c>
      <c r="C14" s="252"/>
      <c r="D14" s="251"/>
      <c r="E14" s="251"/>
      <c r="F14" s="251">
        <v>0</v>
      </c>
      <c r="G14" s="251">
        <v>0</v>
      </c>
      <c r="I14" s="244"/>
    </row>
    <row r="15" spans="1:9" s="243" customFormat="1" ht="17.100000000000001" customHeight="1">
      <c r="A15" s="252" t="s">
        <v>588</v>
      </c>
      <c r="B15" s="253" t="s">
        <v>589</v>
      </c>
      <c r="C15" s="252"/>
      <c r="D15" s="251"/>
      <c r="E15" s="251"/>
      <c r="F15" s="251">
        <v>0</v>
      </c>
      <c r="G15" s="251">
        <v>0</v>
      </c>
      <c r="I15" s="244"/>
    </row>
    <row r="16" spans="1:9" s="243" customFormat="1" ht="17.100000000000001" customHeight="1">
      <c r="A16" s="252" t="s">
        <v>590</v>
      </c>
      <c r="B16" s="253" t="s">
        <v>591</v>
      </c>
      <c r="C16" s="252"/>
      <c r="D16" s="254">
        <v>109891599</v>
      </c>
      <c r="E16" s="251">
        <v>71677974</v>
      </c>
      <c r="F16" s="251">
        <f>D16+I16</f>
        <v>362600495</v>
      </c>
      <c r="G16" s="251">
        <v>191786033</v>
      </c>
      <c r="I16" s="244">
        <v>252708896</v>
      </c>
    </row>
    <row r="17" spans="1:11" s="243" customFormat="1" ht="17.100000000000001" customHeight="1">
      <c r="A17" s="252" t="s">
        <v>592</v>
      </c>
      <c r="B17" s="253" t="s">
        <v>593</v>
      </c>
      <c r="C17" s="252"/>
      <c r="D17" s="251"/>
      <c r="E17" s="251"/>
      <c r="F17" s="251">
        <v>0</v>
      </c>
      <c r="G17" s="251">
        <v>0</v>
      </c>
      <c r="I17" s="244"/>
    </row>
    <row r="18" spans="1:11" s="243" customFormat="1" ht="17.100000000000001" customHeight="1">
      <c r="A18" s="252" t="s">
        <v>594</v>
      </c>
      <c r="B18" s="253" t="s">
        <v>595</v>
      </c>
      <c r="C18" s="252"/>
      <c r="D18" s="251"/>
      <c r="E18" s="251"/>
      <c r="F18" s="251">
        <v>0</v>
      </c>
      <c r="G18" s="251">
        <v>0</v>
      </c>
      <c r="I18" s="244"/>
    </row>
    <row r="19" spans="1:11" s="243" customFormat="1" ht="17.100000000000001" customHeight="1">
      <c r="A19" s="252" t="s">
        <v>596</v>
      </c>
      <c r="B19" s="253" t="s">
        <v>597</v>
      </c>
      <c r="C19" s="252"/>
      <c r="D19" s="254">
        <v>145729406</v>
      </c>
      <c r="E19" s="254">
        <v>122496452</v>
      </c>
      <c r="F19" s="251">
        <f>D19+I19</f>
        <v>468948932</v>
      </c>
      <c r="G19" s="251">
        <v>369515699</v>
      </c>
      <c r="I19" s="244">
        <v>323219526</v>
      </c>
    </row>
    <row r="20" spans="1:11" s="243" customFormat="1" ht="17.100000000000001" customHeight="1">
      <c r="A20" s="252" t="s">
        <v>598</v>
      </c>
      <c r="B20" s="253" t="s">
        <v>599</v>
      </c>
      <c r="C20" s="252"/>
      <c r="D20" s="251"/>
      <c r="E20" s="251"/>
      <c r="F20" s="251">
        <v>0</v>
      </c>
      <c r="G20" s="251">
        <v>0</v>
      </c>
      <c r="I20" s="244"/>
    </row>
    <row r="21" spans="1:11" s="243" customFormat="1" ht="17.100000000000001" customHeight="1">
      <c r="A21" s="248" t="s">
        <v>600</v>
      </c>
      <c r="B21" s="249" t="s">
        <v>601</v>
      </c>
      <c r="C21" s="248" t="s">
        <v>579</v>
      </c>
      <c r="D21" s="250">
        <f>D9-D20</f>
        <v>5431850951</v>
      </c>
      <c r="E21" s="250">
        <f>E9-E20</f>
        <v>2231693892</v>
      </c>
      <c r="F21" s="250">
        <f>F9-F20</f>
        <v>15422978815</v>
      </c>
      <c r="G21" s="250">
        <f>G9-G20</f>
        <v>6087896112</v>
      </c>
      <c r="I21" s="244"/>
    </row>
    <row r="22" spans="1:11" s="243" customFormat="1" ht="17.100000000000001" customHeight="1">
      <c r="A22" s="252" t="s">
        <v>602</v>
      </c>
      <c r="B22" s="253" t="s">
        <v>603</v>
      </c>
      <c r="C22" s="252" t="s">
        <v>604</v>
      </c>
      <c r="D22" s="251">
        <v>1477076939</v>
      </c>
      <c r="E22" s="251">
        <v>600832675</v>
      </c>
      <c r="F22" s="251">
        <f>D22+I22</f>
        <v>4556342773</v>
      </c>
      <c r="G22" s="251">
        <v>1683435913</v>
      </c>
      <c r="I22" s="244">
        <v>3079265834</v>
      </c>
    </row>
    <row r="23" spans="1:11" s="243" customFormat="1" ht="17.100000000000001" customHeight="1">
      <c r="A23" s="248" t="s">
        <v>605</v>
      </c>
      <c r="B23" s="249" t="s">
        <v>606</v>
      </c>
      <c r="C23" s="248"/>
      <c r="D23" s="250">
        <f>D21-D22</f>
        <v>3954774012</v>
      </c>
      <c r="E23" s="250">
        <f>E21-E22</f>
        <v>1630861217</v>
      </c>
      <c r="F23" s="250">
        <f>F21-F22</f>
        <v>10866636042</v>
      </c>
      <c r="G23" s="250">
        <f>G21-G22</f>
        <v>4404460199</v>
      </c>
      <c r="I23" s="244"/>
    </row>
    <row r="24" spans="1:11" s="243" customFormat="1" ht="17.100000000000001" customHeight="1">
      <c r="A24" s="252" t="s">
        <v>607</v>
      </c>
      <c r="B24" s="253" t="s">
        <v>608</v>
      </c>
      <c r="C24" s="252" t="s">
        <v>604</v>
      </c>
      <c r="D24" s="251">
        <v>2201398104</v>
      </c>
      <c r="E24" s="251">
        <v>1171500579</v>
      </c>
      <c r="F24" s="251">
        <f>D24+I24</f>
        <v>5433988575</v>
      </c>
      <c r="G24" s="251">
        <v>3541041190</v>
      </c>
      <c r="I24" s="244">
        <v>3232590471</v>
      </c>
    </row>
    <row r="25" spans="1:11" s="243" customFormat="1" ht="17.100000000000001" customHeight="1">
      <c r="A25" s="248" t="s">
        <v>609</v>
      </c>
      <c r="B25" s="249" t="s">
        <v>610</v>
      </c>
      <c r="C25" s="248"/>
      <c r="D25" s="250">
        <f>D23-D24</f>
        <v>1753375908</v>
      </c>
      <c r="E25" s="250">
        <f>E23-E24</f>
        <v>459360638</v>
      </c>
      <c r="F25" s="250">
        <f>F23-F24</f>
        <v>5432647467</v>
      </c>
      <c r="G25" s="250">
        <f>G23-G24</f>
        <v>863419009</v>
      </c>
      <c r="I25" s="244"/>
    </row>
    <row r="26" spans="1:11" s="243" customFormat="1" ht="17.100000000000001" customHeight="1">
      <c r="A26" s="252" t="s">
        <v>611</v>
      </c>
      <c r="B26" s="253" t="s">
        <v>612</v>
      </c>
      <c r="C26" s="252"/>
      <c r="D26" s="251"/>
      <c r="E26" s="251"/>
      <c r="F26" s="251"/>
      <c r="G26" s="251">
        <v>2401000</v>
      </c>
      <c r="I26" s="244"/>
    </row>
    <row r="27" spans="1:11" s="243" customFormat="1" ht="17.100000000000001" customHeight="1">
      <c r="A27" s="252" t="s">
        <v>613</v>
      </c>
      <c r="B27" s="253" t="s">
        <v>614</v>
      </c>
      <c r="C27" s="252"/>
      <c r="D27" s="251">
        <v>100000000</v>
      </c>
      <c r="E27" s="251"/>
      <c r="F27" s="251">
        <f>D27+I27</f>
        <v>100000000</v>
      </c>
      <c r="G27" s="251">
        <v>17000000</v>
      </c>
      <c r="I27" s="244"/>
    </row>
    <row r="28" spans="1:11" s="243" customFormat="1" ht="17.100000000000001" customHeight="1">
      <c r="A28" s="248" t="s">
        <v>615</v>
      </c>
      <c r="B28" s="249" t="s">
        <v>616</v>
      </c>
      <c r="C28" s="248"/>
      <c r="D28" s="250">
        <f>D26-D27</f>
        <v>-100000000</v>
      </c>
      <c r="E28" s="250">
        <f>E26-E27</f>
        <v>0</v>
      </c>
      <c r="F28" s="250">
        <f>F26-F27</f>
        <v>-100000000</v>
      </c>
      <c r="G28" s="250">
        <f>G26-G27</f>
        <v>-14599000</v>
      </c>
      <c r="I28" s="244"/>
    </row>
    <row r="29" spans="1:11" s="243" customFormat="1" ht="17.100000000000001" customHeight="1">
      <c r="A29" s="252" t="s">
        <v>617</v>
      </c>
      <c r="B29" s="253" t="s">
        <v>618</v>
      </c>
      <c r="C29" s="252"/>
      <c r="D29" s="251"/>
      <c r="E29" s="251"/>
      <c r="F29" s="250">
        <v>0</v>
      </c>
      <c r="G29" s="250">
        <v>0</v>
      </c>
      <c r="I29" s="244"/>
    </row>
    <row r="30" spans="1:11" s="243" customFormat="1" ht="17.100000000000001" customHeight="1">
      <c r="A30" s="248" t="s">
        <v>619</v>
      </c>
      <c r="B30" s="249" t="s">
        <v>620</v>
      </c>
      <c r="C30" s="248"/>
      <c r="D30" s="250">
        <f>D25+D28</f>
        <v>1653375908</v>
      </c>
      <c r="E30" s="250">
        <f>E25+E28</f>
        <v>459360638</v>
      </c>
      <c r="F30" s="250">
        <f>F25+F28</f>
        <v>5332647467</v>
      </c>
      <c r="G30" s="250">
        <f>G25+G28</f>
        <v>848820009</v>
      </c>
      <c r="I30" s="244"/>
      <c r="K30" s="255"/>
    </row>
    <row r="31" spans="1:11" s="243" customFormat="1" ht="17.100000000000001" customHeight="1">
      <c r="A31" s="252" t="s">
        <v>621</v>
      </c>
      <c r="B31" s="253" t="s">
        <v>622</v>
      </c>
      <c r="C31" s="252"/>
      <c r="D31" s="251">
        <v>392215062</v>
      </c>
      <c r="E31" s="251">
        <v>91872128</v>
      </c>
      <c r="F31" s="250">
        <f>D31+I31</f>
        <v>1128069373</v>
      </c>
      <c r="G31" s="250">
        <v>162965339</v>
      </c>
      <c r="I31" s="244">
        <v>735854311</v>
      </c>
      <c r="K31" s="255"/>
    </row>
    <row r="32" spans="1:11" s="243" customFormat="1" ht="17.100000000000001" customHeight="1">
      <c r="A32" s="252" t="s">
        <v>623</v>
      </c>
      <c r="B32" s="253" t="s">
        <v>624</v>
      </c>
      <c r="C32" s="252"/>
      <c r="D32" s="251"/>
      <c r="E32" s="251"/>
      <c r="F32" s="250">
        <v>0</v>
      </c>
      <c r="G32" s="250">
        <v>0</v>
      </c>
      <c r="I32" s="244"/>
    </row>
    <row r="33" spans="1:9" s="243" customFormat="1" ht="17.100000000000001" customHeight="1">
      <c r="A33" s="248" t="s">
        <v>625</v>
      </c>
      <c r="B33" s="249" t="s">
        <v>626</v>
      </c>
      <c r="C33" s="248"/>
      <c r="D33" s="250">
        <f>D30-D31-D32</f>
        <v>1261160846</v>
      </c>
      <c r="E33" s="250">
        <f>E30-E31-E32</f>
        <v>367488510</v>
      </c>
      <c r="F33" s="250">
        <f>F30-F31-F32</f>
        <v>4204578094</v>
      </c>
      <c r="G33" s="250">
        <f>G30-G31-G32</f>
        <v>685854670</v>
      </c>
      <c r="I33" s="244"/>
    </row>
    <row r="34" spans="1:9" s="243" customFormat="1" ht="17.100000000000001" customHeight="1">
      <c r="A34" s="252" t="s">
        <v>627</v>
      </c>
      <c r="B34" s="253" t="s">
        <v>628</v>
      </c>
      <c r="C34" s="252"/>
      <c r="D34" s="251"/>
      <c r="E34" s="251"/>
      <c r="F34" s="250">
        <v>0</v>
      </c>
      <c r="G34" s="250">
        <v>0</v>
      </c>
      <c r="I34" s="244"/>
    </row>
    <row r="35" spans="1:9" s="243" customFormat="1" ht="17.100000000000001" customHeight="1">
      <c r="A35" s="252" t="s">
        <v>629</v>
      </c>
      <c r="B35" s="253" t="s">
        <v>630</v>
      </c>
      <c r="C35" s="252"/>
      <c r="D35" s="251"/>
      <c r="E35" s="251"/>
      <c r="F35" s="250">
        <v>0</v>
      </c>
      <c r="G35" s="250">
        <v>0</v>
      </c>
      <c r="I35" s="244"/>
    </row>
    <row r="36" spans="1:9" s="243" customFormat="1" ht="17.100000000000001" customHeight="1">
      <c r="A36" s="256" t="s">
        <v>631</v>
      </c>
      <c r="B36" s="257" t="s">
        <v>632</v>
      </c>
      <c r="C36" s="256"/>
      <c r="D36" s="258">
        <f>D33/35000000000*10000</f>
        <v>360.33167028571427</v>
      </c>
      <c r="E36" s="258">
        <f>E33/35000000000*10000</f>
        <v>104.99671714285714</v>
      </c>
      <c r="F36" s="258">
        <f>F33/35000000000*10000</f>
        <v>1201.3080268571427</v>
      </c>
      <c r="G36" s="258">
        <f>G33/35000000000*10000</f>
        <v>195.95847714285713</v>
      </c>
      <c r="I36" s="244"/>
    </row>
    <row r="37" spans="1:9" s="183" customFormat="1" ht="11.25" customHeight="1">
      <c r="B37" s="187"/>
      <c r="F37" s="186"/>
      <c r="G37" s="186"/>
      <c r="I37" s="186"/>
    </row>
    <row r="38" spans="1:9" s="183" customFormat="1" ht="18" customHeight="1">
      <c r="B38" s="187"/>
      <c r="E38" s="230" t="s">
        <v>564</v>
      </c>
      <c r="F38" s="230"/>
      <c r="G38" s="230"/>
      <c r="I38" s="186"/>
    </row>
    <row r="39" spans="1:9" s="183" customFormat="1" ht="18" customHeight="1">
      <c r="A39" s="183" t="s">
        <v>565</v>
      </c>
      <c r="B39" s="187"/>
      <c r="E39" s="231" t="s">
        <v>105</v>
      </c>
      <c r="F39" s="231"/>
      <c r="G39" s="231"/>
      <c r="I39" s="186"/>
    </row>
    <row r="40" spans="1:9" s="183" customFormat="1" ht="18" customHeight="1">
      <c r="B40" s="187"/>
      <c r="F40" s="186"/>
      <c r="G40" s="186"/>
      <c r="I40" s="186"/>
    </row>
    <row r="41" spans="1:9" s="183" customFormat="1" ht="18" customHeight="1">
      <c r="B41" s="187"/>
      <c r="F41" s="186"/>
      <c r="G41" s="186"/>
      <c r="I41" s="186"/>
    </row>
    <row r="42" spans="1:9" s="183" customFormat="1" ht="18" customHeight="1">
      <c r="B42" s="187"/>
      <c r="F42" s="186"/>
      <c r="G42" s="186"/>
      <c r="I42" s="186"/>
    </row>
    <row r="43" spans="1:9" s="183" customFormat="1" ht="18" customHeight="1">
      <c r="B43" s="187"/>
      <c r="F43" s="186"/>
      <c r="G43" s="186"/>
      <c r="I43" s="186"/>
    </row>
    <row r="44" spans="1:9" s="183" customFormat="1" ht="18" customHeight="1">
      <c r="B44" s="187"/>
      <c r="F44" s="186"/>
      <c r="G44" s="186"/>
      <c r="I44" s="186"/>
    </row>
    <row r="45" spans="1:9" s="183" customFormat="1" ht="18" customHeight="1">
      <c r="B45" s="187"/>
      <c r="F45" s="186"/>
      <c r="G45" s="186"/>
      <c r="I45" s="186"/>
    </row>
    <row r="46" spans="1:9" s="183" customFormat="1" ht="18" customHeight="1">
      <c r="A46" s="183" t="s">
        <v>142</v>
      </c>
      <c r="B46" s="183" t="s">
        <v>117</v>
      </c>
      <c r="E46" s="231" t="s">
        <v>106</v>
      </c>
      <c r="F46" s="231"/>
      <c r="G46" s="231"/>
      <c r="I46" s="186"/>
    </row>
    <row r="47" spans="1:9" s="183" customFormat="1" ht="18" customHeight="1">
      <c r="B47" s="187"/>
      <c r="F47" s="186"/>
      <c r="G47" s="186"/>
      <c r="I47" s="186"/>
    </row>
    <row r="48" spans="1:9" s="183" customFormat="1" ht="18" customHeight="1">
      <c r="B48" s="187"/>
      <c r="F48" s="186"/>
      <c r="G48" s="186"/>
      <c r="I48" s="186"/>
    </row>
    <row r="49" spans="2:9" s="183" customFormat="1" ht="18" customHeight="1">
      <c r="B49" s="187"/>
      <c r="F49" s="186"/>
      <c r="G49" s="186"/>
      <c r="I49" s="186"/>
    </row>
    <row r="50" spans="2:9" s="183" customFormat="1" ht="18" customHeight="1">
      <c r="B50" s="187"/>
      <c r="F50" s="186"/>
      <c r="G50" s="186"/>
      <c r="I50" s="186"/>
    </row>
    <row r="51" spans="2:9" s="183" customFormat="1" ht="18" customHeight="1">
      <c r="B51" s="187"/>
      <c r="F51" s="186"/>
      <c r="G51" s="186"/>
      <c r="I51" s="186"/>
    </row>
    <row r="52" spans="2:9" s="183" customFormat="1" ht="18" customHeight="1">
      <c r="B52" s="187"/>
      <c r="F52" s="186"/>
      <c r="G52" s="186"/>
      <c r="I52" s="186"/>
    </row>
    <row r="53" spans="2:9" s="183" customFormat="1" ht="18" customHeight="1">
      <c r="B53" s="187"/>
      <c r="F53" s="186"/>
      <c r="G53" s="186"/>
      <c r="I53" s="186"/>
    </row>
    <row r="54" spans="2:9" s="183" customFormat="1" ht="18" customHeight="1">
      <c r="B54" s="187"/>
      <c r="F54" s="186"/>
      <c r="G54" s="186"/>
      <c r="I54" s="186"/>
    </row>
    <row r="55" spans="2:9" s="183" customFormat="1" ht="18" customHeight="1">
      <c r="B55" s="187"/>
      <c r="F55" s="186"/>
      <c r="G55" s="186"/>
      <c r="I55" s="186"/>
    </row>
    <row r="56" spans="2:9" s="183" customFormat="1" ht="18" customHeight="1">
      <c r="B56" s="187"/>
      <c r="F56" s="186"/>
      <c r="G56" s="186"/>
      <c r="I56" s="186"/>
    </row>
    <row r="57" spans="2:9" s="183" customFormat="1" ht="18" customHeight="1">
      <c r="B57" s="187"/>
      <c r="F57" s="186"/>
      <c r="G57" s="186"/>
      <c r="I57" s="186"/>
    </row>
    <row r="58" spans="2:9" s="183" customFormat="1" ht="18" customHeight="1">
      <c r="B58" s="187"/>
      <c r="F58" s="186"/>
      <c r="G58" s="186"/>
      <c r="I58" s="186"/>
    </row>
    <row r="59" spans="2:9" s="183" customFormat="1" ht="18" customHeight="1">
      <c r="B59" s="187"/>
      <c r="F59" s="186"/>
      <c r="G59" s="186"/>
      <c r="I59" s="186"/>
    </row>
    <row r="60" spans="2:9" s="183" customFormat="1" ht="18" customHeight="1">
      <c r="B60" s="187"/>
      <c r="F60" s="186"/>
      <c r="G60" s="186"/>
      <c r="I60" s="186"/>
    </row>
    <row r="61" spans="2:9" s="183" customFormat="1" ht="18" customHeight="1">
      <c r="B61" s="187"/>
      <c r="F61" s="186"/>
      <c r="G61" s="186"/>
      <c r="I61" s="186"/>
    </row>
    <row r="62" spans="2:9" s="183" customFormat="1" ht="18" customHeight="1">
      <c r="B62" s="187"/>
      <c r="F62" s="186"/>
      <c r="G62" s="186"/>
      <c r="I62" s="186"/>
    </row>
    <row r="63" spans="2:9" s="183" customFormat="1" ht="18" customHeight="1">
      <c r="B63" s="187"/>
      <c r="F63" s="186"/>
      <c r="G63" s="186"/>
      <c r="I63" s="186"/>
    </row>
    <row r="64" spans="2:9" s="183" customFormat="1" ht="18" customHeight="1">
      <c r="B64" s="187"/>
      <c r="F64" s="186"/>
      <c r="G64" s="186"/>
      <c r="I64" s="186"/>
    </row>
    <row r="65" spans="2:9" s="183" customFormat="1" ht="18" customHeight="1">
      <c r="B65" s="187"/>
      <c r="F65" s="186"/>
      <c r="G65" s="186"/>
      <c r="I65" s="186"/>
    </row>
    <row r="66" spans="2:9" s="183" customFormat="1" ht="18" customHeight="1">
      <c r="B66" s="187"/>
      <c r="F66" s="186"/>
      <c r="G66" s="186"/>
      <c r="I66" s="186"/>
    </row>
    <row r="67" spans="2:9" s="183" customFormat="1" ht="18" customHeight="1">
      <c r="B67" s="187"/>
      <c r="F67" s="186"/>
      <c r="G67" s="186"/>
      <c r="I67" s="186"/>
    </row>
    <row r="68" spans="2:9" s="183" customFormat="1" ht="18" customHeight="1">
      <c r="B68" s="187"/>
      <c r="F68" s="186"/>
      <c r="G68" s="186"/>
      <c r="I68" s="186"/>
    </row>
    <row r="69" spans="2:9" s="183" customFormat="1" ht="18" customHeight="1">
      <c r="B69" s="187"/>
      <c r="F69" s="186"/>
      <c r="G69" s="186"/>
      <c r="I69" s="186"/>
    </row>
    <row r="70" spans="2:9" s="183" customFormat="1" ht="18" customHeight="1">
      <c r="B70" s="187"/>
      <c r="F70" s="186"/>
      <c r="G70" s="186"/>
      <c r="I70" s="186"/>
    </row>
    <row r="71" spans="2:9" s="183" customFormat="1" ht="18" customHeight="1">
      <c r="B71" s="187"/>
      <c r="F71" s="186"/>
      <c r="G71" s="186"/>
      <c r="I71" s="186"/>
    </row>
    <row r="72" spans="2:9" s="183" customFormat="1" ht="18" customHeight="1">
      <c r="B72" s="187"/>
      <c r="F72" s="186"/>
      <c r="G72" s="186"/>
      <c r="I72" s="186"/>
    </row>
    <row r="73" spans="2:9" s="183" customFormat="1" ht="18" customHeight="1">
      <c r="B73" s="187"/>
      <c r="F73" s="186"/>
      <c r="G73" s="186"/>
      <c r="I73" s="186"/>
    </row>
    <row r="74" spans="2:9" s="183" customFormat="1" ht="18" customHeight="1">
      <c r="B74" s="187"/>
      <c r="F74" s="186"/>
      <c r="G74" s="186"/>
      <c r="I74" s="186"/>
    </row>
    <row r="75" spans="2:9" s="183" customFormat="1" ht="18" customHeight="1">
      <c r="B75" s="187"/>
      <c r="F75" s="186"/>
      <c r="G75" s="186"/>
      <c r="I75" s="186"/>
    </row>
    <row r="76" spans="2:9" s="183" customFormat="1" ht="18" customHeight="1">
      <c r="B76" s="187"/>
      <c r="F76" s="186"/>
      <c r="G76" s="186"/>
      <c r="I76" s="186"/>
    </row>
    <row r="77" spans="2:9" s="183" customFormat="1" ht="18" customHeight="1">
      <c r="B77" s="187"/>
      <c r="F77" s="186"/>
      <c r="G77" s="186"/>
      <c r="I77" s="186"/>
    </row>
    <row r="78" spans="2:9" s="183" customFormat="1" ht="18" customHeight="1">
      <c r="B78" s="187"/>
      <c r="F78" s="186"/>
      <c r="G78" s="186"/>
      <c r="I78" s="186"/>
    </row>
    <row r="79" spans="2:9" s="183" customFormat="1" ht="18" customHeight="1">
      <c r="B79" s="187"/>
      <c r="F79" s="186"/>
      <c r="G79" s="186"/>
      <c r="I79" s="186"/>
    </row>
    <row r="80" spans="2:9" s="183" customFormat="1" ht="18" customHeight="1">
      <c r="B80" s="187"/>
      <c r="F80" s="186"/>
      <c r="G80" s="186"/>
      <c r="I80" s="186"/>
    </row>
    <row r="81" spans="2:9" s="183" customFormat="1" ht="18" customHeight="1">
      <c r="B81" s="187"/>
      <c r="F81" s="186"/>
      <c r="G81" s="186"/>
      <c r="I81" s="186"/>
    </row>
    <row r="82" spans="2:9" s="183" customFormat="1" ht="18" customHeight="1">
      <c r="B82" s="187"/>
      <c r="F82" s="186"/>
      <c r="G82" s="186"/>
      <c r="I82" s="186"/>
    </row>
    <row r="83" spans="2:9" s="183" customFormat="1" ht="18" customHeight="1">
      <c r="B83" s="187"/>
      <c r="F83" s="186"/>
      <c r="G83" s="186"/>
      <c r="I83" s="186"/>
    </row>
    <row r="84" spans="2:9" s="183" customFormat="1" ht="18" customHeight="1">
      <c r="B84" s="187"/>
      <c r="F84" s="186"/>
      <c r="G84" s="186"/>
      <c r="I84" s="186"/>
    </row>
    <row r="85" spans="2:9" s="183" customFormat="1" ht="18" customHeight="1">
      <c r="B85" s="187"/>
      <c r="F85" s="186"/>
      <c r="G85" s="186"/>
      <c r="I85" s="186"/>
    </row>
    <row r="86" spans="2:9" s="183" customFormat="1" ht="18" customHeight="1">
      <c r="B86" s="187"/>
      <c r="F86" s="186"/>
      <c r="G86" s="186"/>
      <c r="I86" s="186"/>
    </row>
    <row r="87" spans="2:9" s="183" customFormat="1" ht="18" customHeight="1">
      <c r="B87" s="187"/>
      <c r="F87" s="186"/>
      <c r="G87" s="186"/>
      <c r="I87" s="186"/>
    </row>
    <row r="88" spans="2:9" s="183" customFormat="1" ht="18" customHeight="1">
      <c r="B88" s="187"/>
      <c r="F88" s="186"/>
      <c r="G88" s="186"/>
      <c r="I88" s="186"/>
    </row>
    <row r="89" spans="2:9" s="183" customFormat="1" ht="18" customHeight="1">
      <c r="B89" s="187"/>
      <c r="F89" s="186"/>
      <c r="G89" s="186"/>
      <c r="I89" s="186"/>
    </row>
    <row r="90" spans="2:9" s="183" customFormat="1" ht="18" customHeight="1">
      <c r="B90" s="187"/>
      <c r="F90" s="186"/>
      <c r="G90" s="186"/>
      <c r="I90" s="186"/>
    </row>
    <row r="91" spans="2:9" s="183" customFormat="1" ht="18" customHeight="1">
      <c r="B91" s="187"/>
      <c r="F91" s="186"/>
      <c r="G91" s="186"/>
      <c r="I91" s="186"/>
    </row>
    <row r="92" spans="2:9" s="183" customFormat="1" ht="18" customHeight="1">
      <c r="B92" s="187"/>
      <c r="F92" s="186"/>
      <c r="G92" s="186"/>
      <c r="I92" s="186"/>
    </row>
    <row r="93" spans="2:9" s="183" customFormat="1" ht="18" customHeight="1">
      <c r="B93" s="187"/>
      <c r="F93" s="186"/>
      <c r="G93" s="186"/>
      <c r="I93" s="186"/>
    </row>
    <row r="94" spans="2:9" s="183" customFormat="1" ht="18" customHeight="1">
      <c r="B94" s="187"/>
      <c r="F94" s="186"/>
      <c r="G94" s="186"/>
      <c r="I94" s="186"/>
    </row>
    <row r="95" spans="2:9" s="183" customFormat="1" ht="18" customHeight="1">
      <c r="B95" s="187"/>
      <c r="F95" s="186"/>
      <c r="G95" s="186"/>
      <c r="I95" s="186"/>
    </row>
    <row r="96" spans="2:9" s="183" customFormat="1" ht="18" customHeight="1">
      <c r="B96" s="187"/>
      <c r="F96" s="186"/>
      <c r="G96" s="186"/>
      <c r="I96" s="186"/>
    </row>
    <row r="97" spans="2:9" s="183" customFormat="1" ht="18" customHeight="1">
      <c r="B97" s="187"/>
      <c r="F97" s="186"/>
      <c r="G97" s="186"/>
      <c r="I97" s="186"/>
    </row>
    <row r="98" spans="2:9" s="183" customFormat="1" ht="18" customHeight="1">
      <c r="B98" s="187"/>
      <c r="F98" s="186"/>
      <c r="G98" s="186"/>
      <c r="I98" s="186"/>
    </row>
    <row r="99" spans="2:9" s="183" customFormat="1" ht="18" customHeight="1">
      <c r="B99" s="187"/>
      <c r="F99" s="186"/>
      <c r="G99" s="186"/>
      <c r="I99" s="186"/>
    </row>
    <row r="100" spans="2:9" s="183" customFormat="1" ht="18" customHeight="1">
      <c r="B100" s="187"/>
      <c r="F100" s="186"/>
      <c r="G100" s="186"/>
      <c r="I100" s="186"/>
    </row>
    <row r="101" spans="2:9" s="183" customFormat="1" ht="18" customHeight="1">
      <c r="B101" s="187"/>
      <c r="F101" s="186"/>
      <c r="G101" s="186"/>
      <c r="I101" s="186"/>
    </row>
    <row r="102" spans="2:9" s="183" customFormat="1" ht="18" customHeight="1">
      <c r="B102" s="187"/>
      <c r="F102" s="186"/>
      <c r="G102" s="186"/>
      <c r="I102" s="186"/>
    </row>
    <row r="103" spans="2:9" s="183" customFormat="1" ht="18" customHeight="1">
      <c r="B103" s="187"/>
      <c r="F103" s="186"/>
      <c r="G103" s="186"/>
      <c r="I103" s="186"/>
    </row>
    <row r="104" spans="2:9" s="183" customFormat="1" ht="18" customHeight="1">
      <c r="B104" s="187"/>
      <c r="F104" s="186"/>
      <c r="G104" s="186"/>
      <c r="I104" s="186"/>
    </row>
    <row r="105" spans="2:9" s="183" customFormat="1" ht="18" customHeight="1">
      <c r="B105" s="187"/>
      <c r="F105" s="186"/>
      <c r="G105" s="186"/>
      <c r="I105" s="186"/>
    </row>
    <row r="106" spans="2:9" s="235" customFormat="1" ht="18" customHeight="1">
      <c r="B106" s="238"/>
      <c r="F106" s="237"/>
      <c r="G106" s="237"/>
      <c r="I106" s="237"/>
    </row>
    <row r="107" spans="2:9" s="235" customFormat="1" ht="18" customHeight="1">
      <c r="B107" s="238"/>
      <c r="F107" s="237"/>
      <c r="G107" s="237"/>
      <c r="I107" s="237"/>
    </row>
    <row r="108" spans="2:9" s="235" customFormat="1" ht="18" customHeight="1">
      <c r="B108" s="238"/>
      <c r="F108" s="237"/>
      <c r="G108" s="237"/>
      <c r="I108" s="237"/>
    </row>
    <row r="109" spans="2:9" s="235" customFormat="1" ht="18" customHeight="1">
      <c r="B109" s="238"/>
      <c r="F109" s="237"/>
      <c r="G109" s="237"/>
      <c r="I109" s="237"/>
    </row>
    <row r="110" spans="2:9" s="235" customFormat="1" ht="18" customHeight="1">
      <c r="B110" s="238"/>
      <c r="F110" s="237"/>
      <c r="G110" s="237"/>
      <c r="I110" s="237"/>
    </row>
    <row r="111" spans="2:9" s="235" customFormat="1" ht="18" customHeight="1">
      <c r="B111" s="238"/>
      <c r="F111" s="237"/>
      <c r="G111" s="237"/>
      <c r="I111" s="237"/>
    </row>
    <row r="112" spans="2:9" s="235" customFormat="1" ht="18" customHeight="1">
      <c r="B112" s="238"/>
      <c r="F112" s="237"/>
      <c r="G112" s="237"/>
      <c r="I112" s="237"/>
    </row>
    <row r="113" spans="2:9" s="235" customFormat="1" ht="18" customHeight="1">
      <c r="B113" s="238"/>
      <c r="F113" s="237"/>
      <c r="G113" s="237"/>
      <c r="I113" s="237"/>
    </row>
    <row r="114" spans="2:9" s="235" customFormat="1" ht="18" customHeight="1">
      <c r="B114" s="238"/>
      <c r="F114" s="237"/>
      <c r="G114" s="237"/>
      <c r="I114" s="237"/>
    </row>
    <row r="115" spans="2:9" s="235" customFormat="1" ht="18" customHeight="1">
      <c r="B115" s="238"/>
      <c r="F115" s="237"/>
      <c r="G115" s="237"/>
      <c r="I115" s="237"/>
    </row>
    <row r="116" spans="2:9" s="235" customFormat="1" ht="18" customHeight="1">
      <c r="B116" s="238"/>
      <c r="F116" s="237"/>
      <c r="G116" s="237"/>
      <c r="I116" s="237"/>
    </row>
    <row r="117" spans="2:9" s="235" customFormat="1" ht="18" customHeight="1">
      <c r="B117" s="238"/>
      <c r="F117" s="237"/>
      <c r="G117" s="237"/>
      <c r="I117" s="237"/>
    </row>
    <row r="118" spans="2:9" s="235" customFormat="1" ht="18" customHeight="1">
      <c r="B118" s="238"/>
      <c r="F118" s="237"/>
      <c r="G118" s="237"/>
      <c r="I118" s="237"/>
    </row>
  </sheetData>
  <mergeCells count="10">
    <mergeCell ref="A6:G6"/>
    <mergeCell ref="E38:G38"/>
    <mergeCell ref="E39:G39"/>
    <mergeCell ref="E46:G46"/>
    <mergeCell ref="A1:B1"/>
    <mergeCell ref="F1:G1"/>
    <mergeCell ref="F2:G2"/>
    <mergeCell ref="A3:B3"/>
    <mergeCell ref="F3:G3"/>
    <mergeCell ref="A5:G5"/>
  </mergeCells>
  <pageMargins left="0.65" right="0.21" top="0.36" bottom="0.28000000000000003" header="0.2" footer="0.21"/>
  <pageSetup scale="95" orientation="portrait" verticalDpi="300" r:id="rId1"/>
  <headerFooter alignWithMargins="0"/>
</worksheet>
</file>

<file path=xl/worksheets/sheet3.xml><?xml version="1.0" encoding="utf-8"?>
<worksheet xmlns="http://schemas.openxmlformats.org/spreadsheetml/2006/main" xmlns:r="http://schemas.openxmlformats.org/officeDocument/2006/relationships">
  <dimension ref="A1:E63"/>
  <sheetViews>
    <sheetView view="pageLayout" workbookViewId="0">
      <selection activeCell="A12" sqref="A12"/>
    </sheetView>
  </sheetViews>
  <sheetFormatPr defaultRowHeight="18" customHeight="1"/>
  <cols>
    <col min="1" max="1" width="47.140625" style="263" customWidth="1"/>
    <col min="2" max="2" width="8.28515625" style="287" customWidth="1"/>
    <col min="3" max="3" width="7.7109375" style="287" customWidth="1"/>
    <col min="4" max="4" width="19.85546875" style="288" customWidth="1"/>
    <col min="5" max="5" width="19.42578125" style="288" customWidth="1"/>
    <col min="6" max="256" width="9.140625" style="263"/>
    <col min="257" max="257" width="47.140625" style="263" customWidth="1"/>
    <col min="258" max="258" width="8.28515625" style="263" customWidth="1"/>
    <col min="259" max="259" width="7.7109375" style="263" customWidth="1"/>
    <col min="260" max="260" width="19.85546875" style="263" customWidth="1"/>
    <col min="261" max="261" width="19.42578125" style="263" customWidth="1"/>
    <col min="262" max="512" width="9.140625" style="263"/>
    <col min="513" max="513" width="47.140625" style="263" customWidth="1"/>
    <col min="514" max="514" width="8.28515625" style="263" customWidth="1"/>
    <col min="515" max="515" width="7.7109375" style="263" customWidth="1"/>
    <col min="516" max="516" width="19.85546875" style="263" customWidth="1"/>
    <col min="517" max="517" width="19.42578125" style="263" customWidth="1"/>
    <col min="518" max="768" width="9.140625" style="263"/>
    <col min="769" max="769" width="47.140625" style="263" customWidth="1"/>
    <col min="770" max="770" width="8.28515625" style="263" customWidth="1"/>
    <col min="771" max="771" width="7.7109375" style="263" customWidth="1"/>
    <col min="772" max="772" width="19.85546875" style="263" customWidth="1"/>
    <col min="773" max="773" width="19.42578125" style="263" customWidth="1"/>
    <col min="774" max="1024" width="9.140625" style="263"/>
    <col min="1025" max="1025" width="47.140625" style="263" customWidth="1"/>
    <col min="1026" max="1026" width="8.28515625" style="263" customWidth="1"/>
    <col min="1027" max="1027" width="7.7109375" style="263" customWidth="1"/>
    <col min="1028" max="1028" width="19.85546875" style="263" customWidth="1"/>
    <col min="1029" max="1029" width="19.42578125" style="263" customWidth="1"/>
    <col min="1030" max="1280" width="9.140625" style="263"/>
    <col min="1281" max="1281" width="47.140625" style="263" customWidth="1"/>
    <col min="1282" max="1282" width="8.28515625" style="263" customWidth="1"/>
    <col min="1283" max="1283" width="7.7109375" style="263" customWidth="1"/>
    <col min="1284" max="1284" width="19.85546875" style="263" customWidth="1"/>
    <col min="1285" max="1285" width="19.42578125" style="263" customWidth="1"/>
    <col min="1286" max="1536" width="9.140625" style="263"/>
    <col min="1537" max="1537" width="47.140625" style="263" customWidth="1"/>
    <col min="1538" max="1538" width="8.28515625" style="263" customWidth="1"/>
    <col min="1539" max="1539" width="7.7109375" style="263" customWidth="1"/>
    <col min="1540" max="1540" width="19.85546875" style="263" customWidth="1"/>
    <col min="1541" max="1541" width="19.42578125" style="263" customWidth="1"/>
    <col min="1542" max="1792" width="9.140625" style="263"/>
    <col min="1793" max="1793" width="47.140625" style="263" customWidth="1"/>
    <col min="1794" max="1794" width="8.28515625" style="263" customWidth="1"/>
    <col min="1795" max="1795" width="7.7109375" style="263" customWidth="1"/>
    <col min="1796" max="1796" width="19.85546875" style="263" customWidth="1"/>
    <col min="1797" max="1797" width="19.42578125" style="263" customWidth="1"/>
    <col min="1798" max="2048" width="9.140625" style="263"/>
    <col min="2049" max="2049" width="47.140625" style="263" customWidth="1"/>
    <col min="2050" max="2050" width="8.28515625" style="263" customWidth="1"/>
    <col min="2051" max="2051" width="7.7109375" style="263" customWidth="1"/>
    <col min="2052" max="2052" width="19.85546875" style="263" customWidth="1"/>
    <col min="2053" max="2053" width="19.42578125" style="263" customWidth="1"/>
    <col min="2054" max="2304" width="9.140625" style="263"/>
    <col min="2305" max="2305" width="47.140625" style="263" customWidth="1"/>
    <col min="2306" max="2306" width="8.28515625" style="263" customWidth="1"/>
    <col min="2307" max="2307" width="7.7109375" style="263" customWidth="1"/>
    <col min="2308" max="2308" width="19.85546875" style="263" customWidth="1"/>
    <col min="2309" max="2309" width="19.42578125" style="263" customWidth="1"/>
    <col min="2310" max="2560" width="9.140625" style="263"/>
    <col min="2561" max="2561" width="47.140625" style="263" customWidth="1"/>
    <col min="2562" max="2562" width="8.28515625" style="263" customWidth="1"/>
    <col min="2563" max="2563" width="7.7109375" style="263" customWidth="1"/>
    <col min="2564" max="2564" width="19.85546875" style="263" customWidth="1"/>
    <col min="2565" max="2565" width="19.42578125" style="263" customWidth="1"/>
    <col min="2566" max="2816" width="9.140625" style="263"/>
    <col min="2817" max="2817" width="47.140625" style="263" customWidth="1"/>
    <col min="2818" max="2818" width="8.28515625" style="263" customWidth="1"/>
    <col min="2819" max="2819" width="7.7109375" style="263" customWidth="1"/>
    <col min="2820" max="2820" width="19.85546875" style="263" customWidth="1"/>
    <col min="2821" max="2821" width="19.42578125" style="263" customWidth="1"/>
    <col min="2822" max="3072" width="9.140625" style="263"/>
    <col min="3073" max="3073" width="47.140625" style="263" customWidth="1"/>
    <col min="3074" max="3074" width="8.28515625" style="263" customWidth="1"/>
    <col min="3075" max="3075" width="7.7109375" style="263" customWidth="1"/>
    <col min="3076" max="3076" width="19.85546875" style="263" customWidth="1"/>
    <col min="3077" max="3077" width="19.42578125" style="263" customWidth="1"/>
    <col min="3078" max="3328" width="9.140625" style="263"/>
    <col min="3329" max="3329" width="47.140625" style="263" customWidth="1"/>
    <col min="3330" max="3330" width="8.28515625" style="263" customWidth="1"/>
    <col min="3331" max="3331" width="7.7109375" style="263" customWidth="1"/>
    <col min="3332" max="3332" width="19.85546875" style="263" customWidth="1"/>
    <col min="3333" max="3333" width="19.42578125" style="263" customWidth="1"/>
    <col min="3334" max="3584" width="9.140625" style="263"/>
    <col min="3585" max="3585" width="47.140625" style="263" customWidth="1"/>
    <col min="3586" max="3586" width="8.28515625" style="263" customWidth="1"/>
    <col min="3587" max="3587" width="7.7109375" style="263" customWidth="1"/>
    <col min="3588" max="3588" width="19.85546875" style="263" customWidth="1"/>
    <col min="3589" max="3589" width="19.42578125" style="263" customWidth="1"/>
    <col min="3590" max="3840" width="9.140625" style="263"/>
    <col min="3841" max="3841" width="47.140625" style="263" customWidth="1"/>
    <col min="3842" max="3842" width="8.28515625" style="263" customWidth="1"/>
    <col min="3843" max="3843" width="7.7109375" style="263" customWidth="1"/>
    <col min="3844" max="3844" width="19.85546875" style="263" customWidth="1"/>
    <col min="3845" max="3845" width="19.42578125" style="263" customWidth="1"/>
    <col min="3846" max="4096" width="9.140625" style="263"/>
    <col min="4097" max="4097" width="47.140625" style="263" customWidth="1"/>
    <col min="4098" max="4098" width="8.28515625" style="263" customWidth="1"/>
    <col min="4099" max="4099" width="7.7109375" style="263" customWidth="1"/>
    <col min="4100" max="4100" width="19.85546875" style="263" customWidth="1"/>
    <col min="4101" max="4101" width="19.42578125" style="263" customWidth="1"/>
    <col min="4102" max="4352" width="9.140625" style="263"/>
    <col min="4353" max="4353" width="47.140625" style="263" customWidth="1"/>
    <col min="4354" max="4354" width="8.28515625" style="263" customWidth="1"/>
    <col min="4355" max="4355" width="7.7109375" style="263" customWidth="1"/>
    <col min="4356" max="4356" width="19.85546875" style="263" customWidth="1"/>
    <col min="4357" max="4357" width="19.42578125" style="263" customWidth="1"/>
    <col min="4358" max="4608" width="9.140625" style="263"/>
    <col min="4609" max="4609" width="47.140625" style="263" customWidth="1"/>
    <col min="4610" max="4610" width="8.28515625" style="263" customWidth="1"/>
    <col min="4611" max="4611" width="7.7109375" style="263" customWidth="1"/>
    <col min="4612" max="4612" width="19.85546875" style="263" customWidth="1"/>
    <col min="4613" max="4613" width="19.42578125" style="263" customWidth="1"/>
    <col min="4614" max="4864" width="9.140625" style="263"/>
    <col min="4865" max="4865" width="47.140625" style="263" customWidth="1"/>
    <col min="4866" max="4866" width="8.28515625" style="263" customWidth="1"/>
    <col min="4867" max="4867" width="7.7109375" style="263" customWidth="1"/>
    <col min="4868" max="4868" width="19.85546875" style="263" customWidth="1"/>
    <col min="4869" max="4869" width="19.42578125" style="263" customWidth="1"/>
    <col min="4870" max="5120" width="9.140625" style="263"/>
    <col min="5121" max="5121" width="47.140625" style="263" customWidth="1"/>
    <col min="5122" max="5122" width="8.28515625" style="263" customWidth="1"/>
    <col min="5123" max="5123" width="7.7109375" style="263" customWidth="1"/>
    <col min="5124" max="5124" width="19.85546875" style="263" customWidth="1"/>
    <col min="5125" max="5125" width="19.42578125" style="263" customWidth="1"/>
    <col min="5126" max="5376" width="9.140625" style="263"/>
    <col min="5377" max="5377" width="47.140625" style="263" customWidth="1"/>
    <col min="5378" max="5378" width="8.28515625" style="263" customWidth="1"/>
    <col min="5379" max="5379" width="7.7109375" style="263" customWidth="1"/>
    <col min="5380" max="5380" width="19.85546875" style="263" customWidth="1"/>
    <col min="5381" max="5381" width="19.42578125" style="263" customWidth="1"/>
    <col min="5382" max="5632" width="9.140625" style="263"/>
    <col min="5633" max="5633" width="47.140625" style="263" customWidth="1"/>
    <col min="5634" max="5634" width="8.28515625" style="263" customWidth="1"/>
    <col min="5635" max="5635" width="7.7109375" style="263" customWidth="1"/>
    <col min="5636" max="5636" width="19.85546875" style="263" customWidth="1"/>
    <col min="5637" max="5637" width="19.42578125" style="263" customWidth="1"/>
    <col min="5638" max="5888" width="9.140625" style="263"/>
    <col min="5889" max="5889" width="47.140625" style="263" customWidth="1"/>
    <col min="5890" max="5890" width="8.28515625" style="263" customWidth="1"/>
    <col min="5891" max="5891" width="7.7109375" style="263" customWidth="1"/>
    <col min="5892" max="5892" width="19.85546875" style="263" customWidth="1"/>
    <col min="5893" max="5893" width="19.42578125" style="263" customWidth="1"/>
    <col min="5894" max="6144" width="9.140625" style="263"/>
    <col min="6145" max="6145" width="47.140625" style="263" customWidth="1"/>
    <col min="6146" max="6146" width="8.28515625" style="263" customWidth="1"/>
    <col min="6147" max="6147" width="7.7109375" style="263" customWidth="1"/>
    <col min="6148" max="6148" width="19.85546875" style="263" customWidth="1"/>
    <col min="6149" max="6149" width="19.42578125" style="263" customWidth="1"/>
    <col min="6150" max="6400" width="9.140625" style="263"/>
    <col min="6401" max="6401" width="47.140625" style="263" customWidth="1"/>
    <col min="6402" max="6402" width="8.28515625" style="263" customWidth="1"/>
    <col min="6403" max="6403" width="7.7109375" style="263" customWidth="1"/>
    <col min="6404" max="6404" width="19.85546875" style="263" customWidth="1"/>
    <col min="6405" max="6405" width="19.42578125" style="263" customWidth="1"/>
    <col min="6406" max="6656" width="9.140625" style="263"/>
    <col min="6657" max="6657" width="47.140625" style="263" customWidth="1"/>
    <col min="6658" max="6658" width="8.28515625" style="263" customWidth="1"/>
    <col min="6659" max="6659" width="7.7109375" style="263" customWidth="1"/>
    <col min="6660" max="6660" width="19.85546875" style="263" customWidth="1"/>
    <col min="6661" max="6661" width="19.42578125" style="263" customWidth="1"/>
    <col min="6662" max="6912" width="9.140625" style="263"/>
    <col min="6913" max="6913" width="47.140625" style="263" customWidth="1"/>
    <col min="6914" max="6914" width="8.28515625" style="263" customWidth="1"/>
    <col min="6915" max="6915" width="7.7109375" style="263" customWidth="1"/>
    <col min="6916" max="6916" width="19.85546875" style="263" customWidth="1"/>
    <col min="6917" max="6917" width="19.42578125" style="263" customWidth="1"/>
    <col min="6918" max="7168" width="9.140625" style="263"/>
    <col min="7169" max="7169" width="47.140625" style="263" customWidth="1"/>
    <col min="7170" max="7170" width="8.28515625" style="263" customWidth="1"/>
    <col min="7171" max="7171" width="7.7109375" style="263" customWidth="1"/>
    <col min="7172" max="7172" width="19.85546875" style="263" customWidth="1"/>
    <col min="7173" max="7173" width="19.42578125" style="263" customWidth="1"/>
    <col min="7174" max="7424" width="9.140625" style="263"/>
    <col min="7425" max="7425" width="47.140625" style="263" customWidth="1"/>
    <col min="7426" max="7426" width="8.28515625" style="263" customWidth="1"/>
    <col min="7427" max="7427" width="7.7109375" style="263" customWidth="1"/>
    <col min="7428" max="7428" width="19.85546875" style="263" customWidth="1"/>
    <col min="7429" max="7429" width="19.42578125" style="263" customWidth="1"/>
    <col min="7430" max="7680" width="9.140625" style="263"/>
    <col min="7681" max="7681" width="47.140625" style="263" customWidth="1"/>
    <col min="7682" max="7682" width="8.28515625" style="263" customWidth="1"/>
    <col min="7683" max="7683" width="7.7109375" style="263" customWidth="1"/>
    <col min="7684" max="7684" width="19.85546875" style="263" customWidth="1"/>
    <col min="7685" max="7685" width="19.42578125" style="263" customWidth="1"/>
    <col min="7686" max="7936" width="9.140625" style="263"/>
    <col min="7937" max="7937" width="47.140625" style="263" customWidth="1"/>
    <col min="7938" max="7938" width="8.28515625" style="263" customWidth="1"/>
    <col min="7939" max="7939" width="7.7109375" style="263" customWidth="1"/>
    <col min="7940" max="7940" width="19.85546875" style="263" customWidth="1"/>
    <col min="7941" max="7941" width="19.42578125" style="263" customWidth="1"/>
    <col min="7942" max="8192" width="9.140625" style="263"/>
    <col min="8193" max="8193" width="47.140625" style="263" customWidth="1"/>
    <col min="8194" max="8194" width="8.28515625" style="263" customWidth="1"/>
    <col min="8195" max="8195" width="7.7109375" style="263" customWidth="1"/>
    <col min="8196" max="8196" width="19.85546875" style="263" customWidth="1"/>
    <col min="8197" max="8197" width="19.42578125" style="263" customWidth="1"/>
    <col min="8198" max="8448" width="9.140625" style="263"/>
    <col min="8449" max="8449" width="47.140625" style="263" customWidth="1"/>
    <col min="8450" max="8450" width="8.28515625" style="263" customWidth="1"/>
    <col min="8451" max="8451" width="7.7109375" style="263" customWidth="1"/>
    <col min="8452" max="8452" width="19.85546875" style="263" customWidth="1"/>
    <col min="8453" max="8453" width="19.42578125" style="263" customWidth="1"/>
    <col min="8454" max="8704" width="9.140625" style="263"/>
    <col min="8705" max="8705" width="47.140625" style="263" customWidth="1"/>
    <col min="8706" max="8706" width="8.28515625" style="263" customWidth="1"/>
    <col min="8707" max="8707" width="7.7109375" style="263" customWidth="1"/>
    <col min="8708" max="8708" width="19.85546875" style="263" customWidth="1"/>
    <col min="8709" max="8709" width="19.42578125" style="263" customWidth="1"/>
    <col min="8710" max="8960" width="9.140625" style="263"/>
    <col min="8961" max="8961" width="47.140625" style="263" customWidth="1"/>
    <col min="8962" max="8962" width="8.28515625" style="263" customWidth="1"/>
    <col min="8963" max="8963" width="7.7109375" style="263" customWidth="1"/>
    <col min="8964" max="8964" width="19.85546875" style="263" customWidth="1"/>
    <col min="8965" max="8965" width="19.42578125" style="263" customWidth="1"/>
    <col min="8966" max="9216" width="9.140625" style="263"/>
    <col min="9217" max="9217" width="47.140625" style="263" customWidth="1"/>
    <col min="9218" max="9218" width="8.28515625" style="263" customWidth="1"/>
    <col min="9219" max="9219" width="7.7109375" style="263" customWidth="1"/>
    <col min="9220" max="9220" width="19.85546875" style="263" customWidth="1"/>
    <col min="9221" max="9221" width="19.42578125" style="263" customWidth="1"/>
    <col min="9222" max="9472" width="9.140625" style="263"/>
    <col min="9473" max="9473" width="47.140625" style="263" customWidth="1"/>
    <col min="9474" max="9474" width="8.28515625" style="263" customWidth="1"/>
    <col min="9475" max="9475" width="7.7109375" style="263" customWidth="1"/>
    <col min="9476" max="9476" width="19.85546875" style="263" customWidth="1"/>
    <col min="9477" max="9477" width="19.42578125" style="263" customWidth="1"/>
    <col min="9478" max="9728" width="9.140625" style="263"/>
    <col min="9729" max="9729" width="47.140625" style="263" customWidth="1"/>
    <col min="9730" max="9730" width="8.28515625" style="263" customWidth="1"/>
    <col min="9731" max="9731" width="7.7109375" style="263" customWidth="1"/>
    <col min="9732" max="9732" width="19.85546875" style="263" customWidth="1"/>
    <col min="9733" max="9733" width="19.42578125" style="263" customWidth="1"/>
    <col min="9734" max="9984" width="9.140625" style="263"/>
    <col min="9985" max="9985" width="47.140625" style="263" customWidth="1"/>
    <col min="9986" max="9986" width="8.28515625" style="263" customWidth="1"/>
    <col min="9987" max="9987" width="7.7109375" style="263" customWidth="1"/>
    <col min="9988" max="9988" width="19.85546875" style="263" customWidth="1"/>
    <col min="9989" max="9989" width="19.42578125" style="263" customWidth="1"/>
    <col min="9990" max="10240" width="9.140625" style="263"/>
    <col min="10241" max="10241" width="47.140625" style="263" customWidth="1"/>
    <col min="10242" max="10242" width="8.28515625" style="263" customWidth="1"/>
    <col min="10243" max="10243" width="7.7109375" style="263" customWidth="1"/>
    <col min="10244" max="10244" width="19.85546875" style="263" customWidth="1"/>
    <col min="10245" max="10245" width="19.42578125" style="263" customWidth="1"/>
    <col min="10246" max="10496" width="9.140625" style="263"/>
    <col min="10497" max="10497" width="47.140625" style="263" customWidth="1"/>
    <col min="10498" max="10498" width="8.28515625" style="263" customWidth="1"/>
    <col min="10499" max="10499" width="7.7109375" style="263" customWidth="1"/>
    <col min="10500" max="10500" width="19.85546875" style="263" customWidth="1"/>
    <col min="10501" max="10501" width="19.42578125" style="263" customWidth="1"/>
    <col min="10502" max="10752" width="9.140625" style="263"/>
    <col min="10753" max="10753" width="47.140625" style="263" customWidth="1"/>
    <col min="10754" max="10754" width="8.28515625" style="263" customWidth="1"/>
    <col min="10755" max="10755" width="7.7109375" style="263" customWidth="1"/>
    <col min="10756" max="10756" width="19.85546875" style="263" customWidth="1"/>
    <col min="10757" max="10757" width="19.42578125" style="263" customWidth="1"/>
    <col min="10758" max="11008" width="9.140625" style="263"/>
    <col min="11009" max="11009" width="47.140625" style="263" customWidth="1"/>
    <col min="11010" max="11010" width="8.28515625" style="263" customWidth="1"/>
    <col min="11011" max="11011" width="7.7109375" style="263" customWidth="1"/>
    <col min="11012" max="11012" width="19.85546875" style="263" customWidth="1"/>
    <col min="11013" max="11013" width="19.42578125" style="263" customWidth="1"/>
    <col min="11014" max="11264" width="9.140625" style="263"/>
    <col min="11265" max="11265" width="47.140625" style="263" customWidth="1"/>
    <col min="11266" max="11266" width="8.28515625" style="263" customWidth="1"/>
    <col min="11267" max="11267" width="7.7109375" style="263" customWidth="1"/>
    <col min="11268" max="11268" width="19.85546875" style="263" customWidth="1"/>
    <col min="11269" max="11269" width="19.42578125" style="263" customWidth="1"/>
    <col min="11270" max="11520" width="9.140625" style="263"/>
    <col min="11521" max="11521" width="47.140625" style="263" customWidth="1"/>
    <col min="11522" max="11522" width="8.28515625" style="263" customWidth="1"/>
    <col min="11523" max="11523" width="7.7109375" style="263" customWidth="1"/>
    <col min="11524" max="11524" width="19.85546875" style="263" customWidth="1"/>
    <col min="11525" max="11525" width="19.42578125" style="263" customWidth="1"/>
    <col min="11526" max="11776" width="9.140625" style="263"/>
    <col min="11777" max="11777" width="47.140625" style="263" customWidth="1"/>
    <col min="11778" max="11778" width="8.28515625" style="263" customWidth="1"/>
    <col min="11779" max="11779" width="7.7109375" style="263" customWidth="1"/>
    <col min="11780" max="11780" width="19.85546875" style="263" customWidth="1"/>
    <col min="11781" max="11781" width="19.42578125" style="263" customWidth="1"/>
    <col min="11782" max="12032" width="9.140625" style="263"/>
    <col min="12033" max="12033" width="47.140625" style="263" customWidth="1"/>
    <col min="12034" max="12034" width="8.28515625" style="263" customWidth="1"/>
    <col min="12035" max="12035" width="7.7109375" style="263" customWidth="1"/>
    <col min="12036" max="12036" width="19.85546875" style="263" customWidth="1"/>
    <col min="12037" max="12037" width="19.42578125" style="263" customWidth="1"/>
    <col min="12038" max="12288" width="9.140625" style="263"/>
    <col min="12289" max="12289" width="47.140625" style="263" customWidth="1"/>
    <col min="12290" max="12290" width="8.28515625" style="263" customWidth="1"/>
    <col min="12291" max="12291" width="7.7109375" style="263" customWidth="1"/>
    <col min="12292" max="12292" width="19.85546875" style="263" customWidth="1"/>
    <col min="12293" max="12293" width="19.42578125" style="263" customWidth="1"/>
    <col min="12294" max="12544" width="9.140625" style="263"/>
    <col min="12545" max="12545" width="47.140625" style="263" customWidth="1"/>
    <col min="12546" max="12546" width="8.28515625" style="263" customWidth="1"/>
    <col min="12547" max="12547" width="7.7109375" style="263" customWidth="1"/>
    <col min="12548" max="12548" width="19.85546875" style="263" customWidth="1"/>
    <col min="12549" max="12549" width="19.42578125" style="263" customWidth="1"/>
    <col min="12550" max="12800" width="9.140625" style="263"/>
    <col min="12801" max="12801" width="47.140625" style="263" customWidth="1"/>
    <col min="12802" max="12802" width="8.28515625" style="263" customWidth="1"/>
    <col min="12803" max="12803" width="7.7109375" style="263" customWidth="1"/>
    <col min="12804" max="12804" width="19.85546875" style="263" customWidth="1"/>
    <col min="12805" max="12805" width="19.42578125" style="263" customWidth="1"/>
    <col min="12806" max="13056" width="9.140625" style="263"/>
    <col min="13057" max="13057" width="47.140625" style="263" customWidth="1"/>
    <col min="13058" max="13058" width="8.28515625" style="263" customWidth="1"/>
    <col min="13059" max="13059" width="7.7109375" style="263" customWidth="1"/>
    <col min="13060" max="13060" width="19.85546875" style="263" customWidth="1"/>
    <col min="13061" max="13061" width="19.42578125" style="263" customWidth="1"/>
    <col min="13062" max="13312" width="9.140625" style="263"/>
    <col min="13313" max="13313" width="47.140625" style="263" customWidth="1"/>
    <col min="13314" max="13314" width="8.28515625" style="263" customWidth="1"/>
    <col min="13315" max="13315" width="7.7109375" style="263" customWidth="1"/>
    <col min="13316" max="13316" width="19.85546875" style="263" customWidth="1"/>
    <col min="13317" max="13317" width="19.42578125" style="263" customWidth="1"/>
    <col min="13318" max="13568" width="9.140625" style="263"/>
    <col min="13569" max="13569" width="47.140625" style="263" customWidth="1"/>
    <col min="13570" max="13570" width="8.28515625" style="263" customWidth="1"/>
    <col min="13571" max="13571" width="7.7109375" style="263" customWidth="1"/>
    <col min="13572" max="13572" width="19.85546875" style="263" customWidth="1"/>
    <col min="13573" max="13573" width="19.42578125" style="263" customWidth="1"/>
    <col min="13574" max="13824" width="9.140625" style="263"/>
    <col min="13825" max="13825" width="47.140625" style="263" customWidth="1"/>
    <col min="13826" max="13826" width="8.28515625" style="263" customWidth="1"/>
    <col min="13827" max="13827" width="7.7109375" style="263" customWidth="1"/>
    <col min="13828" max="13828" width="19.85546875" style="263" customWidth="1"/>
    <col min="13829" max="13829" width="19.42578125" style="263" customWidth="1"/>
    <col min="13830" max="14080" width="9.140625" style="263"/>
    <col min="14081" max="14081" width="47.140625" style="263" customWidth="1"/>
    <col min="14082" max="14082" width="8.28515625" style="263" customWidth="1"/>
    <col min="14083" max="14083" width="7.7109375" style="263" customWidth="1"/>
    <col min="14084" max="14084" width="19.85546875" style="263" customWidth="1"/>
    <col min="14085" max="14085" width="19.42578125" style="263" customWidth="1"/>
    <col min="14086" max="14336" width="9.140625" style="263"/>
    <col min="14337" max="14337" width="47.140625" style="263" customWidth="1"/>
    <col min="14338" max="14338" width="8.28515625" style="263" customWidth="1"/>
    <col min="14339" max="14339" width="7.7109375" style="263" customWidth="1"/>
    <col min="14340" max="14340" width="19.85546875" style="263" customWidth="1"/>
    <col min="14341" max="14341" width="19.42578125" style="263" customWidth="1"/>
    <col min="14342" max="14592" width="9.140625" style="263"/>
    <col min="14593" max="14593" width="47.140625" style="263" customWidth="1"/>
    <col min="14594" max="14594" width="8.28515625" style="263" customWidth="1"/>
    <col min="14595" max="14595" width="7.7109375" style="263" customWidth="1"/>
    <col min="14596" max="14596" width="19.85546875" style="263" customWidth="1"/>
    <col min="14597" max="14597" width="19.42578125" style="263" customWidth="1"/>
    <col min="14598" max="14848" width="9.140625" style="263"/>
    <col min="14849" max="14849" width="47.140625" style="263" customWidth="1"/>
    <col min="14850" max="14850" width="8.28515625" style="263" customWidth="1"/>
    <col min="14851" max="14851" width="7.7109375" style="263" customWidth="1"/>
    <col min="14852" max="14852" width="19.85546875" style="263" customWidth="1"/>
    <col min="14853" max="14853" width="19.42578125" style="263" customWidth="1"/>
    <col min="14854" max="15104" width="9.140625" style="263"/>
    <col min="15105" max="15105" width="47.140625" style="263" customWidth="1"/>
    <col min="15106" max="15106" width="8.28515625" style="263" customWidth="1"/>
    <col min="15107" max="15107" width="7.7109375" style="263" customWidth="1"/>
    <col min="15108" max="15108" width="19.85546875" style="263" customWidth="1"/>
    <col min="15109" max="15109" width="19.42578125" style="263" customWidth="1"/>
    <col min="15110" max="15360" width="9.140625" style="263"/>
    <col min="15361" max="15361" width="47.140625" style="263" customWidth="1"/>
    <col min="15362" max="15362" width="8.28515625" style="263" customWidth="1"/>
    <col min="15363" max="15363" width="7.7109375" style="263" customWidth="1"/>
    <col min="15364" max="15364" width="19.85546875" style="263" customWidth="1"/>
    <col min="15365" max="15365" width="19.42578125" style="263" customWidth="1"/>
    <col min="15366" max="15616" width="9.140625" style="263"/>
    <col min="15617" max="15617" width="47.140625" style="263" customWidth="1"/>
    <col min="15618" max="15618" width="8.28515625" style="263" customWidth="1"/>
    <col min="15619" max="15619" width="7.7109375" style="263" customWidth="1"/>
    <col min="15620" max="15620" width="19.85546875" style="263" customWidth="1"/>
    <col min="15621" max="15621" width="19.42578125" style="263" customWidth="1"/>
    <col min="15622" max="15872" width="9.140625" style="263"/>
    <col min="15873" max="15873" width="47.140625" style="263" customWidth="1"/>
    <col min="15874" max="15874" width="8.28515625" style="263" customWidth="1"/>
    <col min="15875" max="15875" width="7.7109375" style="263" customWidth="1"/>
    <col min="15876" max="15876" width="19.85546875" style="263" customWidth="1"/>
    <col min="15877" max="15877" width="19.42578125" style="263" customWidth="1"/>
    <col min="15878" max="16128" width="9.140625" style="263"/>
    <col min="16129" max="16129" width="47.140625" style="263" customWidth="1"/>
    <col min="16130" max="16130" width="8.28515625" style="263" customWidth="1"/>
    <col min="16131" max="16131" width="7.7109375" style="263" customWidth="1"/>
    <col min="16132" max="16132" width="19.85546875" style="263" customWidth="1"/>
    <col min="16133" max="16133" width="19.42578125" style="263" customWidth="1"/>
    <col min="16134" max="16384" width="9.140625" style="263"/>
  </cols>
  <sheetData>
    <row r="1" spans="1:5" ht="18" customHeight="1">
      <c r="A1" s="180" t="s">
        <v>167</v>
      </c>
      <c r="B1" s="180"/>
      <c r="C1" s="181"/>
      <c r="D1" s="262" t="s">
        <v>168</v>
      </c>
      <c r="E1" s="262"/>
    </row>
    <row r="2" spans="1:5" ht="18" customHeight="1">
      <c r="A2" s="184" t="s">
        <v>169</v>
      </c>
      <c r="B2" s="184"/>
      <c r="C2" s="183"/>
      <c r="D2" s="188" t="s">
        <v>170</v>
      </c>
      <c r="E2" s="188"/>
    </row>
    <row r="3" spans="1:5" ht="18" customHeight="1">
      <c r="A3" s="184" t="s">
        <v>567</v>
      </c>
      <c r="B3" s="184"/>
      <c r="C3" s="183"/>
      <c r="D3" s="188" t="s">
        <v>568</v>
      </c>
      <c r="E3" s="188"/>
    </row>
    <row r="5" spans="1:5" ht="18" customHeight="1">
      <c r="A5" s="189" t="s">
        <v>633</v>
      </c>
      <c r="B5" s="189"/>
      <c r="C5" s="189"/>
      <c r="D5" s="189"/>
      <c r="E5" s="189"/>
    </row>
    <row r="6" spans="1:5" ht="18" customHeight="1">
      <c r="A6" s="264" t="s">
        <v>174</v>
      </c>
      <c r="B6" s="264"/>
      <c r="C6" s="264"/>
      <c r="D6" s="264"/>
      <c r="E6" s="264"/>
    </row>
    <row r="8" spans="1:5" ht="40.5" customHeight="1">
      <c r="A8" s="219" t="s">
        <v>57</v>
      </c>
      <c r="B8" s="265" t="s">
        <v>175</v>
      </c>
      <c r="C8" s="265" t="s">
        <v>176</v>
      </c>
      <c r="D8" s="266" t="s">
        <v>634</v>
      </c>
      <c r="E8" s="267" t="s">
        <v>635</v>
      </c>
    </row>
    <row r="9" spans="1:5" ht="18" customHeight="1">
      <c r="A9" s="268" t="s">
        <v>636</v>
      </c>
      <c r="B9" s="269"/>
      <c r="C9" s="269"/>
      <c r="D9" s="270"/>
      <c r="E9" s="271"/>
    </row>
    <row r="10" spans="1:5" ht="18" customHeight="1">
      <c r="A10" s="272" t="s">
        <v>637</v>
      </c>
      <c r="B10" s="273" t="s">
        <v>578</v>
      </c>
      <c r="C10" s="273"/>
      <c r="D10" s="270">
        <v>5332647467</v>
      </c>
      <c r="E10" s="270">
        <v>848820009</v>
      </c>
    </row>
    <row r="11" spans="1:5" ht="18" customHeight="1">
      <c r="A11" s="268" t="s">
        <v>638</v>
      </c>
      <c r="B11" s="269"/>
      <c r="C11" s="269"/>
      <c r="D11" s="270"/>
      <c r="E11" s="270"/>
    </row>
    <row r="12" spans="1:5" ht="18" customHeight="1">
      <c r="A12" s="272" t="s">
        <v>639</v>
      </c>
      <c r="B12" s="273" t="s">
        <v>599</v>
      </c>
      <c r="C12" s="273" t="s">
        <v>227</v>
      </c>
      <c r="D12" s="274">
        <v>232248809</v>
      </c>
      <c r="E12" s="274">
        <v>555299801</v>
      </c>
    </row>
    <row r="13" spans="1:5" ht="18" customHeight="1">
      <c r="A13" s="272" t="s">
        <v>640</v>
      </c>
      <c r="B13" s="273" t="s">
        <v>641</v>
      </c>
      <c r="C13" s="273"/>
      <c r="D13" s="274"/>
      <c r="E13" s="274"/>
    </row>
    <row r="14" spans="1:5" ht="18" customHeight="1">
      <c r="A14" s="272" t="s">
        <v>642</v>
      </c>
      <c r="B14" s="273" t="s">
        <v>643</v>
      </c>
      <c r="C14" s="273"/>
      <c r="D14" s="274"/>
      <c r="E14" s="274"/>
    </row>
    <row r="15" spans="1:5" ht="18" customHeight="1">
      <c r="A15" s="272" t="s">
        <v>644</v>
      </c>
      <c r="B15" s="273" t="s">
        <v>645</v>
      </c>
      <c r="C15" s="273"/>
      <c r="D15" s="274"/>
      <c r="E15" s="274"/>
    </row>
    <row r="16" spans="1:5" ht="18" customHeight="1">
      <c r="A16" s="272" t="s">
        <v>646</v>
      </c>
      <c r="B16" s="273" t="s">
        <v>647</v>
      </c>
      <c r="C16" s="273"/>
      <c r="D16" s="274"/>
      <c r="E16" s="274"/>
    </row>
    <row r="17" spans="1:5" ht="18" customHeight="1">
      <c r="A17" s="268" t="s">
        <v>648</v>
      </c>
      <c r="B17" s="269" t="s">
        <v>649</v>
      </c>
      <c r="C17" s="269"/>
      <c r="D17" s="270">
        <f>D12+D10</f>
        <v>5564896276</v>
      </c>
      <c r="E17" s="270">
        <f>SUM(E10:E16)</f>
        <v>1404119810</v>
      </c>
    </row>
    <row r="18" spans="1:5" ht="18" customHeight="1">
      <c r="A18" s="272" t="s">
        <v>650</v>
      </c>
      <c r="B18" s="273" t="s">
        <v>651</v>
      </c>
      <c r="C18" s="273"/>
      <c r="D18" s="274">
        <v>-212591368</v>
      </c>
      <c r="E18" s="274">
        <v>-44248248283</v>
      </c>
    </row>
    <row r="19" spans="1:5" ht="18" customHeight="1">
      <c r="A19" s="272" t="s">
        <v>652</v>
      </c>
      <c r="B19" s="273" t="s">
        <v>601</v>
      </c>
      <c r="C19" s="273"/>
      <c r="D19" s="274"/>
      <c r="E19" s="274"/>
    </row>
    <row r="20" spans="1:5" ht="18" customHeight="1">
      <c r="A20" s="272" t="s">
        <v>653</v>
      </c>
      <c r="B20" s="273" t="s">
        <v>603</v>
      </c>
      <c r="C20" s="273"/>
      <c r="D20" s="274">
        <v>-70441730102</v>
      </c>
      <c r="E20" s="274">
        <v>36427919617</v>
      </c>
    </row>
    <row r="21" spans="1:5" ht="18" customHeight="1">
      <c r="A21" s="272" t="s">
        <v>654</v>
      </c>
      <c r="B21" s="273" t="s">
        <v>655</v>
      </c>
      <c r="C21" s="273"/>
      <c r="D21" s="274">
        <v>-181633274</v>
      </c>
      <c r="E21" s="274">
        <v>10367167</v>
      </c>
    </row>
    <row r="22" spans="1:5" ht="18" customHeight="1">
      <c r="A22" s="272" t="s">
        <v>656</v>
      </c>
      <c r="B22" s="273" t="s">
        <v>657</v>
      </c>
      <c r="C22" s="273"/>
      <c r="D22" s="274"/>
      <c r="E22" s="274"/>
    </row>
    <row r="23" spans="1:5" ht="18" customHeight="1">
      <c r="A23" s="272" t="s">
        <v>658</v>
      </c>
      <c r="B23" s="273" t="s">
        <v>659</v>
      </c>
      <c r="C23" s="273"/>
      <c r="D23" s="274">
        <v>-698464905</v>
      </c>
      <c r="E23" s="274">
        <v>0</v>
      </c>
    </row>
    <row r="24" spans="1:5" ht="18" customHeight="1">
      <c r="A24" s="272" t="s">
        <v>660</v>
      </c>
      <c r="B24" s="273" t="s">
        <v>661</v>
      </c>
      <c r="C24" s="273"/>
      <c r="D24" s="274"/>
      <c r="E24" s="274">
        <v>0</v>
      </c>
    </row>
    <row r="25" spans="1:5" ht="18" customHeight="1">
      <c r="A25" s="272" t="s">
        <v>662</v>
      </c>
      <c r="B25" s="273" t="s">
        <v>663</v>
      </c>
      <c r="C25" s="273"/>
      <c r="D25" s="274"/>
      <c r="E25" s="274"/>
    </row>
    <row r="26" spans="1:5" ht="18" customHeight="1">
      <c r="A26" s="268" t="s">
        <v>664</v>
      </c>
      <c r="B26" s="269" t="s">
        <v>606</v>
      </c>
      <c r="C26" s="269"/>
      <c r="D26" s="270">
        <f>SUM(D17:D25)</f>
        <v>-65969523373</v>
      </c>
      <c r="E26" s="270">
        <f>SUM(E17:E25)</f>
        <v>-6405841689</v>
      </c>
    </row>
    <row r="27" spans="1:5" ht="18" customHeight="1">
      <c r="A27" s="268" t="s">
        <v>665</v>
      </c>
      <c r="B27" s="269"/>
      <c r="C27" s="269"/>
      <c r="D27" s="270"/>
      <c r="E27" s="270"/>
    </row>
    <row r="28" spans="1:5" ht="18" customHeight="1">
      <c r="A28" s="272" t="s">
        <v>666</v>
      </c>
      <c r="B28" s="273" t="s">
        <v>667</v>
      </c>
      <c r="C28" s="273"/>
      <c r="D28" s="274">
        <v>-100136000</v>
      </c>
      <c r="E28" s="274">
        <v>-105000000</v>
      </c>
    </row>
    <row r="29" spans="1:5" ht="18" customHeight="1">
      <c r="A29" s="272" t="s">
        <v>668</v>
      </c>
      <c r="B29" s="273" t="s">
        <v>669</v>
      </c>
      <c r="C29" s="273"/>
      <c r="D29" s="274"/>
      <c r="E29" s="274"/>
    </row>
    <row r="30" spans="1:5" ht="18" customHeight="1">
      <c r="A30" s="272" t="s">
        <v>670</v>
      </c>
      <c r="B30" s="273" t="s">
        <v>671</v>
      </c>
      <c r="C30" s="273"/>
      <c r="D30" s="274"/>
      <c r="E30" s="274"/>
    </row>
    <row r="31" spans="1:5" ht="18" customHeight="1">
      <c r="A31" s="272" t="s">
        <v>672</v>
      </c>
      <c r="B31" s="273" t="s">
        <v>673</v>
      </c>
      <c r="C31" s="273"/>
      <c r="D31" s="274"/>
      <c r="E31" s="274"/>
    </row>
    <row r="32" spans="1:5" ht="18" customHeight="1">
      <c r="A32" s="272" t="s">
        <v>674</v>
      </c>
      <c r="B32" s="273" t="s">
        <v>608</v>
      </c>
      <c r="C32" s="273"/>
      <c r="D32" s="274"/>
      <c r="E32" s="274"/>
    </row>
    <row r="33" spans="1:5" ht="18" customHeight="1">
      <c r="A33" s="272" t="s">
        <v>675</v>
      </c>
      <c r="B33" s="273" t="s">
        <v>676</v>
      </c>
      <c r="C33" s="273"/>
      <c r="D33" s="274"/>
      <c r="E33" s="274"/>
    </row>
    <row r="34" spans="1:5" ht="18" customHeight="1">
      <c r="A34" s="272" t="s">
        <v>677</v>
      </c>
      <c r="B34" s="273" t="s">
        <v>678</v>
      </c>
      <c r="C34" s="273"/>
      <c r="D34" s="274"/>
      <c r="E34" s="274"/>
    </row>
    <row r="35" spans="1:5" ht="18" customHeight="1">
      <c r="A35" s="275" t="s">
        <v>679</v>
      </c>
      <c r="B35" s="276" t="s">
        <v>610</v>
      </c>
      <c r="C35" s="276"/>
      <c r="D35" s="277">
        <f>SUM(D28:D34)</f>
        <v>-100136000</v>
      </c>
      <c r="E35" s="277">
        <f>SUM(E28:E34)</f>
        <v>-105000000</v>
      </c>
    </row>
    <row r="36" spans="1:5" ht="18" customHeight="1">
      <c r="A36" s="278"/>
      <c r="B36" s="279"/>
      <c r="C36" s="279"/>
      <c r="D36" s="280"/>
      <c r="E36" s="280"/>
    </row>
    <row r="37" spans="1:5" ht="18" customHeight="1">
      <c r="A37" s="278"/>
      <c r="B37" s="279"/>
      <c r="C37" s="279"/>
      <c r="D37" s="280"/>
      <c r="E37" s="280"/>
    </row>
    <row r="38" spans="1:5" ht="18" customHeight="1">
      <c r="A38" s="278"/>
      <c r="B38" s="279"/>
      <c r="C38" s="279"/>
      <c r="D38" s="280"/>
      <c r="E38" s="280"/>
    </row>
    <row r="39" spans="1:5" ht="18" customHeight="1">
      <c r="A39" s="278"/>
      <c r="B39" s="279"/>
      <c r="C39" s="279"/>
      <c r="D39" s="280"/>
      <c r="E39" s="280"/>
    </row>
    <row r="40" spans="1:5" ht="18" customHeight="1">
      <c r="A40" s="278"/>
      <c r="B40" s="279"/>
      <c r="C40" s="279"/>
      <c r="D40" s="280"/>
      <c r="E40" s="280"/>
    </row>
    <row r="41" spans="1:5" ht="18" customHeight="1">
      <c r="A41" s="278"/>
      <c r="B41" s="279"/>
      <c r="C41" s="279"/>
      <c r="D41" s="280"/>
      <c r="E41" s="280"/>
    </row>
    <row r="42" spans="1:5" ht="18" customHeight="1">
      <c r="A42" s="278"/>
      <c r="B42" s="279"/>
      <c r="C42" s="279"/>
      <c r="D42" s="280"/>
      <c r="E42" s="280"/>
    </row>
    <row r="43" spans="1:5" ht="18" customHeight="1">
      <c r="A43" s="281" t="s">
        <v>680</v>
      </c>
      <c r="B43" s="282"/>
      <c r="C43" s="282"/>
      <c r="D43" s="271"/>
      <c r="E43" s="271"/>
    </row>
    <row r="44" spans="1:5" ht="18" customHeight="1">
      <c r="A44" s="272" t="s">
        <v>681</v>
      </c>
      <c r="B44" s="273" t="s">
        <v>612</v>
      </c>
      <c r="C44" s="273"/>
      <c r="D44" s="274">
        <v>35000000000</v>
      </c>
      <c r="E44" s="274"/>
    </row>
    <row r="45" spans="1:5" ht="18" customHeight="1">
      <c r="A45" s="272" t="s">
        <v>682</v>
      </c>
      <c r="B45" s="273" t="s">
        <v>614</v>
      </c>
      <c r="C45" s="273"/>
      <c r="D45" s="274"/>
      <c r="E45" s="274"/>
    </row>
    <row r="46" spans="1:5" ht="18" customHeight="1">
      <c r="A46" s="272" t="s">
        <v>683</v>
      </c>
      <c r="B46" s="273" t="s">
        <v>684</v>
      </c>
      <c r="C46" s="273"/>
      <c r="D46" s="274"/>
      <c r="E46" s="274"/>
    </row>
    <row r="47" spans="1:5" ht="18" customHeight="1">
      <c r="A47" s="272" t="s">
        <v>685</v>
      </c>
      <c r="B47" s="273" t="s">
        <v>686</v>
      </c>
      <c r="C47" s="273"/>
      <c r="D47" s="274"/>
      <c r="E47" s="274"/>
    </row>
    <row r="48" spans="1:5" ht="18" customHeight="1">
      <c r="A48" s="272" t="s">
        <v>687</v>
      </c>
      <c r="B48" s="273" t="s">
        <v>688</v>
      </c>
      <c r="C48" s="273"/>
      <c r="D48" s="274"/>
      <c r="E48" s="274"/>
    </row>
    <row r="49" spans="1:5" ht="18" customHeight="1">
      <c r="A49" s="272" t="s">
        <v>689</v>
      </c>
      <c r="B49" s="273" t="s">
        <v>690</v>
      </c>
      <c r="C49" s="273"/>
      <c r="D49" s="274"/>
      <c r="E49" s="274"/>
    </row>
    <row r="50" spans="1:5" ht="18" customHeight="1">
      <c r="A50" s="268" t="s">
        <v>691</v>
      </c>
      <c r="B50" s="269" t="s">
        <v>616</v>
      </c>
      <c r="C50" s="269"/>
      <c r="D50" s="270">
        <f>D44</f>
        <v>35000000000</v>
      </c>
      <c r="E50" s="270"/>
    </row>
    <row r="51" spans="1:5" ht="18" customHeight="1">
      <c r="A51" s="268" t="s">
        <v>692</v>
      </c>
      <c r="B51" s="269" t="s">
        <v>620</v>
      </c>
      <c r="C51" s="269"/>
      <c r="D51" s="283">
        <f>D26+D35+D50</f>
        <v>-31069659373</v>
      </c>
      <c r="E51" s="270">
        <f>E35+E26</f>
        <v>-6510841689</v>
      </c>
    </row>
    <row r="52" spans="1:5" ht="18" customHeight="1">
      <c r="A52" s="272" t="s">
        <v>693</v>
      </c>
      <c r="B52" s="273" t="s">
        <v>626</v>
      </c>
      <c r="C52" s="273" t="s">
        <v>184</v>
      </c>
      <c r="D52" s="274">
        <v>112523664505</v>
      </c>
      <c r="E52" s="274">
        <v>55140488772</v>
      </c>
    </row>
    <row r="53" spans="1:5" ht="18" customHeight="1">
      <c r="A53" s="272" t="s">
        <v>694</v>
      </c>
      <c r="B53" s="273" t="s">
        <v>628</v>
      </c>
      <c r="C53" s="273"/>
      <c r="D53" s="274"/>
      <c r="E53" s="274"/>
    </row>
    <row r="54" spans="1:5" ht="18" customHeight="1">
      <c r="A54" s="268" t="s">
        <v>695</v>
      </c>
      <c r="B54" s="269" t="s">
        <v>632</v>
      </c>
      <c r="C54" s="269" t="s">
        <v>184</v>
      </c>
      <c r="D54" s="270">
        <f>D51+D52</f>
        <v>81454005132</v>
      </c>
      <c r="E54" s="270">
        <f>E51+E52</f>
        <v>48629647083</v>
      </c>
    </row>
    <row r="55" spans="1:5" s="284" customFormat="1" ht="18" customHeight="1">
      <c r="B55" s="285"/>
      <c r="C55" s="285"/>
      <c r="D55" s="286">
        <f>D54-32020277180</f>
        <v>49433727952</v>
      </c>
      <c r="E55" s="286"/>
    </row>
    <row r="56" spans="1:5" s="183" customFormat="1" ht="18" customHeight="1">
      <c r="B56" s="187"/>
      <c r="C56" s="187"/>
      <c r="D56" s="230" t="s">
        <v>564</v>
      </c>
      <c r="E56" s="230"/>
    </row>
    <row r="57" spans="1:5" s="183" customFormat="1" ht="18" customHeight="1">
      <c r="A57" s="183" t="s">
        <v>565</v>
      </c>
      <c r="B57" s="187"/>
      <c r="C57" s="187"/>
      <c r="D57" s="231" t="s">
        <v>105</v>
      </c>
      <c r="E57" s="231"/>
    </row>
    <row r="58" spans="1:5" s="183" customFormat="1" ht="18" customHeight="1">
      <c r="B58" s="187"/>
      <c r="C58" s="187"/>
      <c r="D58" s="187"/>
      <c r="E58" s="187"/>
    </row>
    <row r="59" spans="1:5" s="183" customFormat="1" ht="18" customHeight="1">
      <c r="B59" s="187"/>
      <c r="C59" s="187"/>
      <c r="D59" s="187"/>
      <c r="E59" s="187"/>
    </row>
    <row r="60" spans="1:5" s="183" customFormat="1" ht="18" customHeight="1">
      <c r="B60" s="187"/>
      <c r="C60" s="187"/>
    </row>
    <row r="61" spans="1:5" s="183" customFormat="1" ht="18" customHeight="1">
      <c r="B61" s="187"/>
      <c r="C61" s="187"/>
    </row>
    <row r="62" spans="1:5" s="183" customFormat="1" ht="18" customHeight="1">
      <c r="B62" s="187"/>
      <c r="C62" s="187"/>
    </row>
    <row r="63" spans="1:5" s="183" customFormat="1" ht="18" customHeight="1">
      <c r="A63" s="183" t="s">
        <v>566</v>
      </c>
      <c r="B63" s="187"/>
      <c r="C63" s="187"/>
      <c r="D63" s="231" t="s">
        <v>106</v>
      </c>
      <c r="E63" s="231"/>
    </row>
  </sheetData>
  <mergeCells count="11">
    <mergeCell ref="A5:E5"/>
    <mergeCell ref="A6:E6"/>
    <mergeCell ref="D56:E56"/>
    <mergeCell ref="D57:E57"/>
    <mergeCell ref="D63:E63"/>
    <mergeCell ref="A1:B1"/>
    <mergeCell ref="D1:E1"/>
    <mergeCell ref="A2:B2"/>
    <mergeCell ref="D2:E2"/>
    <mergeCell ref="A3:B3"/>
    <mergeCell ref="D3:E3"/>
  </mergeCells>
  <pageMargins left="0.76" right="0.2" top="0.44" bottom="0.42" header="0.2" footer="0.21"/>
  <pageSetup scale="95" orientation="portrait" horizontalDpi="300" verticalDpi="300" r:id="rId1"/>
  <headerFooter alignWithMargins="0">
    <oddFooter>&amp;CTrang &amp;P</oddFooter>
  </headerFooter>
</worksheet>
</file>

<file path=xl/worksheets/sheet4.xml><?xml version="1.0" encoding="utf-8"?>
<worksheet xmlns="http://schemas.openxmlformats.org/spreadsheetml/2006/main" xmlns:r="http://schemas.openxmlformats.org/officeDocument/2006/relationships">
  <dimension ref="A1:F332"/>
  <sheetViews>
    <sheetView view="pageLayout" topLeftCell="A281" workbookViewId="0">
      <selection activeCell="D322" sqref="D322"/>
    </sheetView>
  </sheetViews>
  <sheetFormatPr defaultRowHeight="12.75"/>
  <cols>
    <col min="1" max="1" width="32.85546875" style="5" customWidth="1"/>
    <col min="2" max="2" width="19.42578125" style="5" customWidth="1"/>
    <col min="3" max="3" width="3.7109375" style="5" customWidth="1"/>
    <col min="4" max="4" width="18.28515625" style="5" customWidth="1"/>
    <col min="5" max="5" width="3.7109375" style="5" customWidth="1"/>
    <col min="6" max="6" width="17.7109375" style="5" customWidth="1"/>
    <col min="7" max="16384" width="9.140625" style="5"/>
  </cols>
  <sheetData>
    <row r="1" spans="1:6" s="4" customFormat="1" ht="15">
      <c r="A1" s="1"/>
      <c r="B1" s="2"/>
      <c r="C1" s="1"/>
      <c r="D1" s="1"/>
      <c r="E1" s="1"/>
      <c r="F1" s="3"/>
    </row>
    <row r="2" spans="1:6" s="4" customFormat="1"/>
    <row r="3" spans="1:6" ht="18.75">
      <c r="A3" s="161" t="s">
        <v>0</v>
      </c>
      <c r="B3" s="161"/>
      <c r="C3" s="161"/>
      <c r="D3" s="161"/>
      <c r="E3" s="161"/>
      <c r="F3" s="161"/>
    </row>
    <row r="4" spans="1:6" ht="14.25">
      <c r="A4" s="162" t="s">
        <v>159</v>
      </c>
      <c r="B4" s="162"/>
      <c r="C4" s="162"/>
      <c r="D4" s="162"/>
      <c r="E4" s="162"/>
      <c r="F4" s="162"/>
    </row>
    <row r="5" spans="1:6" ht="15">
      <c r="A5" s="6"/>
    </row>
    <row r="6" spans="1:6" ht="15">
      <c r="A6" s="6"/>
    </row>
    <row r="7" spans="1:6" ht="14.25">
      <c r="A7" s="163" t="s">
        <v>1</v>
      </c>
      <c r="B7" s="163"/>
      <c r="C7" s="163"/>
      <c r="D7" s="163"/>
      <c r="E7" s="163"/>
      <c r="F7" s="163"/>
    </row>
    <row r="8" spans="1:6" ht="14.25">
      <c r="A8" s="7"/>
    </row>
    <row r="9" spans="1:6" ht="15">
      <c r="A9" s="7" t="s">
        <v>2</v>
      </c>
      <c r="B9" s="6" t="s">
        <v>3</v>
      </c>
      <c r="C9" s="160"/>
      <c r="D9" s="160"/>
      <c r="E9" s="6"/>
    </row>
    <row r="10" spans="1:6" ht="15">
      <c r="A10" s="6"/>
    </row>
    <row r="11" spans="1:6" ht="15">
      <c r="A11" s="7" t="s">
        <v>4</v>
      </c>
      <c r="B11" s="160" t="s">
        <v>5</v>
      </c>
      <c r="C11" s="160"/>
      <c r="D11" s="160"/>
      <c r="E11" s="6"/>
    </row>
    <row r="12" spans="1:6" ht="15">
      <c r="A12" s="6"/>
    </row>
    <row r="13" spans="1:6" ht="15">
      <c r="A13" s="7" t="s">
        <v>6</v>
      </c>
      <c r="B13" s="6" t="s">
        <v>160</v>
      </c>
      <c r="C13" s="160"/>
      <c r="D13" s="160"/>
      <c r="E13" s="6"/>
    </row>
    <row r="14" spans="1:6" ht="15">
      <c r="A14" s="6"/>
    </row>
    <row r="15" spans="1:6" ht="14.25">
      <c r="A15" s="163" t="s">
        <v>7</v>
      </c>
      <c r="B15" s="163"/>
      <c r="C15" s="163"/>
      <c r="D15" s="163"/>
      <c r="E15" s="163"/>
      <c r="F15" s="163"/>
    </row>
    <row r="16" spans="1:6" ht="14.25">
      <c r="A16" s="7"/>
    </row>
    <row r="17" spans="1:6" ht="15.75">
      <c r="A17" s="8" t="s">
        <v>8</v>
      </c>
    </row>
    <row r="18" spans="1:6" ht="15">
      <c r="A18" s="165" t="s">
        <v>9</v>
      </c>
      <c r="B18" s="165"/>
      <c r="C18" s="165"/>
      <c r="D18" s="165"/>
      <c r="E18" s="165"/>
      <c r="F18" s="165"/>
    </row>
    <row r="19" spans="1:6" ht="15">
      <c r="A19" s="6"/>
    </row>
    <row r="20" spans="1:6" ht="15.75">
      <c r="A20" s="166" t="s">
        <v>10</v>
      </c>
      <c r="B20" s="166"/>
      <c r="C20" s="166"/>
      <c r="D20" s="166"/>
      <c r="E20" s="166"/>
      <c r="F20" s="166"/>
    </row>
    <row r="21" spans="1:6" ht="15">
      <c r="A21" s="160" t="s">
        <v>11</v>
      </c>
      <c r="B21" s="160"/>
      <c r="C21" s="160"/>
      <c r="D21" s="160"/>
      <c r="E21" s="160"/>
      <c r="F21" s="160"/>
    </row>
    <row r="22" spans="1:6" ht="15">
      <c r="A22" s="6"/>
    </row>
    <row r="23" spans="1:6" ht="14.25">
      <c r="A23" s="163" t="s">
        <v>12</v>
      </c>
      <c r="B23" s="163"/>
      <c r="C23" s="163"/>
      <c r="D23" s="163"/>
      <c r="E23" s="163"/>
      <c r="F23" s="163"/>
    </row>
    <row r="24" spans="1:6" ht="14.25">
      <c r="A24" s="7"/>
    </row>
    <row r="25" spans="1:6" ht="15.75">
      <c r="A25" s="8" t="s">
        <v>13</v>
      </c>
    </row>
    <row r="26" spans="1:6" ht="54.75" customHeight="1">
      <c r="A26" s="167" t="s">
        <v>14</v>
      </c>
      <c r="B26" s="160"/>
      <c r="C26" s="160"/>
      <c r="D26" s="160"/>
      <c r="E26" s="160"/>
      <c r="F26" s="160"/>
    </row>
    <row r="27" spans="1:6" ht="15">
      <c r="A27" s="6"/>
    </row>
    <row r="28" spans="1:6" ht="15.75">
      <c r="A28" s="166" t="s">
        <v>15</v>
      </c>
      <c r="B28" s="166"/>
      <c r="C28" s="166"/>
      <c r="D28" s="166"/>
      <c r="E28" s="166"/>
      <c r="F28" s="166"/>
    </row>
    <row r="29" spans="1:6" ht="46.5" customHeight="1">
      <c r="A29" s="167" t="s">
        <v>16</v>
      </c>
      <c r="B29" s="160"/>
      <c r="C29" s="160"/>
      <c r="D29" s="160"/>
      <c r="E29" s="160"/>
      <c r="F29" s="160"/>
    </row>
    <row r="30" spans="1:6" ht="15">
      <c r="A30" s="6"/>
    </row>
    <row r="31" spans="1:6" ht="15.75" customHeight="1">
      <c r="A31" s="8" t="s">
        <v>17</v>
      </c>
    </row>
    <row r="32" spans="1:6" ht="15">
      <c r="A32" s="160" t="s">
        <v>118</v>
      </c>
      <c r="B32" s="160"/>
      <c r="C32" s="160"/>
      <c r="D32" s="160"/>
      <c r="E32" s="160"/>
      <c r="F32" s="160"/>
    </row>
    <row r="33" spans="1:6" ht="15">
      <c r="A33" s="6"/>
    </row>
    <row r="34" spans="1:6" ht="14.25">
      <c r="A34" s="163" t="s">
        <v>18</v>
      </c>
      <c r="B34" s="163"/>
      <c r="C34" s="163"/>
      <c r="D34" s="163"/>
      <c r="E34" s="163"/>
      <c r="F34" s="163"/>
    </row>
    <row r="35" spans="1:6" ht="15">
      <c r="A35" s="6"/>
    </row>
    <row r="36" spans="1:6" ht="16.5" customHeight="1">
      <c r="A36" s="7" t="s">
        <v>19</v>
      </c>
    </row>
    <row r="37" spans="1:6" ht="15">
      <c r="A37" s="160" t="s">
        <v>20</v>
      </c>
      <c r="B37" s="160"/>
      <c r="C37" s="160"/>
      <c r="D37" s="160"/>
      <c r="E37" s="160"/>
      <c r="F37" s="160"/>
    </row>
    <row r="38" spans="1:6" ht="14.25">
      <c r="A38" s="7"/>
    </row>
    <row r="39" spans="1:6" ht="14.25">
      <c r="A39" s="9" t="s">
        <v>21</v>
      </c>
      <c r="B39" s="4"/>
      <c r="C39" s="4"/>
      <c r="D39" s="4"/>
      <c r="E39" s="4"/>
      <c r="F39" s="4"/>
    </row>
    <row r="40" spans="1:6" ht="14.25">
      <c r="A40" s="9"/>
      <c r="B40" s="4"/>
      <c r="C40" s="4"/>
      <c r="D40" s="4"/>
      <c r="E40" s="4"/>
      <c r="F40" s="4"/>
    </row>
    <row r="41" spans="1:6" ht="48" customHeight="1">
      <c r="A41" s="164" t="s">
        <v>22</v>
      </c>
      <c r="B41" s="164"/>
      <c r="C41" s="164"/>
      <c r="D41" s="164"/>
      <c r="E41" s="164"/>
      <c r="F41" s="164"/>
    </row>
    <row r="42" spans="1:6" ht="48" customHeight="1">
      <c r="A42" s="168"/>
      <c r="B42" s="168"/>
      <c r="C42" s="168"/>
      <c r="D42" s="168"/>
      <c r="E42" s="168"/>
      <c r="F42" s="168"/>
    </row>
    <row r="43" spans="1:6" ht="3.75" customHeight="1">
      <c r="A43" s="10"/>
      <c r="B43" s="10"/>
      <c r="C43" s="10"/>
      <c r="D43" s="10"/>
      <c r="E43" s="10"/>
      <c r="F43" s="10"/>
    </row>
    <row r="44" spans="1:6" ht="25.5" customHeight="1">
      <c r="A44" s="169" t="s">
        <v>23</v>
      </c>
      <c r="B44" s="169"/>
      <c r="C44" s="169"/>
      <c r="D44" s="169"/>
      <c r="E44" s="169"/>
      <c r="F44" s="169"/>
    </row>
    <row r="45" spans="1:6" ht="29.25" customHeight="1">
      <c r="A45" s="167" t="s">
        <v>119</v>
      </c>
      <c r="B45" s="160"/>
      <c r="C45" s="160"/>
      <c r="D45" s="160"/>
      <c r="E45" s="160"/>
      <c r="F45" s="160"/>
    </row>
    <row r="46" spans="1:6" ht="14.25">
      <c r="A46" s="7"/>
    </row>
    <row r="47" spans="1:6" ht="14.25">
      <c r="A47" s="7" t="s">
        <v>24</v>
      </c>
    </row>
    <row r="48" spans="1:6" ht="79.5" customHeight="1">
      <c r="A48" s="167" t="s">
        <v>25</v>
      </c>
      <c r="B48" s="160"/>
      <c r="C48" s="160"/>
      <c r="D48" s="160"/>
      <c r="E48" s="160"/>
      <c r="F48" s="160"/>
    </row>
    <row r="49" spans="1:6" ht="15">
      <c r="A49" s="6"/>
    </row>
    <row r="50" spans="1:6" ht="32.25" customHeight="1">
      <c r="A50" s="167" t="s">
        <v>26</v>
      </c>
      <c r="B50" s="160"/>
      <c r="C50" s="160"/>
      <c r="D50" s="160"/>
      <c r="E50" s="160"/>
      <c r="F50" s="160"/>
    </row>
    <row r="51" spans="1:6" ht="15">
      <c r="A51" s="6"/>
    </row>
    <row r="52" spans="1:6" ht="29.25" customHeight="1">
      <c r="A52" s="167" t="s">
        <v>141</v>
      </c>
      <c r="B52" s="160"/>
      <c r="C52" s="160"/>
      <c r="D52" s="160"/>
      <c r="E52" s="160"/>
      <c r="F52" s="160"/>
    </row>
    <row r="53" spans="1:6" ht="15">
      <c r="A53" s="11" t="s">
        <v>27</v>
      </c>
      <c r="B53" s="12" t="s">
        <v>28</v>
      </c>
      <c r="C53" s="12"/>
    </row>
    <row r="54" spans="1:6" ht="15">
      <c r="A54" s="13" t="s">
        <v>29</v>
      </c>
      <c r="B54" s="14" t="s">
        <v>30</v>
      </c>
      <c r="C54" s="14"/>
    </row>
    <row r="55" spans="1:6" ht="15">
      <c r="A55" s="13" t="s">
        <v>31</v>
      </c>
      <c r="B55" s="14" t="s">
        <v>30</v>
      </c>
      <c r="C55" s="14"/>
    </row>
    <row r="56" spans="1:6" ht="15">
      <c r="A56" s="6"/>
    </row>
    <row r="57" spans="1:6" ht="14.25">
      <c r="A57" s="7" t="s">
        <v>32</v>
      </c>
    </row>
    <row r="58" spans="1:6" ht="31.5" customHeight="1">
      <c r="A58" s="170" t="s">
        <v>121</v>
      </c>
      <c r="B58" s="170"/>
      <c r="C58" s="170"/>
      <c r="D58" s="170"/>
      <c r="E58" s="170"/>
      <c r="F58" s="170"/>
    </row>
    <row r="59" spans="1:6" ht="15">
      <c r="A59" s="6"/>
    </row>
    <row r="60" spans="1:6" ht="14.25">
      <c r="A60" s="7" t="s">
        <v>33</v>
      </c>
    </row>
    <row r="61" spans="1:6" ht="33" customHeight="1">
      <c r="A61" s="167" t="s">
        <v>34</v>
      </c>
      <c r="B61" s="160"/>
      <c r="C61" s="160"/>
      <c r="D61" s="160"/>
      <c r="E61" s="160"/>
      <c r="F61" s="160"/>
    </row>
    <row r="62" spans="1:6" ht="15">
      <c r="A62" s="6"/>
    </row>
    <row r="63" spans="1:6" ht="14.25">
      <c r="A63" s="163" t="s">
        <v>35</v>
      </c>
      <c r="B63" s="163"/>
      <c r="C63" s="163"/>
      <c r="D63" s="163"/>
      <c r="E63" s="163"/>
      <c r="F63" s="163"/>
    </row>
    <row r="64" spans="1:6" ht="15">
      <c r="A64" s="160" t="s">
        <v>36</v>
      </c>
      <c r="B64" s="160"/>
      <c r="C64" s="160"/>
      <c r="D64" s="160"/>
      <c r="E64" s="160"/>
      <c r="F64" s="160"/>
    </row>
    <row r="65" spans="1:6" ht="15">
      <c r="A65" s="6"/>
    </row>
    <row r="66" spans="1:6" ht="15">
      <c r="A66" s="160" t="s">
        <v>37</v>
      </c>
      <c r="B66" s="160"/>
      <c r="C66" s="160"/>
      <c r="D66" s="160"/>
      <c r="E66" s="160"/>
      <c r="F66" s="160"/>
    </row>
    <row r="67" spans="1:6" ht="14.25">
      <c r="A67" s="7" t="s">
        <v>38</v>
      </c>
    </row>
    <row r="68" spans="1:6" ht="60" customHeight="1">
      <c r="A68" s="164" t="s">
        <v>39</v>
      </c>
      <c r="B68" s="164"/>
      <c r="C68" s="164"/>
      <c r="D68" s="164"/>
      <c r="E68" s="164"/>
      <c r="F68" s="164"/>
    </row>
    <row r="69" spans="1:6" ht="14.25">
      <c r="A69" s="9" t="s">
        <v>40</v>
      </c>
      <c r="B69" s="4"/>
      <c r="C69" s="4"/>
      <c r="D69" s="4"/>
      <c r="E69" s="4"/>
      <c r="F69" s="4"/>
    </row>
    <row r="70" spans="1:6" ht="78" customHeight="1">
      <c r="A70" s="164" t="s">
        <v>41</v>
      </c>
      <c r="B70" s="171"/>
      <c r="C70" s="171"/>
      <c r="D70" s="171"/>
      <c r="E70" s="171"/>
      <c r="F70" s="171"/>
    </row>
    <row r="71" spans="1:6" ht="6.75" customHeight="1">
      <c r="A71" s="15"/>
      <c r="B71" s="16"/>
      <c r="C71" s="16"/>
      <c r="D71" s="16"/>
      <c r="E71" s="16"/>
      <c r="F71" s="16"/>
    </row>
    <row r="72" spans="1:6" ht="9" customHeight="1">
      <c r="A72" s="4"/>
      <c r="B72" s="4"/>
      <c r="C72" s="4"/>
      <c r="D72" s="4"/>
      <c r="E72" s="4"/>
      <c r="F72" s="4"/>
    </row>
    <row r="73" spans="1:6">
      <c r="A73" s="172" t="s">
        <v>42</v>
      </c>
      <c r="B73" s="172"/>
      <c r="C73" s="172"/>
      <c r="D73" s="172"/>
      <c r="E73" s="172"/>
      <c r="F73" s="172"/>
    </row>
    <row r="74" spans="1:6" ht="52.5" customHeight="1">
      <c r="A74" s="172"/>
      <c r="B74" s="172"/>
      <c r="C74" s="172"/>
      <c r="D74" s="172"/>
      <c r="E74" s="172"/>
      <c r="F74" s="172"/>
    </row>
    <row r="75" spans="1:6" ht="15" customHeight="1">
      <c r="A75" s="173"/>
      <c r="B75" s="173"/>
      <c r="C75" s="173"/>
      <c r="D75" s="173"/>
      <c r="E75" s="173"/>
      <c r="F75" s="173"/>
    </row>
    <row r="76" spans="1:6" ht="12" customHeight="1">
      <c r="A76" s="17"/>
      <c r="B76" s="18"/>
      <c r="C76" s="18"/>
      <c r="D76" s="18"/>
      <c r="E76" s="18"/>
      <c r="F76" s="18"/>
    </row>
    <row r="77" spans="1:6" ht="15" customHeight="1">
      <c r="A77" s="167" t="s">
        <v>43</v>
      </c>
      <c r="B77" s="167"/>
      <c r="C77" s="167"/>
      <c r="D77" s="167"/>
      <c r="E77" s="167"/>
      <c r="F77" s="167"/>
    </row>
    <row r="78" spans="1:6" ht="15" customHeight="1">
      <c r="A78" s="167"/>
      <c r="B78" s="167"/>
      <c r="C78" s="167"/>
      <c r="D78" s="167"/>
      <c r="E78" s="167"/>
      <c r="F78" s="167"/>
    </row>
    <row r="79" spans="1:6" ht="15" customHeight="1">
      <c r="A79" s="167"/>
      <c r="B79" s="167"/>
      <c r="C79" s="167"/>
      <c r="D79" s="167"/>
      <c r="E79" s="167"/>
      <c r="F79" s="167"/>
    </row>
    <row r="80" spans="1:6" ht="30.75" customHeight="1">
      <c r="A80" s="167"/>
      <c r="B80" s="167"/>
      <c r="C80" s="167"/>
      <c r="D80" s="167"/>
      <c r="E80" s="167"/>
      <c r="F80" s="167"/>
    </row>
    <row r="81" spans="1:6" ht="14.25">
      <c r="A81" s="163" t="s">
        <v>107</v>
      </c>
      <c r="B81" s="163"/>
      <c r="C81" s="163"/>
      <c r="D81" s="163"/>
      <c r="E81" s="163"/>
      <c r="F81" s="163"/>
    </row>
    <row r="82" spans="1:6" ht="29.25" customHeight="1">
      <c r="A82" s="167" t="s">
        <v>44</v>
      </c>
      <c r="B82" s="160"/>
      <c r="C82" s="160"/>
      <c r="D82" s="160"/>
      <c r="E82" s="160"/>
      <c r="F82" s="160"/>
    </row>
    <row r="83" spans="1:6" ht="15">
      <c r="A83" s="6"/>
    </row>
    <row r="84" spans="1:6" ht="15">
      <c r="A84" s="160" t="s">
        <v>45</v>
      </c>
      <c r="B84" s="160"/>
      <c r="C84" s="160"/>
      <c r="D84" s="160"/>
      <c r="E84" s="160"/>
      <c r="F84" s="160"/>
    </row>
    <row r="85" spans="1:6" ht="15">
      <c r="A85" s="6"/>
    </row>
    <row r="86" spans="1:6" ht="14.25">
      <c r="A86" s="163" t="s">
        <v>108</v>
      </c>
      <c r="B86" s="163"/>
      <c r="C86" s="163"/>
      <c r="D86" s="163"/>
      <c r="E86" s="163"/>
      <c r="F86" s="163"/>
    </row>
    <row r="87" spans="1:6" ht="42" customHeight="1">
      <c r="A87" s="167" t="s">
        <v>46</v>
      </c>
      <c r="B87" s="160"/>
      <c r="C87" s="160"/>
      <c r="D87" s="160"/>
      <c r="E87" s="160"/>
      <c r="F87" s="160"/>
    </row>
    <row r="88" spans="1:6" ht="15">
      <c r="A88" s="6"/>
    </row>
    <row r="89" spans="1:6" ht="14.25">
      <c r="A89" s="163" t="s">
        <v>109</v>
      </c>
      <c r="B89" s="163"/>
      <c r="C89" s="163"/>
      <c r="D89" s="163"/>
      <c r="E89" s="163"/>
      <c r="F89" s="163"/>
    </row>
    <row r="90" spans="1:6" ht="43.5" customHeight="1">
      <c r="A90" s="167" t="s">
        <v>47</v>
      </c>
      <c r="B90" s="160"/>
      <c r="C90" s="160"/>
      <c r="D90" s="160"/>
      <c r="E90" s="160"/>
      <c r="F90" s="160"/>
    </row>
    <row r="91" spans="1:6" ht="15">
      <c r="A91" s="6"/>
    </row>
    <row r="92" spans="1:6" ht="15">
      <c r="A92" s="160" t="s">
        <v>48</v>
      </c>
      <c r="B92" s="160"/>
      <c r="C92" s="160"/>
      <c r="D92" s="160"/>
      <c r="E92" s="160"/>
      <c r="F92" s="160"/>
    </row>
    <row r="93" spans="1:6" ht="15">
      <c r="A93" s="6"/>
    </row>
    <row r="94" spans="1:6" ht="14.25">
      <c r="A94" s="7" t="s">
        <v>110</v>
      </c>
    </row>
    <row r="95" spans="1:6" ht="30.75" customHeight="1">
      <c r="A95" s="167" t="s">
        <v>49</v>
      </c>
      <c r="B95" s="160"/>
      <c r="C95" s="160"/>
      <c r="D95" s="160"/>
      <c r="E95" s="160"/>
      <c r="F95" s="160"/>
    </row>
    <row r="96" spans="1:6" ht="15">
      <c r="A96" s="6"/>
    </row>
    <row r="97" spans="1:6" ht="13.5" customHeight="1">
      <c r="A97" s="160"/>
      <c r="B97" s="160"/>
      <c r="C97" s="160"/>
      <c r="D97" s="160"/>
      <c r="E97" s="160"/>
      <c r="F97" s="160"/>
    </row>
    <row r="98" spans="1:6" ht="15">
      <c r="A98" s="6"/>
    </row>
    <row r="99" spans="1:6" ht="14.25">
      <c r="A99" s="178" t="s">
        <v>111</v>
      </c>
      <c r="B99" s="163"/>
      <c r="C99" s="163"/>
      <c r="D99" s="163"/>
      <c r="E99" s="163"/>
      <c r="F99" s="163"/>
    </row>
    <row r="100" spans="1:6" ht="15">
      <c r="A100" s="6"/>
    </row>
    <row r="101" spans="1:6" ht="14.25">
      <c r="A101" s="163" t="s">
        <v>50</v>
      </c>
      <c r="B101" s="163"/>
      <c r="C101" s="163"/>
      <c r="D101" s="163"/>
      <c r="E101" s="163"/>
      <c r="F101" s="163"/>
    </row>
    <row r="102" spans="1:6" ht="14.25">
      <c r="D102" s="19" t="s">
        <v>152</v>
      </c>
      <c r="E102" s="20"/>
      <c r="F102" s="19" t="s">
        <v>154</v>
      </c>
    </row>
    <row r="103" spans="1:6" ht="15">
      <c r="A103" s="21" t="s">
        <v>51</v>
      </c>
      <c r="D103" s="22">
        <v>38068376642</v>
      </c>
      <c r="E103" s="22"/>
      <c r="F103" s="22">
        <v>767915166</v>
      </c>
    </row>
    <row r="104" spans="1:6" ht="15">
      <c r="A104" s="21" t="s">
        <v>52</v>
      </c>
      <c r="D104" s="132">
        <v>43385628490</v>
      </c>
      <c r="E104" s="22"/>
      <c r="F104" s="22">
        <v>76755749339</v>
      </c>
    </row>
    <row r="105" spans="1:6" ht="30">
      <c r="A105" s="23" t="s">
        <v>53</v>
      </c>
      <c r="D105" s="133">
        <v>8480113487</v>
      </c>
      <c r="E105" s="24"/>
      <c r="F105" s="24">
        <v>76720778887</v>
      </c>
    </row>
    <row r="106" spans="1:6" ht="15">
      <c r="A106" s="130" t="s">
        <v>54</v>
      </c>
      <c r="D106" s="22">
        <v>0</v>
      </c>
      <c r="E106" s="25"/>
      <c r="F106" s="22">
        <v>35000000000</v>
      </c>
    </row>
    <row r="107" spans="1:6" ht="15" thickBot="1">
      <c r="A107" s="26" t="s">
        <v>55</v>
      </c>
      <c r="D107" s="27">
        <f>D103+D104+D106</f>
        <v>81454005132</v>
      </c>
      <c r="E107" s="28"/>
      <c r="F107" s="27">
        <f>F103+F104+F106</f>
        <v>112523664505</v>
      </c>
    </row>
    <row r="108" spans="1:6" ht="15" thickTop="1">
      <c r="A108" s="26"/>
      <c r="D108" s="29"/>
      <c r="E108" s="20"/>
      <c r="F108" s="20"/>
    </row>
    <row r="109" spans="1:6" ht="14.25">
      <c r="A109" s="177" t="s">
        <v>56</v>
      </c>
      <c r="B109" s="177"/>
      <c r="C109" s="177"/>
      <c r="D109" s="177"/>
      <c r="E109" s="177"/>
      <c r="F109" s="177"/>
    </row>
    <row r="110" spans="1:6" ht="42.75">
      <c r="A110" s="32" t="s">
        <v>57</v>
      </c>
      <c r="B110" s="4"/>
      <c r="C110" s="4"/>
      <c r="D110" s="33" t="s">
        <v>58</v>
      </c>
      <c r="E110" s="32"/>
      <c r="F110" s="33" t="s">
        <v>59</v>
      </c>
    </row>
    <row r="111" spans="1:6" ht="15">
      <c r="A111" s="34" t="s">
        <v>60</v>
      </c>
      <c r="E111" s="4"/>
    </row>
    <row r="112" spans="1:6" ht="15">
      <c r="A112" s="21" t="s">
        <v>61</v>
      </c>
      <c r="D112" s="145">
        <v>151312000</v>
      </c>
      <c r="E112" s="146"/>
      <c r="F112" s="145">
        <v>3349564339000</v>
      </c>
    </row>
    <row r="113" spans="1:6" ht="15">
      <c r="A113" s="21" t="s">
        <v>62</v>
      </c>
      <c r="D113" s="35"/>
      <c r="F113" s="35"/>
    </row>
    <row r="114" spans="1:6" ht="15">
      <c r="A114" s="15" t="s">
        <v>63</v>
      </c>
      <c r="B114" s="4"/>
      <c r="C114" s="4"/>
      <c r="D114" s="4"/>
      <c r="E114" s="4"/>
      <c r="F114" s="4"/>
    </row>
    <row r="115" spans="1:6" ht="20.25" customHeight="1" thickBot="1">
      <c r="A115" s="37" t="s">
        <v>55</v>
      </c>
      <c r="B115" s="4"/>
      <c r="C115" s="4"/>
      <c r="D115" s="38">
        <f>SUM(D112:D114)</f>
        <v>151312000</v>
      </c>
      <c r="E115" s="37"/>
      <c r="F115" s="38">
        <f>SUM(F112:F114)</f>
        <v>3349564339000</v>
      </c>
    </row>
    <row r="116" spans="1:6" ht="13.5" thickTop="1">
      <c r="A116" s="2"/>
      <c r="B116" s="2"/>
      <c r="C116" s="2"/>
      <c r="D116" s="39"/>
      <c r="E116" s="40"/>
      <c r="F116" s="39"/>
    </row>
    <row r="117" spans="1:6">
      <c r="A117" s="18"/>
      <c r="B117" s="18"/>
      <c r="C117" s="18"/>
      <c r="D117" s="109"/>
      <c r="E117" s="110"/>
      <c r="F117" s="109"/>
    </row>
    <row r="118" spans="1:6" ht="15" customHeight="1">
      <c r="A118" s="110" t="s">
        <v>114</v>
      </c>
      <c r="B118" s="18"/>
      <c r="C118" s="18"/>
      <c r="D118" s="18"/>
      <c r="E118" s="18"/>
      <c r="F118" s="18"/>
    </row>
    <row r="119" spans="1:6" ht="15">
      <c r="A119" s="68"/>
      <c r="B119" s="4"/>
      <c r="C119" s="4"/>
      <c r="D119" s="41" t="s">
        <v>152</v>
      </c>
      <c r="E119" s="124"/>
      <c r="F119" s="41" t="s">
        <v>154</v>
      </c>
    </row>
    <row r="120" spans="1:6" ht="15">
      <c r="A120" s="13"/>
      <c r="D120" s="43"/>
      <c r="E120" s="42"/>
      <c r="F120" s="69"/>
    </row>
    <row r="121" spans="1:6" ht="15">
      <c r="A121" s="13" t="s">
        <v>150</v>
      </c>
      <c r="D121" s="43">
        <v>0</v>
      </c>
      <c r="E121" s="42"/>
      <c r="F121" s="69">
        <v>23075064</v>
      </c>
    </row>
    <row r="122" spans="1:6" ht="15">
      <c r="A122" s="13" t="s">
        <v>156</v>
      </c>
      <c r="D122" s="43">
        <v>0</v>
      </c>
      <c r="E122" s="43"/>
      <c r="F122" s="43">
        <v>0</v>
      </c>
    </row>
    <row r="123" spans="1:6" ht="15">
      <c r="A123" s="13" t="s">
        <v>157</v>
      </c>
      <c r="D123" s="43"/>
      <c r="E123" s="43"/>
      <c r="F123" s="43">
        <v>0</v>
      </c>
    </row>
    <row r="124" spans="1:6" ht="15">
      <c r="A124" s="13"/>
      <c r="D124" s="43"/>
      <c r="E124" s="43"/>
      <c r="F124" s="43">
        <v>0</v>
      </c>
    </row>
    <row r="125" spans="1:6" ht="15">
      <c r="A125" s="13"/>
      <c r="D125" s="43"/>
      <c r="E125" s="43"/>
      <c r="F125" s="43">
        <v>0</v>
      </c>
    </row>
    <row r="126" spans="1:6" ht="15">
      <c r="A126" s="13"/>
      <c r="D126" s="43"/>
      <c r="E126" s="43"/>
      <c r="F126" s="43">
        <v>0</v>
      </c>
    </row>
    <row r="127" spans="1:6" ht="15">
      <c r="A127" s="13"/>
      <c r="D127" s="43">
        <v>0</v>
      </c>
      <c r="E127" s="43"/>
      <c r="F127" s="43">
        <v>0</v>
      </c>
    </row>
    <row r="128" spans="1:6" ht="15" thickBot="1">
      <c r="A128" s="44" t="s">
        <v>55</v>
      </c>
      <c r="D128" s="45">
        <f>SUM(D120:D127)</f>
        <v>0</v>
      </c>
      <c r="E128" s="46"/>
      <c r="F128" s="45">
        <f>SUM(F120:F127)</f>
        <v>23075064</v>
      </c>
    </row>
    <row r="129" spans="1:6" ht="13.5" thickTop="1"/>
    <row r="130" spans="1:6" ht="14.25">
      <c r="A130" s="44" t="s">
        <v>126</v>
      </c>
    </row>
    <row r="131" spans="1:6" ht="15">
      <c r="A131" s="13"/>
      <c r="D131" s="41" t="s">
        <v>152</v>
      </c>
      <c r="E131" s="42"/>
      <c r="F131" s="41" t="s">
        <v>154</v>
      </c>
    </row>
    <row r="132" spans="1:6" ht="15">
      <c r="A132" s="13" t="s">
        <v>127</v>
      </c>
      <c r="D132" s="35">
        <v>0</v>
      </c>
      <c r="E132" s="35"/>
      <c r="F132" s="35">
        <v>143450000</v>
      </c>
    </row>
    <row r="133" spans="1:6" ht="15">
      <c r="A133" s="13" t="s">
        <v>128</v>
      </c>
      <c r="D133" s="35">
        <v>0</v>
      </c>
      <c r="E133" s="35"/>
      <c r="F133" s="35">
        <v>145097</v>
      </c>
    </row>
    <row r="134" spans="1:6" ht="15" thickBot="1">
      <c r="A134" s="44" t="s">
        <v>55</v>
      </c>
      <c r="D134" s="45">
        <f>SUM(D132:D133)</f>
        <v>0</v>
      </c>
      <c r="E134" s="35"/>
      <c r="F134" s="45">
        <f>SUM(F132:F133)</f>
        <v>143595097</v>
      </c>
    </row>
    <row r="135" spans="1:6" ht="13.5" thickTop="1">
      <c r="D135" s="35"/>
      <c r="E135" s="35"/>
      <c r="F135" s="35"/>
    </row>
    <row r="137" spans="1:6" s="48" customFormat="1" ht="15">
      <c r="A137" s="47" t="s">
        <v>129</v>
      </c>
      <c r="D137" s="41" t="s">
        <v>152</v>
      </c>
      <c r="E137" s="42"/>
      <c r="F137" s="41" t="s">
        <v>154</v>
      </c>
    </row>
    <row r="138" spans="1:6" s="48" customFormat="1" ht="15">
      <c r="A138" s="48" t="s">
        <v>64</v>
      </c>
      <c r="D138" s="49">
        <v>81471658</v>
      </c>
      <c r="F138" s="49">
        <v>0</v>
      </c>
    </row>
    <row r="139" spans="1:6" s="48" customFormat="1" ht="15">
      <c r="A139" s="48" t="s">
        <v>65</v>
      </c>
      <c r="D139" s="49"/>
      <c r="F139" s="49"/>
    </row>
    <row r="140" spans="1:6" s="48" customFormat="1" ht="15.75" thickBot="1">
      <c r="A140" s="47" t="s">
        <v>55</v>
      </c>
      <c r="D140" s="50">
        <f>SUM(D138:D139)</f>
        <v>81471658</v>
      </c>
      <c r="F140" s="51">
        <f>SUM(F138:F139)</f>
        <v>0</v>
      </c>
    </row>
    <row r="141" spans="1:6" s="48" customFormat="1" ht="15.75" thickTop="1">
      <c r="A141" s="47"/>
      <c r="D141" s="122"/>
      <c r="F141" s="123"/>
    </row>
    <row r="142" spans="1:6" s="48" customFormat="1" ht="15">
      <c r="A142" s="7" t="s">
        <v>130</v>
      </c>
      <c r="B142" s="5"/>
      <c r="C142" s="5"/>
      <c r="D142" s="5"/>
      <c r="E142" s="4"/>
      <c r="F142" s="5"/>
    </row>
    <row r="143" spans="1:6" s="48" customFormat="1" ht="15">
      <c r="A143" s="21"/>
      <c r="B143" s="5"/>
      <c r="C143" s="5"/>
      <c r="D143" s="19" t="s">
        <v>153</v>
      </c>
      <c r="E143" s="20"/>
      <c r="F143" s="19" t="s">
        <v>155</v>
      </c>
    </row>
    <row r="144" spans="1:6" s="48" customFormat="1" ht="15">
      <c r="A144" s="52" t="s">
        <v>66</v>
      </c>
      <c r="B144" s="5"/>
      <c r="C144" s="5"/>
      <c r="D144" s="22"/>
      <c r="E144" s="25"/>
      <c r="F144" s="22">
        <v>0</v>
      </c>
    </row>
    <row r="145" spans="1:6" s="48" customFormat="1" ht="15.75" thickBot="1">
      <c r="A145" s="54" t="s">
        <v>55</v>
      </c>
      <c r="B145" s="5"/>
      <c r="C145" s="5"/>
      <c r="D145" s="27">
        <f>D144</f>
        <v>0</v>
      </c>
      <c r="E145" s="28"/>
      <c r="F145" s="27">
        <f>F144</f>
        <v>0</v>
      </c>
    </row>
    <row r="146" spans="1:6" s="48" customFormat="1" ht="15.75" thickTop="1">
      <c r="E146" s="55"/>
    </row>
    <row r="147" spans="1:6" s="48" customFormat="1" ht="15">
      <c r="A147" s="47" t="s">
        <v>131</v>
      </c>
      <c r="E147" s="55"/>
    </row>
    <row r="148" spans="1:6" s="48" customFormat="1" ht="15">
      <c r="D148" s="56" t="s">
        <v>152</v>
      </c>
      <c r="E148" s="57"/>
      <c r="F148" s="56" t="s">
        <v>154</v>
      </c>
    </row>
    <row r="149" spans="1:6" ht="15">
      <c r="A149" s="48" t="s">
        <v>147</v>
      </c>
      <c r="B149" s="48"/>
      <c r="C149" s="48"/>
      <c r="D149" s="58"/>
      <c r="E149" s="55"/>
      <c r="F149" s="58">
        <v>40789406</v>
      </c>
    </row>
    <row r="150" spans="1:6" ht="15">
      <c r="A150" s="48" t="s">
        <v>146</v>
      </c>
      <c r="B150" s="48"/>
      <c r="C150" s="48"/>
      <c r="D150" s="139">
        <v>0</v>
      </c>
      <c r="E150" s="140"/>
      <c r="F150" s="141"/>
    </row>
    <row r="151" spans="1:6" ht="15" thickBot="1">
      <c r="A151" s="47" t="s">
        <v>55</v>
      </c>
      <c r="B151" s="47"/>
      <c r="C151" s="47"/>
      <c r="D151" s="142">
        <f>SUM(D149:D150)</f>
        <v>0</v>
      </c>
      <c r="E151" s="143"/>
      <c r="F151" s="142">
        <f>SUM(F149:F150)</f>
        <v>40789406</v>
      </c>
    </row>
    <row r="152" spans="1:6" ht="15.75" thickTop="1">
      <c r="A152" s="48"/>
      <c r="B152" s="48"/>
      <c r="C152" s="48"/>
      <c r="D152" s="48"/>
      <c r="E152" s="55"/>
      <c r="F152" s="48"/>
    </row>
    <row r="153" spans="1:6" ht="14.25">
      <c r="A153" s="163" t="s">
        <v>132</v>
      </c>
      <c r="B153" s="163"/>
      <c r="C153" s="163"/>
      <c r="D153" s="163"/>
      <c r="E153" s="163"/>
      <c r="F153" s="163"/>
    </row>
    <row r="154" spans="1:6" ht="28.5">
      <c r="A154" s="59"/>
      <c r="B154" s="113" t="s">
        <v>122</v>
      </c>
      <c r="C154" s="32"/>
      <c r="D154" s="33" t="s">
        <v>29</v>
      </c>
      <c r="E154" s="32"/>
      <c r="F154" s="33" t="s">
        <v>67</v>
      </c>
    </row>
    <row r="155" spans="1:6" ht="14.25">
      <c r="A155" s="54" t="s">
        <v>68</v>
      </c>
      <c r="B155" s="60"/>
      <c r="C155" s="20"/>
      <c r="D155" s="60"/>
      <c r="E155" s="20"/>
      <c r="F155" s="60"/>
    </row>
    <row r="156" spans="1:6" ht="15">
      <c r="A156" s="52" t="s">
        <v>154</v>
      </c>
      <c r="B156" s="132">
        <v>1498176224</v>
      </c>
      <c r="C156" s="147"/>
      <c r="D156" s="132">
        <v>1723960507</v>
      </c>
      <c r="E156" s="147"/>
      <c r="F156" s="132">
        <f>B156+D156</f>
        <v>3222136731</v>
      </c>
    </row>
    <row r="157" spans="1:6" ht="15">
      <c r="A157" s="52" t="s">
        <v>69</v>
      </c>
      <c r="B157" s="132"/>
      <c r="C157" s="147"/>
      <c r="D157" s="132"/>
      <c r="E157" s="147"/>
      <c r="F157" s="132">
        <f t="shared" ref="F157:F158" si="0">B157+D157</f>
        <v>0</v>
      </c>
    </row>
    <row r="158" spans="1:6" ht="15">
      <c r="A158" s="52" t="s">
        <v>113</v>
      </c>
      <c r="B158" s="22"/>
      <c r="C158" s="25"/>
      <c r="D158" s="22"/>
      <c r="E158" s="25"/>
      <c r="F158" s="22">
        <f t="shared" si="0"/>
        <v>0</v>
      </c>
    </row>
    <row r="159" spans="1:6" ht="15" thickBot="1">
      <c r="A159" s="54" t="s">
        <v>152</v>
      </c>
      <c r="B159" s="27">
        <f>SUM(B156:B158)</f>
        <v>1498176224</v>
      </c>
      <c r="C159" s="28"/>
      <c r="D159" s="27">
        <f>SUM(D156:D158)</f>
        <v>1723960507</v>
      </c>
      <c r="E159" s="28"/>
      <c r="F159" s="27">
        <f>SUM(F156:F158)</f>
        <v>3222136731</v>
      </c>
    </row>
    <row r="160" spans="1:6" ht="15" thickTop="1">
      <c r="A160" s="54"/>
      <c r="B160" s="28"/>
      <c r="C160" s="28"/>
      <c r="D160" s="28"/>
      <c r="E160" s="28"/>
      <c r="F160" s="28"/>
    </row>
    <row r="161" spans="1:6" ht="15">
      <c r="A161" s="61" t="s">
        <v>70</v>
      </c>
      <c r="B161" s="53"/>
      <c r="C161" s="53"/>
      <c r="D161" s="53"/>
      <c r="E161" s="53"/>
      <c r="F161" s="53"/>
    </row>
    <row r="162" spans="1:6" ht="30">
      <c r="A162" s="52" t="s">
        <v>71</v>
      </c>
      <c r="B162" s="22"/>
      <c r="C162" s="53"/>
      <c r="D162" s="132">
        <v>1345842991</v>
      </c>
      <c r="E162" s="53"/>
      <c r="F162" s="131">
        <f>D162+B162</f>
        <v>1345842991</v>
      </c>
    </row>
    <row r="163" spans="1:6" ht="15">
      <c r="A163" s="52"/>
      <c r="B163" s="22"/>
      <c r="C163" s="53"/>
      <c r="D163" s="22"/>
      <c r="E163" s="53"/>
      <c r="F163" s="131"/>
    </row>
    <row r="164" spans="1:6" ht="15">
      <c r="A164" s="66"/>
      <c r="B164" s="25"/>
      <c r="C164" s="114"/>
      <c r="D164" s="25"/>
      <c r="E164" s="114"/>
      <c r="F164" s="134"/>
    </row>
    <row r="165" spans="1:6" ht="15">
      <c r="A165" s="66"/>
      <c r="B165" s="25"/>
      <c r="C165" s="114"/>
      <c r="D165" s="25"/>
      <c r="E165" s="114"/>
      <c r="F165" s="134"/>
    </row>
    <row r="166" spans="1:6" ht="15">
      <c r="A166" s="116"/>
      <c r="B166" s="125"/>
      <c r="C166" s="118"/>
      <c r="D166" s="125"/>
      <c r="E166" s="118"/>
      <c r="F166" s="117"/>
    </row>
    <row r="167" spans="1:6" ht="14.25">
      <c r="A167" s="112" t="s">
        <v>73</v>
      </c>
      <c r="B167" s="126"/>
      <c r="C167" s="126"/>
      <c r="D167" s="126"/>
      <c r="E167" s="126"/>
      <c r="F167" s="126"/>
    </row>
    <row r="168" spans="1:6" ht="15">
      <c r="A168" s="66" t="s">
        <v>154</v>
      </c>
      <c r="B168" s="148">
        <v>967572124</v>
      </c>
      <c r="C168" s="149"/>
      <c r="D168" s="148">
        <v>1694568924</v>
      </c>
      <c r="E168" s="149"/>
      <c r="F168" s="148">
        <f>B168+D168</f>
        <v>2662141048</v>
      </c>
    </row>
    <row r="169" spans="1:6" ht="15">
      <c r="A169" s="66" t="s">
        <v>161</v>
      </c>
      <c r="B169" s="148">
        <v>46818006</v>
      </c>
      <c r="C169" s="149"/>
      <c r="D169" s="148">
        <v>11677452</v>
      </c>
      <c r="E169" s="149"/>
      <c r="F169" s="148">
        <f t="shared" ref="F169:F170" si="1">B169+D169</f>
        <v>58495458</v>
      </c>
    </row>
    <row r="170" spans="1:6" ht="15">
      <c r="A170" s="52" t="s">
        <v>143</v>
      </c>
      <c r="B170" s="62"/>
      <c r="C170" s="53"/>
      <c r="D170" s="62"/>
      <c r="E170" s="53"/>
      <c r="F170" s="62">
        <f t="shared" si="1"/>
        <v>0</v>
      </c>
    </row>
    <row r="171" spans="1:6" ht="15" thickBot="1">
      <c r="A171" s="54" t="s">
        <v>152</v>
      </c>
      <c r="B171" s="63">
        <f>SUM(B168:B170)</f>
        <v>1014390130</v>
      </c>
      <c r="C171" s="60"/>
      <c r="D171" s="63">
        <f>SUM(D168:D170)</f>
        <v>1706246376</v>
      </c>
      <c r="E171" s="60"/>
      <c r="F171" s="63">
        <f>SUM(F168:F170)</f>
        <v>2720636506</v>
      </c>
    </row>
    <row r="172" spans="1:6" ht="15" thickTop="1">
      <c r="A172" s="54"/>
      <c r="B172" s="60"/>
      <c r="C172" s="60"/>
      <c r="D172" s="60"/>
      <c r="E172" s="60"/>
      <c r="F172" s="60"/>
    </row>
    <row r="173" spans="1:6" ht="14.25">
      <c r="A173" s="54" t="s">
        <v>74</v>
      </c>
      <c r="B173" s="20"/>
      <c r="C173" s="60"/>
      <c r="D173" s="20"/>
      <c r="E173" s="60"/>
      <c r="F173" s="20"/>
    </row>
    <row r="174" spans="1:6" ht="15.75" thickBot="1">
      <c r="A174" s="52" t="s">
        <v>154</v>
      </c>
      <c r="B174" s="64">
        <f>B159-B168</f>
        <v>530604100</v>
      </c>
      <c r="C174" s="53"/>
      <c r="D174" s="64">
        <f>D156-D168</f>
        <v>29391583</v>
      </c>
      <c r="E174" s="53"/>
      <c r="F174" s="64">
        <f>D174+B174</f>
        <v>559995683</v>
      </c>
    </row>
    <row r="175" spans="1:6" ht="16.5" thickTop="1" thickBot="1">
      <c r="A175" s="52" t="s">
        <v>152</v>
      </c>
      <c r="B175" s="128">
        <f>B174-B169</f>
        <v>483786094</v>
      </c>
      <c r="C175" s="53"/>
      <c r="D175" s="128">
        <f>D174-D169</f>
        <v>17714131</v>
      </c>
      <c r="E175" s="53"/>
      <c r="F175" s="72">
        <f>F159-F171</f>
        <v>501500225</v>
      </c>
    </row>
    <row r="176" spans="1:6" ht="15">
      <c r="A176" s="52"/>
      <c r="B176" s="65"/>
      <c r="C176" s="53"/>
      <c r="D176" s="65"/>
      <c r="E176" s="53"/>
      <c r="F176" s="29"/>
    </row>
    <row r="177" spans="1:6" ht="15">
      <c r="A177" s="66"/>
      <c r="B177" s="65"/>
      <c r="C177" s="114"/>
      <c r="D177" s="65"/>
      <c r="E177" s="114"/>
      <c r="F177" s="29"/>
    </row>
    <row r="178" spans="1:6" ht="15">
      <c r="A178" s="67" t="s">
        <v>97</v>
      </c>
      <c r="B178" s="65"/>
      <c r="C178" s="114"/>
      <c r="D178" s="65"/>
      <c r="E178" s="114"/>
      <c r="F178" s="29"/>
    </row>
    <row r="179" spans="1:6" ht="15">
      <c r="A179" s="52"/>
      <c r="B179" s="98" t="s">
        <v>68</v>
      </c>
      <c r="C179" s="60"/>
      <c r="D179" s="98" t="s">
        <v>98</v>
      </c>
      <c r="E179" s="60"/>
      <c r="F179" s="98" t="s">
        <v>74</v>
      </c>
    </row>
    <row r="180" spans="1:6" ht="15">
      <c r="A180" s="52" t="s">
        <v>154</v>
      </c>
      <c r="B180" s="134">
        <v>2566646000</v>
      </c>
      <c r="C180" s="150"/>
      <c r="D180" s="134">
        <v>2269145997</v>
      </c>
      <c r="E180" s="150"/>
      <c r="F180" s="134"/>
    </row>
    <row r="181" spans="1:6" ht="15">
      <c r="A181" s="52" t="s">
        <v>69</v>
      </c>
      <c r="B181" s="134">
        <v>0</v>
      </c>
      <c r="C181" s="150"/>
      <c r="D181" s="134">
        <v>17499999</v>
      </c>
      <c r="E181" s="150"/>
      <c r="F181" s="134"/>
    </row>
    <row r="182" spans="1:6" ht="16.5">
      <c r="A182" s="54" t="s">
        <v>152</v>
      </c>
      <c r="B182" s="98">
        <f>B180+B181</f>
        <v>2566646000</v>
      </c>
      <c r="C182" s="60"/>
      <c r="D182" s="129">
        <f>SUM(D180:D181)</f>
        <v>2286645996</v>
      </c>
      <c r="E182" s="60"/>
      <c r="F182" s="98">
        <f>B182-D182</f>
        <v>280000004</v>
      </c>
    </row>
    <row r="183" spans="1:6" ht="15">
      <c r="A183" s="52"/>
      <c r="B183" s="65"/>
      <c r="C183" s="53"/>
      <c r="D183" s="65"/>
      <c r="E183" s="53"/>
      <c r="F183" s="65"/>
    </row>
    <row r="184" spans="1:6" ht="15">
      <c r="A184" s="52"/>
      <c r="B184" s="65"/>
      <c r="C184" s="53"/>
      <c r="D184" s="98" t="s">
        <v>152</v>
      </c>
      <c r="E184" s="60"/>
      <c r="F184" s="98" t="s">
        <v>154</v>
      </c>
    </row>
    <row r="185" spans="1:6" ht="15" customHeight="1">
      <c r="A185" s="7" t="s">
        <v>133</v>
      </c>
    </row>
    <row r="186" spans="1:6" ht="15" customHeight="1">
      <c r="A186" s="66" t="s">
        <v>64</v>
      </c>
      <c r="B186" s="4"/>
      <c r="C186" s="4"/>
      <c r="D186" s="36">
        <v>118864986</v>
      </c>
      <c r="E186" s="4"/>
      <c r="F186" s="25">
        <v>18703369</v>
      </c>
    </row>
    <row r="187" spans="1:6" ht="15">
      <c r="A187" s="66"/>
      <c r="B187" s="4"/>
      <c r="C187" s="4"/>
      <c r="D187" s="30"/>
      <c r="E187" s="4"/>
      <c r="F187" s="25"/>
    </row>
    <row r="188" spans="1:6" ht="20.25" customHeight="1">
      <c r="A188" s="179" t="s">
        <v>123</v>
      </c>
      <c r="B188" s="4"/>
      <c r="C188" s="4"/>
      <c r="D188" s="4"/>
      <c r="E188" s="4"/>
    </row>
    <row r="189" spans="1:6" ht="15">
      <c r="A189" s="179"/>
      <c r="B189" s="4"/>
      <c r="C189" s="4"/>
      <c r="D189" s="4"/>
      <c r="E189" s="4"/>
      <c r="F189" s="25"/>
    </row>
    <row r="190" spans="1:6" ht="15" thickBot="1">
      <c r="A190" s="67" t="s">
        <v>152</v>
      </c>
      <c r="B190" s="4"/>
      <c r="C190" s="4"/>
      <c r="D190" s="27">
        <f>SUM(D186:D189)</f>
        <v>118864986</v>
      </c>
      <c r="E190" s="4"/>
      <c r="F190" s="27">
        <f>SUM(F186:F189)</f>
        <v>18703369</v>
      </c>
    </row>
    <row r="191" spans="1:6" ht="15" thickTop="1">
      <c r="A191" s="9"/>
      <c r="B191" s="4"/>
      <c r="C191" s="4"/>
      <c r="D191" s="4"/>
      <c r="E191" s="4"/>
      <c r="F191" s="4"/>
    </row>
    <row r="192" spans="1:6" ht="36.75" customHeight="1">
      <c r="A192" s="9" t="s">
        <v>134</v>
      </c>
      <c r="B192" s="4"/>
      <c r="C192" s="4"/>
      <c r="D192" s="98" t="s">
        <v>152</v>
      </c>
      <c r="E192" s="60"/>
      <c r="F192" s="98" t="s">
        <v>154</v>
      </c>
    </row>
    <row r="193" spans="1:6" ht="14.25">
      <c r="A193" s="9"/>
      <c r="B193" s="4"/>
      <c r="C193" s="4"/>
      <c r="D193" s="4"/>
      <c r="E193" s="4"/>
      <c r="F193" s="4"/>
    </row>
    <row r="194" spans="1:6" ht="15">
      <c r="A194" s="13" t="s">
        <v>75</v>
      </c>
      <c r="D194" s="35">
        <v>2107374899</v>
      </c>
      <c r="F194" s="35">
        <v>1687323154</v>
      </c>
    </row>
    <row r="195" spans="1:6" ht="15">
      <c r="A195" s="68" t="s">
        <v>76</v>
      </c>
      <c r="B195" s="4"/>
      <c r="C195" s="4"/>
      <c r="D195" s="36"/>
      <c r="E195" s="4"/>
      <c r="F195" s="69"/>
    </row>
    <row r="196" spans="1:6" ht="15">
      <c r="A196" s="68"/>
      <c r="B196" s="4"/>
      <c r="C196" s="4"/>
      <c r="D196" s="36"/>
      <c r="E196" s="4"/>
      <c r="F196" s="69"/>
    </row>
    <row r="197" spans="1:6" ht="15" thickBot="1">
      <c r="A197" s="44" t="s">
        <v>55</v>
      </c>
      <c r="D197" s="45">
        <f>SUM(D194:D196)</f>
        <v>2107374899</v>
      </c>
      <c r="F197" s="45">
        <f>SUM(F194:F196)</f>
        <v>1687323154</v>
      </c>
    </row>
    <row r="198" spans="1:6" ht="15" thickTop="1">
      <c r="A198" s="7"/>
    </row>
    <row r="199" spans="1:6" ht="14.25">
      <c r="A199" s="7" t="s">
        <v>135</v>
      </c>
    </row>
    <row r="200" spans="1:6" ht="15">
      <c r="B200" s="48"/>
      <c r="C200" s="48"/>
      <c r="D200" s="98" t="s">
        <v>152</v>
      </c>
      <c r="E200" s="60"/>
      <c r="F200" s="98" t="s">
        <v>154</v>
      </c>
    </row>
    <row r="201" spans="1:6" ht="30.75" customHeight="1">
      <c r="A201" s="85" t="s">
        <v>100</v>
      </c>
      <c r="B201" s="48"/>
      <c r="C201" s="48"/>
      <c r="D201" s="49">
        <v>304701428</v>
      </c>
      <c r="E201" s="49"/>
      <c r="F201" s="49">
        <v>304701428</v>
      </c>
    </row>
    <row r="202" spans="1:6" ht="15">
      <c r="A202" s="84"/>
      <c r="B202" s="84"/>
      <c r="C202" s="84"/>
      <c r="D202" s="86"/>
      <c r="E202" s="86"/>
      <c r="F202" s="86"/>
    </row>
    <row r="203" spans="1:6" ht="15" thickBot="1">
      <c r="A203" s="44" t="s">
        <v>55</v>
      </c>
      <c r="D203" s="45">
        <f>SUM(D201:D202)</f>
        <v>304701428</v>
      </c>
      <c r="E203" s="35"/>
      <c r="F203" s="45">
        <f>SUM(F201:F202)</f>
        <v>304701428</v>
      </c>
    </row>
    <row r="204" spans="1:6" ht="15" thickTop="1">
      <c r="A204" s="44"/>
      <c r="D204" s="35"/>
      <c r="E204" s="35"/>
      <c r="F204" s="35"/>
    </row>
    <row r="205" spans="1:6" ht="14.25">
      <c r="A205" s="44" t="s">
        <v>136</v>
      </c>
      <c r="D205" s="35"/>
      <c r="E205" s="35"/>
      <c r="F205" s="35"/>
    </row>
    <row r="206" spans="1:6" ht="15">
      <c r="A206" s="13"/>
      <c r="D206" s="98" t="s">
        <v>152</v>
      </c>
      <c r="E206" s="60"/>
      <c r="F206" s="98" t="s">
        <v>154</v>
      </c>
    </row>
    <row r="207" spans="1:6" ht="30">
      <c r="A207" s="13" t="s">
        <v>115</v>
      </c>
      <c r="D207" s="35">
        <v>157500000</v>
      </c>
      <c r="E207" s="35"/>
      <c r="F207" s="35">
        <v>157500000</v>
      </c>
    </row>
    <row r="208" spans="1:6" ht="15">
      <c r="A208" s="13" t="s">
        <v>148</v>
      </c>
      <c r="D208" s="35">
        <v>360000000</v>
      </c>
      <c r="E208" s="35"/>
      <c r="F208" s="35">
        <v>360000000</v>
      </c>
    </row>
    <row r="209" spans="1:6" ht="15">
      <c r="A209" s="13" t="s">
        <v>149</v>
      </c>
      <c r="D209" s="35">
        <v>125000000</v>
      </c>
      <c r="E209" s="35"/>
      <c r="F209" s="35">
        <v>175000000</v>
      </c>
    </row>
    <row r="210" spans="1:6" ht="15">
      <c r="A210" s="13"/>
      <c r="D210" s="138">
        <v>0</v>
      </c>
      <c r="E210" s="135"/>
      <c r="F210" s="69"/>
    </row>
    <row r="211" spans="1:6" ht="15">
      <c r="A211" s="13" t="s">
        <v>151</v>
      </c>
      <c r="D211" s="138">
        <v>-71509000</v>
      </c>
      <c r="E211" s="35"/>
      <c r="F211" s="35">
        <v>45758190</v>
      </c>
    </row>
    <row r="212" spans="1:6" ht="14.25">
      <c r="A212" s="44" t="s">
        <v>55</v>
      </c>
      <c r="D212" s="153">
        <f>SUM(D207:D211)</f>
        <v>570991000</v>
      </c>
      <c r="E212" s="35"/>
      <c r="F212" s="154">
        <f>SUM(F207:F211)</f>
        <v>738258190</v>
      </c>
    </row>
    <row r="213" spans="1:6" ht="14.25">
      <c r="A213" s="155"/>
      <c r="B213" s="2"/>
      <c r="C213" s="2"/>
      <c r="D213" s="156"/>
      <c r="E213" s="156"/>
      <c r="F213" s="156"/>
    </row>
    <row r="214" spans="1:6" ht="28.5">
      <c r="A214" s="157" t="s">
        <v>137</v>
      </c>
      <c r="B214" s="18"/>
      <c r="C214" s="18"/>
      <c r="D214" s="158"/>
      <c r="E214" s="158"/>
      <c r="F214" s="158"/>
    </row>
    <row r="215" spans="1:6" ht="43.5">
      <c r="A215" s="52"/>
      <c r="B215" s="33" t="s">
        <v>77</v>
      </c>
      <c r="C215" s="70"/>
      <c r="D215" s="33" t="s">
        <v>78</v>
      </c>
      <c r="E215" s="70"/>
      <c r="F215" s="33" t="s">
        <v>67</v>
      </c>
    </row>
    <row r="216" spans="1:6" ht="15" hidden="1">
      <c r="A216" s="52" t="s">
        <v>154</v>
      </c>
      <c r="B216" s="22">
        <v>35000000000</v>
      </c>
      <c r="C216" s="22"/>
      <c r="D216" s="22">
        <v>193472371</v>
      </c>
      <c r="E216" s="22"/>
      <c r="F216" s="22">
        <v>35193472371</v>
      </c>
    </row>
    <row r="217" spans="1:6" ht="15" hidden="1">
      <c r="A217" s="52" t="s">
        <v>79</v>
      </c>
      <c r="B217" s="22" t="s">
        <v>72</v>
      </c>
      <c r="C217" s="22"/>
      <c r="D217" s="22">
        <v>18058414</v>
      </c>
      <c r="E217" s="22"/>
      <c r="F217" s="22">
        <v>18058414</v>
      </c>
    </row>
    <row r="218" spans="1:6" ht="15.75" hidden="1" thickBot="1">
      <c r="A218" s="54" t="s">
        <v>80</v>
      </c>
      <c r="B218" s="27">
        <v>35000000000</v>
      </c>
      <c r="C218" s="22"/>
      <c r="D218" s="27">
        <v>211530785</v>
      </c>
      <c r="E218" s="22"/>
      <c r="F218" s="27">
        <v>35211530785</v>
      </c>
    </row>
    <row r="219" spans="1:6" ht="15" hidden="1">
      <c r="A219" s="6"/>
    </row>
    <row r="220" spans="1:6" ht="15">
      <c r="A220" s="152" t="s">
        <v>154</v>
      </c>
      <c r="B220" s="145">
        <v>35000000000</v>
      </c>
      <c r="C220" s="145"/>
      <c r="D220" s="145">
        <v>856541396</v>
      </c>
      <c r="E220" s="151"/>
      <c r="F220" s="131">
        <f>B220+D220</f>
        <v>35856541396</v>
      </c>
    </row>
    <row r="221" spans="1:6" ht="15">
      <c r="A221" s="152" t="s">
        <v>162</v>
      </c>
      <c r="B221" s="145">
        <v>35000000000</v>
      </c>
      <c r="C221" s="145"/>
      <c r="D221" s="145"/>
      <c r="E221" s="151"/>
      <c r="F221" s="131">
        <f>B221+D221</f>
        <v>35000000000</v>
      </c>
    </row>
    <row r="222" spans="1:6" ht="15">
      <c r="A222" s="83" t="s">
        <v>99</v>
      </c>
      <c r="B222" s="146"/>
      <c r="C222" s="146"/>
      <c r="D222" s="146">
        <v>4204578094</v>
      </c>
      <c r="E222" s="92"/>
      <c r="F222" s="134">
        <f>B222+D222</f>
        <v>4204578094</v>
      </c>
    </row>
    <row r="223" spans="1:6" ht="30.75" thickBot="1">
      <c r="A223" s="23" t="s">
        <v>158</v>
      </c>
      <c r="B223" s="136"/>
      <c r="D223" s="137">
        <v>-3400000</v>
      </c>
      <c r="F223" s="134">
        <f>B223+D223</f>
        <v>-3400000</v>
      </c>
    </row>
    <row r="224" spans="1:6" ht="15.75" thickTop="1" thickBot="1">
      <c r="A224" s="144" t="s">
        <v>152</v>
      </c>
      <c r="B224" s="38">
        <f>SUM(B220:B223)</f>
        <v>70000000000</v>
      </c>
      <c r="D224" s="71">
        <f>SUM(D220:D223)</f>
        <v>5057719490</v>
      </c>
      <c r="F224" s="72">
        <f>SUM(F220:F223)</f>
        <v>75057719490</v>
      </c>
    </row>
    <row r="225" spans="1:6" ht="15" thickTop="1">
      <c r="A225" s="7"/>
    </row>
    <row r="226" spans="1:6" ht="14.25">
      <c r="A226" s="9" t="s">
        <v>138</v>
      </c>
      <c r="B226" s="4"/>
      <c r="C226" s="4"/>
      <c r="D226" s="4"/>
      <c r="E226" s="4"/>
      <c r="F226" s="4"/>
    </row>
    <row r="227" spans="1:6" ht="14.25">
      <c r="A227" s="44"/>
      <c r="D227" s="41" t="s">
        <v>152</v>
      </c>
      <c r="E227" s="42"/>
      <c r="F227" s="41" t="s">
        <v>154</v>
      </c>
    </row>
    <row r="228" spans="1:6" ht="15">
      <c r="A228" s="73" t="s">
        <v>144</v>
      </c>
      <c r="B228" s="74"/>
      <c r="C228" s="74"/>
      <c r="D228" s="75">
        <v>27500001</v>
      </c>
      <c r="E228" s="75"/>
      <c r="F228" s="75">
        <v>55000000</v>
      </c>
    </row>
    <row r="229" spans="1:6" ht="15">
      <c r="A229" s="73" t="s">
        <v>116</v>
      </c>
      <c r="B229" s="74"/>
      <c r="C229" s="74"/>
      <c r="D229" s="75">
        <v>158666667</v>
      </c>
      <c r="E229" s="75"/>
      <c r="F229" s="75">
        <v>158666667</v>
      </c>
    </row>
    <row r="230" spans="1:6" ht="15">
      <c r="A230" s="73" t="s">
        <v>145</v>
      </c>
      <c r="B230" s="74"/>
      <c r="C230" s="74"/>
      <c r="D230" s="75">
        <v>101335075</v>
      </c>
      <c r="E230" s="75"/>
      <c r="F230" s="75">
        <v>193992718</v>
      </c>
    </row>
    <row r="231" spans="1:6" ht="15" hidden="1">
      <c r="A231" s="73" t="s">
        <v>81</v>
      </c>
      <c r="B231" s="74"/>
      <c r="C231" s="74"/>
      <c r="D231" s="75"/>
      <c r="E231" s="75"/>
      <c r="F231" s="75"/>
    </row>
    <row r="232" spans="1:6" ht="15">
      <c r="A232" s="99" t="s">
        <v>65</v>
      </c>
      <c r="B232" s="88"/>
      <c r="C232" s="88"/>
      <c r="D232" s="100">
        <v>4894829</v>
      </c>
      <c r="E232" s="101"/>
      <c r="F232" s="100">
        <v>1242066631</v>
      </c>
    </row>
    <row r="233" spans="1:6" ht="15" thickBot="1">
      <c r="A233" s="87" t="s">
        <v>55</v>
      </c>
      <c r="B233" s="88"/>
      <c r="C233" s="88"/>
      <c r="D233" s="89">
        <f>SUM(D228:D232)</f>
        <v>292396572</v>
      </c>
      <c r="E233" s="90"/>
      <c r="F233" s="89">
        <f>SUM(F228:F232)</f>
        <v>1649726016</v>
      </c>
    </row>
    <row r="234" spans="1:6" ht="15" thickTop="1">
      <c r="A234" s="102"/>
      <c r="B234" s="88"/>
      <c r="C234" s="88"/>
      <c r="D234" s="88"/>
      <c r="E234" s="88"/>
      <c r="F234" s="88"/>
    </row>
    <row r="235" spans="1:6" ht="28.5" hidden="1">
      <c r="A235" s="102" t="s">
        <v>82</v>
      </c>
      <c r="B235" s="88"/>
      <c r="C235" s="88"/>
      <c r="D235" s="88"/>
      <c r="E235" s="88"/>
      <c r="F235" s="88"/>
    </row>
    <row r="236" spans="1:6" ht="15.75" hidden="1" thickBot="1">
      <c r="A236" s="99"/>
      <c r="B236" s="88"/>
      <c r="C236" s="88"/>
      <c r="D236" s="103" t="s">
        <v>152</v>
      </c>
      <c r="E236" s="104"/>
      <c r="F236" s="105" t="s">
        <v>154</v>
      </c>
    </row>
    <row r="237" spans="1:6" ht="15" hidden="1">
      <c r="A237" s="99" t="s">
        <v>83</v>
      </c>
      <c r="B237" s="88"/>
      <c r="C237" s="88"/>
      <c r="D237" s="106" t="s">
        <v>84</v>
      </c>
      <c r="E237" s="107"/>
      <c r="F237" s="107" t="s">
        <v>72</v>
      </c>
    </row>
    <row r="238" spans="1:6" ht="15" hidden="1">
      <c r="A238" s="99" t="s">
        <v>85</v>
      </c>
      <c r="B238" s="88"/>
      <c r="C238" s="88"/>
      <c r="D238" s="107" t="s">
        <v>86</v>
      </c>
      <c r="E238" s="107"/>
      <c r="F238" s="107" t="s">
        <v>86</v>
      </c>
    </row>
    <row r="239" spans="1:6" ht="21" hidden="1" customHeight="1">
      <c r="A239" s="99" t="s">
        <v>65</v>
      </c>
      <c r="B239" s="88"/>
      <c r="C239" s="88"/>
      <c r="D239" s="101">
        <v>40416208</v>
      </c>
      <c r="E239" s="101"/>
      <c r="F239" s="101">
        <v>40416208</v>
      </c>
    </row>
    <row r="240" spans="1:6" ht="23.25" hidden="1" customHeight="1" thickBot="1">
      <c r="A240" s="99" t="s">
        <v>87</v>
      </c>
      <c r="B240" s="88"/>
      <c r="C240" s="88"/>
      <c r="D240" s="108" t="s">
        <v>72</v>
      </c>
      <c r="E240" s="107"/>
      <c r="F240" s="108" t="s">
        <v>72</v>
      </c>
    </row>
    <row r="241" spans="1:6" ht="14.25" hidden="1" customHeight="1">
      <c r="A241" s="91" t="s">
        <v>55</v>
      </c>
      <c r="B241" s="92"/>
      <c r="C241" s="92"/>
      <c r="D241" s="93">
        <v>357749542</v>
      </c>
      <c r="E241" s="94"/>
      <c r="F241" s="94" t="s">
        <v>88</v>
      </c>
    </row>
    <row r="242" spans="1:6" ht="14.25" customHeight="1">
      <c r="A242" s="121" t="s">
        <v>139</v>
      </c>
    </row>
    <row r="243" spans="1:6" ht="14.25" customHeight="1">
      <c r="A243" s="44"/>
      <c r="D243" s="41" t="s">
        <v>152</v>
      </c>
      <c r="E243" s="42"/>
      <c r="F243" s="41" t="s">
        <v>154</v>
      </c>
    </row>
    <row r="244" spans="1:6" ht="30">
      <c r="A244" s="73" t="s">
        <v>101</v>
      </c>
      <c r="B244" s="74"/>
      <c r="C244" s="74"/>
      <c r="D244" s="75">
        <v>4775370</v>
      </c>
      <c r="E244" s="75"/>
      <c r="F244" s="75">
        <v>21308880</v>
      </c>
    </row>
    <row r="245" spans="1:6" ht="15">
      <c r="A245" s="73" t="s">
        <v>163</v>
      </c>
      <c r="B245" s="74"/>
      <c r="C245" s="74"/>
      <c r="D245" s="75">
        <v>830810</v>
      </c>
      <c r="E245" s="75"/>
      <c r="F245" s="75"/>
    </row>
    <row r="246" spans="1:6" ht="15">
      <c r="A246" s="73" t="s">
        <v>164</v>
      </c>
      <c r="B246" s="74"/>
      <c r="C246" s="74"/>
      <c r="D246" s="75">
        <v>7297235</v>
      </c>
      <c r="E246" s="75"/>
      <c r="F246" s="75"/>
    </row>
    <row r="247" spans="1:6" ht="14.25" customHeight="1">
      <c r="A247" s="73" t="s">
        <v>102</v>
      </c>
      <c r="B247" s="74"/>
      <c r="C247" s="74"/>
      <c r="D247" s="75">
        <v>71567588</v>
      </c>
      <c r="E247" s="75"/>
      <c r="F247" s="75">
        <v>2192800</v>
      </c>
    </row>
    <row r="248" spans="1:6" ht="14.25" customHeight="1" thickBot="1">
      <c r="A248" s="87" t="s">
        <v>55</v>
      </c>
      <c r="B248" s="88"/>
      <c r="C248" s="88"/>
      <c r="D248" s="89">
        <f>SUM(D244:D247)</f>
        <v>84471003</v>
      </c>
      <c r="E248" s="90"/>
      <c r="F248" s="89">
        <f>SUM(F244:F247)</f>
        <v>23501680</v>
      </c>
    </row>
    <row r="249" spans="1:6" ht="14.25" customHeight="1" thickTop="1">
      <c r="A249" s="91"/>
      <c r="B249" s="92"/>
      <c r="C249" s="92"/>
      <c r="D249" s="93"/>
      <c r="E249" s="94"/>
      <c r="F249" s="94"/>
    </row>
    <row r="250" spans="1:6" ht="28.5">
      <c r="A250" s="91" t="s">
        <v>140</v>
      </c>
      <c r="B250" s="92"/>
      <c r="C250" s="92"/>
      <c r="D250" s="93"/>
      <c r="E250" s="94"/>
      <c r="F250" s="94"/>
    </row>
    <row r="251" spans="1:6" ht="14.25" customHeight="1">
      <c r="A251" s="91"/>
      <c r="B251" s="92"/>
      <c r="C251" s="92"/>
      <c r="D251" s="41" t="s">
        <v>152</v>
      </c>
      <c r="E251" s="42"/>
      <c r="F251" s="41" t="s">
        <v>154</v>
      </c>
    </row>
    <row r="252" spans="1:6" ht="14.25" customHeight="1">
      <c r="A252" s="95" t="s">
        <v>103</v>
      </c>
      <c r="B252" s="92"/>
      <c r="C252" s="92"/>
      <c r="D252" s="96">
        <v>548340</v>
      </c>
      <c r="E252" s="96"/>
      <c r="F252" s="96">
        <v>2116140</v>
      </c>
    </row>
    <row r="253" spans="1:6" ht="14.25" customHeight="1">
      <c r="A253" s="95" t="s">
        <v>85</v>
      </c>
      <c r="B253" s="92"/>
      <c r="C253" s="92"/>
      <c r="D253" s="96">
        <v>392215062</v>
      </c>
      <c r="E253" s="96"/>
      <c r="F253" s="96"/>
    </row>
    <row r="254" spans="1:6" ht="14.25" customHeight="1">
      <c r="A254" s="95" t="s">
        <v>104</v>
      </c>
      <c r="B254" s="92"/>
      <c r="C254" s="92"/>
      <c r="D254" s="96">
        <f>375317312+8876000+8304193-2363640</f>
        <v>390133865</v>
      </c>
      <c r="E254" s="96"/>
      <c r="F254" s="96">
        <v>785330796</v>
      </c>
    </row>
    <row r="255" spans="1:6" ht="14.25" customHeight="1" thickBot="1">
      <c r="A255" s="91" t="s">
        <v>55</v>
      </c>
      <c r="B255" s="92"/>
      <c r="C255" s="92"/>
      <c r="D255" s="89">
        <f>SUM(D252:D254)</f>
        <v>782897267</v>
      </c>
      <c r="E255" s="96"/>
      <c r="F255" s="89">
        <f>SUM(F252:F254)</f>
        <v>787446936</v>
      </c>
    </row>
    <row r="256" spans="1:6" ht="14.25" customHeight="1" thickTop="1">
      <c r="A256" s="91"/>
      <c r="B256" s="92"/>
      <c r="C256" s="92"/>
      <c r="D256" s="93"/>
      <c r="E256" s="94"/>
      <c r="F256" s="94"/>
    </row>
    <row r="257" spans="1:6">
      <c r="A257" s="4"/>
      <c r="B257" s="4"/>
      <c r="C257" s="4"/>
      <c r="D257" s="4"/>
      <c r="E257" s="4"/>
      <c r="F257" s="4"/>
    </row>
    <row r="258" spans="1:6">
      <c r="A258" s="4"/>
      <c r="B258" s="4"/>
      <c r="C258" s="4"/>
      <c r="D258" s="4"/>
      <c r="E258" s="4"/>
      <c r="F258" s="4"/>
    </row>
    <row r="259" spans="1:6">
      <c r="A259" s="4"/>
      <c r="B259" s="4"/>
      <c r="C259" s="4"/>
      <c r="D259" s="4"/>
      <c r="E259" s="4"/>
      <c r="F259" s="4"/>
    </row>
    <row r="260" spans="1:6">
      <c r="A260" s="4"/>
      <c r="B260" s="4"/>
      <c r="C260" s="4"/>
      <c r="D260" s="4"/>
      <c r="E260" s="4"/>
      <c r="F260" s="4"/>
    </row>
    <row r="261" spans="1:6">
      <c r="A261" s="4"/>
      <c r="B261" s="4"/>
      <c r="C261" s="4"/>
      <c r="D261" s="4"/>
      <c r="E261" s="4"/>
      <c r="F261" s="4"/>
    </row>
    <row r="262" spans="1:6">
      <c r="A262" s="4"/>
      <c r="B262" s="4"/>
      <c r="C262" s="4"/>
      <c r="D262" s="4"/>
      <c r="E262" s="4"/>
      <c r="F262" s="4"/>
    </row>
    <row r="263" spans="1:6">
      <c r="A263" s="4"/>
      <c r="B263" s="4"/>
      <c r="C263" s="4"/>
      <c r="D263" s="4"/>
      <c r="E263" s="4"/>
      <c r="F263" s="4"/>
    </row>
    <row r="264" spans="1:6">
      <c r="A264" s="4"/>
      <c r="B264" s="4"/>
      <c r="C264" s="4"/>
      <c r="D264" s="4"/>
      <c r="E264" s="4"/>
      <c r="F264" s="4"/>
    </row>
    <row r="265" spans="1:6">
      <c r="A265" s="4"/>
      <c r="B265" s="4"/>
      <c r="C265" s="4"/>
      <c r="D265" s="4"/>
      <c r="E265" s="4"/>
      <c r="F265" s="4"/>
    </row>
    <row r="266" spans="1:6">
      <c r="A266" s="4"/>
      <c r="B266" s="4"/>
      <c r="C266" s="4"/>
      <c r="D266" s="4"/>
      <c r="E266" s="4"/>
      <c r="F266" s="4"/>
    </row>
    <row r="267" spans="1:6">
      <c r="A267" s="4"/>
      <c r="B267" s="4"/>
      <c r="C267" s="4"/>
      <c r="D267" s="4"/>
      <c r="E267" s="4"/>
      <c r="F267" s="4"/>
    </row>
    <row r="268" spans="1:6">
      <c r="A268" s="4"/>
      <c r="B268" s="4"/>
      <c r="C268" s="4"/>
      <c r="D268" s="4"/>
      <c r="E268" s="4"/>
      <c r="F268" s="4"/>
    </row>
    <row r="269" spans="1:6">
      <c r="A269" s="4"/>
      <c r="B269" s="4"/>
      <c r="C269" s="4"/>
      <c r="D269" s="4"/>
      <c r="E269" s="4"/>
      <c r="F269" s="4"/>
    </row>
    <row r="270" spans="1:6">
      <c r="A270" s="4"/>
      <c r="B270" s="4"/>
      <c r="C270" s="4"/>
      <c r="D270" s="4"/>
      <c r="E270" s="4"/>
      <c r="F270" s="4"/>
    </row>
    <row r="271" spans="1:6">
      <c r="A271" s="4"/>
      <c r="B271" s="4"/>
      <c r="C271" s="4"/>
      <c r="D271" s="4"/>
      <c r="E271" s="4"/>
      <c r="F271" s="4"/>
    </row>
    <row r="272" spans="1:6">
      <c r="A272" s="4"/>
      <c r="B272" s="4"/>
      <c r="C272" s="4"/>
      <c r="D272" s="4"/>
      <c r="E272" s="4"/>
      <c r="F272" s="4"/>
    </row>
    <row r="273" spans="1:6">
      <c r="A273" s="2"/>
      <c r="B273" s="2"/>
      <c r="C273" s="2"/>
      <c r="D273" s="2"/>
      <c r="E273" s="2"/>
      <c r="F273" s="2"/>
    </row>
    <row r="274" spans="1:6">
      <c r="A274" s="18"/>
      <c r="B274" s="18"/>
      <c r="C274" s="18"/>
      <c r="D274" s="18"/>
      <c r="E274" s="18"/>
      <c r="F274" s="18"/>
    </row>
    <row r="275" spans="1:6" ht="29.25" customHeight="1">
      <c r="A275" s="176" t="s">
        <v>112</v>
      </c>
      <c r="B275" s="177"/>
      <c r="C275" s="177"/>
      <c r="D275" s="177"/>
      <c r="E275" s="177"/>
      <c r="F275" s="177"/>
    </row>
    <row r="276" spans="1:6" ht="14.25">
      <c r="A276" s="76"/>
      <c r="B276" s="31"/>
      <c r="C276" s="31"/>
      <c r="D276" s="31"/>
      <c r="E276" s="31"/>
      <c r="F276" s="31"/>
    </row>
    <row r="277" spans="1:6" ht="14.25">
      <c r="A277" s="9" t="s">
        <v>89</v>
      </c>
      <c r="B277" s="4"/>
      <c r="C277" s="4"/>
      <c r="D277" s="4"/>
      <c r="E277" s="4"/>
      <c r="F277" s="4"/>
    </row>
    <row r="278" spans="1:6" ht="15">
      <c r="A278" s="66"/>
      <c r="B278" s="4"/>
      <c r="C278" s="4"/>
      <c r="D278" s="97"/>
      <c r="E278" s="4"/>
      <c r="F278" s="19" t="s">
        <v>90</v>
      </c>
    </row>
    <row r="279" spans="1:6" ht="15">
      <c r="A279" s="52" t="s">
        <v>91</v>
      </c>
      <c r="F279" s="53"/>
    </row>
    <row r="280" spans="1:6" ht="28.5" customHeight="1">
      <c r="A280" s="77" t="s">
        <v>92</v>
      </c>
      <c r="F280" s="78">
        <v>5176229946</v>
      </c>
    </row>
    <row r="281" spans="1:6" ht="12" customHeight="1">
      <c r="A281" s="115" t="s">
        <v>125</v>
      </c>
      <c r="F281" s="78">
        <v>109891599</v>
      </c>
    </row>
    <row r="282" spans="1:6" ht="15.75">
      <c r="A282" s="115" t="s">
        <v>124</v>
      </c>
      <c r="F282" s="78">
        <v>145729406</v>
      </c>
    </row>
    <row r="283" spans="1:6" ht="15" thickBot="1">
      <c r="A283" s="59" t="s">
        <v>55</v>
      </c>
      <c r="F283" s="27">
        <f>SUM(F280:F282)</f>
        <v>5431850951</v>
      </c>
    </row>
    <row r="284" spans="1:6" ht="8.25" customHeight="1" thickTop="1">
      <c r="A284" s="59"/>
      <c r="F284" s="28"/>
    </row>
    <row r="285" spans="1:6" ht="15.75" customHeight="1">
      <c r="A285" s="9" t="s">
        <v>120</v>
      </c>
      <c r="B285" s="4"/>
      <c r="C285" s="4"/>
      <c r="D285" s="4"/>
      <c r="E285" s="4"/>
      <c r="F285" s="4"/>
    </row>
    <row r="286" spans="1:6" ht="15">
      <c r="A286" s="66"/>
      <c r="B286" s="4"/>
      <c r="C286" s="4"/>
      <c r="D286" s="97"/>
      <c r="E286" s="4"/>
      <c r="F286" s="20" t="s">
        <v>90</v>
      </c>
    </row>
    <row r="287" spans="1:6" ht="30">
      <c r="A287" s="66" t="s">
        <v>93</v>
      </c>
      <c r="B287" s="4"/>
      <c r="C287" s="4"/>
      <c r="D287" s="4"/>
      <c r="E287" s="4"/>
      <c r="F287" s="79">
        <v>1477076939</v>
      </c>
    </row>
    <row r="288" spans="1:6" ht="19.5" customHeight="1">
      <c r="A288" s="66" t="s">
        <v>94</v>
      </c>
      <c r="B288" s="4"/>
      <c r="C288" s="4"/>
      <c r="D288" s="4"/>
      <c r="E288" s="4"/>
      <c r="F288" s="80">
        <v>2201398104</v>
      </c>
    </row>
    <row r="289" spans="1:6" ht="15" thickBot="1">
      <c r="A289" s="32" t="s">
        <v>55</v>
      </c>
      <c r="B289" s="4"/>
      <c r="C289" s="4"/>
      <c r="D289" s="4"/>
      <c r="E289" s="4"/>
      <c r="F289" s="81">
        <f>SUM(F287:F288)</f>
        <v>3678475043</v>
      </c>
    </row>
    <row r="290" spans="1:6" ht="8.25" customHeight="1" thickTop="1">
      <c r="A290" s="4"/>
      <c r="B290" s="4"/>
      <c r="C290" s="4"/>
      <c r="D290" s="4"/>
      <c r="E290" s="4"/>
      <c r="F290" s="4"/>
    </row>
    <row r="291" spans="1:6" ht="14.25">
      <c r="A291" s="9" t="s">
        <v>165</v>
      </c>
      <c r="B291" s="4"/>
      <c r="C291" s="4"/>
      <c r="D291" s="4"/>
      <c r="E291" s="4"/>
      <c r="F291" s="4"/>
    </row>
    <row r="292" spans="1:6" ht="14.25">
      <c r="A292" s="4"/>
      <c r="B292" s="4"/>
      <c r="C292" s="4"/>
      <c r="D292" s="4"/>
      <c r="E292" s="4"/>
      <c r="F292" s="20" t="s">
        <v>90</v>
      </c>
    </row>
    <row r="293" spans="1:6" ht="15">
      <c r="A293" s="4" t="s">
        <v>65</v>
      </c>
      <c r="B293" s="4"/>
      <c r="C293" s="4"/>
      <c r="D293" s="4"/>
      <c r="E293" s="4"/>
      <c r="F293" s="79">
        <v>100000000</v>
      </c>
    </row>
    <row r="294" spans="1:6" ht="15" thickBot="1">
      <c r="A294" s="32" t="s">
        <v>55</v>
      </c>
      <c r="B294" s="4"/>
      <c r="C294" s="4"/>
      <c r="D294" s="4"/>
      <c r="E294" s="4"/>
      <c r="F294" s="81">
        <f>F293</f>
        <v>100000000</v>
      </c>
    </row>
    <row r="295" spans="1:6" ht="15" thickTop="1">
      <c r="A295" s="32"/>
      <c r="B295" s="4"/>
      <c r="C295" s="4"/>
      <c r="D295" s="4"/>
      <c r="E295" s="4"/>
      <c r="F295" s="4"/>
    </row>
    <row r="296" spans="1:6">
      <c r="A296" s="4"/>
      <c r="B296" s="4"/>
      <c r="C296" s="4"/>
      <c r="D296" s="4"/>
      <c r="E296" s="4"/>
      <c r="F296" s="4"/>
    </row>
    <row r="297" spans="1:6" ht="15">
      <c r="A297" s="4"/>
      <c r="C297" s="174" t="s">
        <v>166</v>
      </c>
      <c r="D297" s="174"/>
      <c r="E297" s="174"/>
      <c r="F297" s="174"/>
    </row>
    <row r="298" spans="1:6" s="119" customFormat="1" ht="15">
      <c r="A298" s="120" t="s">
        <v>95</v>
      </c>
      <c r="B298" s="120" t="s">
        <v>96</v>
      </c>
      <c r="C298" s="175" t="s">
        <v>105</v>
      </c>
      <c r="D298" s="175"/>
      <c r="E298" s="175"/>
      <c r="F298" s="175"/>
    </row>
    <row r="299" spans="1:6">
      <c r="A299" s="4"/>
      <c r="B299" s="4"/>
      <c r="C299" s="4"/>
      <c r="D299" s="4"/>
      <c r="E299" s="4"/>
      <c r="F299" s="4"/>
    </row>
    <row r="300" spans="1:6">
      <c r="A300" s="4"/>
      <c r="B300" s="4"/>
      <c r="C300" s="4"/>
      <c r="D300" s="4"/>
      <c r="E300" s="4"/>
      <c r="F300" s="4"/>
    </row>
    <row r="301" spans="1:6">
      <c r="A301" s="4"/>
      <c r="B301" s="4"/>
      <c r="C301" s="4"/>
      <c r="D301" s="4"/>
      <c r="E301" s="4"/>
      <c r="F301" s="4"/>
    </row>
    <row r="302" spans="1:6">
      <c r="A302" s="4"/>
      <c r="B302" s="4"/>
      <c r="C302" s="4"/>
      <c r="D302" s="4"/>
      <c r="E302" s="4"/>
      <c r="F302" s="4"/>
    </row>
    <row r="303" spans="1:6" ht="14.25">
      <c r="A303" s="82"/>
      <c r="B303" s="47"/>
      <c r="C303" s="47"/>
      <c r="D303" s="47"/>
      <c r="E303" s="47"/>
      <c r="F303" s="47"/>
    </row>
    <row r="304" spans="1:6" ht="15">
      <c r="C304" s="48"/>
      <c r="E304" s="48"/>
      <c r="F304" s="48"/>
    </row>
    <row r="305" spans="1:6" ht="14.25">
      <c r="A305" s="127" t="s">
        <v>142</v>
      </c>
      <c r="B305" s="111" t="s">
        <v>117</v>
      </c>
      <c r="C305" s="159" t="s">
        <v>106</v>
      </c>
      <c r="D305" s="159"/>
      <c r="E305" s="159"/>
      <c r="F305" s="159"/>
    </row>
    <row r="306" spans="1:6">
      <c r="A306" s="4"/>
      <c r="B306" s="4"/>
      <c r="C306" s="4"/>
      <c r="D306" s="4"/>
      <c r="E306" s="4"/>
      <c r="F306" s="4"/>
    </row>
    <row r="307" spans="1:6">
      <c r="A307" s="4"/>
      <c r="B307" s="4"/>
      <c r="C307" s="4"/>
      <c r="D307" s="4"/>
      <c r="E307" s="4"/>
      <c r="F307" s="4"/>
    </row>
    <row r="308" spans="1:6">
      <c r="A308" s="4"/>
      <c r="B308" s="4"/>
      <c r="C308" s="4"/>
      <c r="D308" s="4"/>
      <c r="E308" s="4"/>
      <c r="F308" s="4"/>
    </row>
    <row r="309" spans="1:6">
      <c r="A309" s="4"/>
      <c r="B309" s="4"/>
      <c r="C309" s="4"/>
      <c r="D309" s="4"/>
      <c r="E309" s="4"/>
      <c r="F309" s="4"/>
    </row>
    <row r="310" spans="1:6">
      <c r="A310" s="4"/>
      <c r="B310" s="4"/>
      <c r="C310" s="4"/>
      <c r="D310" s="4"/>
      <c r="E310" s="4"/>
      <c r="F310" s="4"/>
    </row>
    <row r="325" spans="1:6">
      <c r="A325" s="4"/>
      <c r="B325" s="4"/>
      <c r="C325" s="4"/>
      <c r="D325" s="4"/>
      <c r="E325" s="4"/>
      <c r="F325" s="4"/>
    </row>
    <row r="326" spans="1:6">
      <c r="A326" s="2"/>
      <c r="B326" s="2"/>
      <c r="C326" s="2"/>
      <c r="D326" s="2"/>
      <c r="E326" s="2"/>
      <c r="F326" s="2"/>
    </row>
    <row r="327" spans="1:6">
      <c r="A327" s="4"/>
      <c r="B327" s="4"/>
      <c r="C327" s="4"/>
      <c r="D327" s="4"/>
      <c r="E327" s="4"/>
      <c r="F327" s="4"/>
    </row>
    <row r="328" spans="1:6">
      <c r="A328" s="4"/>
      <c r="B328" s="4"/>
      <c r="C328" s="4"/>
      <c r="D328" s="4"/>
      <c r="E328" s="4"/>
      <c r="F328" s="4"/>
    </row>
    <row r="329" spans="1:6">
      <c r="A329" s="4"/>
      <c r="B329" s="4"/>
      <c r="C329" s="4"/>
      <c r="D329" s="4"/>
      <c r="E329" s="4"/>
      <c r="F329" s="4"/>
    </row>
    <row r="330" spans="1:6">
      <c r="A330" s="4"/>
      <c r="B330" s="4"/>
      <c r="C330" s="4"/>
      <c r="D330" s="4"/>
      <c r="E330" s="4"/>
      <c r="F330" s="4"/>
    </row>
    <row r="331" spans="1:6">
      <c r="A331" s="4"/>
      <c r="B331" s="4"/>
      <c r="C331" s="4"/>
      <c r="D331" s="4"/>
      <c r="E331" s="4"/>
      <c r="F331" s="4"/>
    </row>
    <row r="332" spans="1:6">
      <c r="A332" s="4"/>
      <c r="B332" s="4"/>
      <c r="C332" s="4"/>
      <c r="D332" s="4"/>
      <c r="E332" s="4"/>
      <c r="F332" s="4"/>
    </row>
  </sheetData>
  <mergeCells count="52">
    <mergeCell ref="C297:F297"/>
    <mergeCell ref="C298:F298"/>
    <mergeCell ref="A275:F275"/>
    <mergeCell ref="A97:F97"/>
    <mergeCell ref="A99:F99"/>
    <mergeCell ref="A101:F101"/>
    <mergeCell ref="A109:F109"/>
    <mergeCell ref="A153:F153"/>
    <mergeCell ref="A188:A189"/>
    <mergeCell ref="A95:F95"/>
    <mergeCell ref="A70:F70"/>
    <mergeCell ref="A73:F75"/>
    <mergeCell ref="A77:F80"/>
    <mergeCell ref="A81:F81"/>
    <mergeCell ref="A82:F82"/>
    <mergeCell ref="A84:F84"/>
    <mergeCell ref="A86:F86"/>
    <mergeCell ref="A87:F87"/>
    <mergeCell ref="A89:F89"/>
    <mergeCell ref="A90:F90"/>
    <mergeCell ref="A92:F92"/>
    <mergeCell ref="A32:F32"/>
    <mergeCell ref="A34:F34"/>
    <mergeCell ref="A37:F37"/>
    <mergeCell ref="A68:F68"/>
    <mergeCell ref="A42:F42"/>
    <mergeCell ref="A44:F44"/>
    <mergeCell ref="A45:F45"/>
    <mergeCell ref="A48:F48"/>
    <mergeCell ref="A50:F50"/>
    <mergeCell ref="A52:F52"/>
    <mergeCell ref="A58:F58"/>
    <mergeCell ref="A61:F61"/>
    <mergeCell ref="A63:F63"/>
    <mergeCell ref="A64:F64"/>
    <mergeCell ref="A66:F66"/>
    <mergeCell ref="C305:F305"/>
    <mergeCell ref="C13:D13"/>
    <mergeCell ref="A3:F3"/>
    <mergeCell ref="A4:F4"/>
    <mergeCell ref="A7:F7"/>
    <mergeCell ref="C9:D9"/>
    <mergeCell ref="B11:D11"/>
    <mergeCell ref="A41:F41"/>
    <mergeCell ref="A15:F15"/>
    <mergeCell ref="A18:F18"/>
    <mergeCell ref="A20:F20"/>
    <mergeCell ref="A21:F21"/>
    <mergeCell ref="A23:F23"/>
    <mergeCell ref="A26:F26"/>
    <mergeCell ref="A28:F28"/>
    <mergeCell ref="A29:F29"/>
  </mergeCells>
  <pageMargins left="0.57999999999999996" right="0.16" top="0.91" bottom="0.41" header="0.26" footer="0.21"/>
  <pageSetup paperSize="9" orientation="portrait" verticalDpi="300" r:id="rId1"/>
  <headerFooter>
    <oddHeader xml:space="preserve">&amp;L&amp;"Arial,Bold"&amp;12CÔNG TY CỔ PHẦN CHỨNG KHOÁN VIỆT THÀNH&amp;"Arial,Regular"&amp;10
Địa chỉ: Số 8, Nguyễn Huệ, Tòa Nhà VTP, Lầu 12, Phường Bến Nghé, Quận 1
&amp;"Arial,Bold"BÁO CÁO TÀI CHÍNH QUÝ III NĂM 2015
&amp;"Arial,Regular"
&amp;C
</oddHeader>
    <oddFooter>&amp;CTrang &amp;P</oddFoot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zd7kNSBgqjjUVJLod84Jzh2ub5Y=</DigestValue>
    </Reference>
    <Reference URI="#idOfficeObject" Type="http://www.w3.org/2000/09/xmldsig#Object">
      <DigestMethod Algorithm="http://www.w3.org/2000/09/xmldsig#sha1"/>
      <DigestValue>G3MnDgWhQX8Tx3+3dpx0MCPD4EA=</DigestValue>
    </Reference>
  </SignedInfo>
  <SignatureValue>
    gescmfNakXyxRnRCpyqbrmiNhA8FWHKPavZ8af1Q8f3OuTHpJTutkJ0LRUskf1uMytnzPjHP
    YednQjnjlpQU86kk0qasGjN3KMyXqlxbj7AIaefzlPiPFkrOVZ/yS6fz7+SHccabpsJar34c
    ilhmzLewW2AXNu+OKqlupw8Y9Xc=
  </SignatureValue>
  <KeyInfo>
    <KeyValue>
      <RSAKeyValue>
        <Modulus>
            mvKoH4TPWZQndYXQ5UvEsCW0/YuTszPHhxRQCTdnYqPz4m7PbjVTpwOub4wpFwQyWQzhluIN
            HBybrc1kaRPBDz7AIobp5LtgS7A73Op/6UXr0Fu6tqt3jbSD/4PTUdC60MSzRfAcSlKKZhN0
            v5CJ1B8/Q2c1SnM7aTD5i9V5OT0=
          </Modulus>
        <Exponent>AQAB</Exponent>
      </RSAKeyValue>
    </KeyValue>
    <X509Data>
      <X509Certificate>
          MIIGIjCCBQqgAwIBAgIQVAK8XKzOZpwAAgAAAABfzzANBgkqhkiG9w0BAQUFADAzMQswCQYD
          VQQGEwJWTjEWMBQGA1UEChMNTkFDRU5DT01NIFNDVDEMMAoGA1UEAxMDQ0EyMB4XDTEyMDUy
          NTAzNTcyN1oXDTE1MTAyMTA4MzUxMFowge0xCzAJBgNVBAYTAlZOMUIwQAYDVQQHDDk4Mi04
          NCBDYWxtZXR0ZSwgUC4gTmd1ecOqzINuIFRoYcyBaSBCacyAbmgsIFEuIDEsIFRwLiBIQ00x
          PDA6BgNVBAoMM0PDtG5nIHR5IEPhu5UgcGjhuqduIENo4bupbmcga2hvw6FuIFZpw6rMo3Qg
          VGhhzIBuaDEfMB0GA1UECwwWVMO0zIluZyBHaWHMgW0gxJHDtMyBYzEZMBcGA1UEAwwQTUFJ
          IFRIQU5IIFRSVcyBQzEgMB4GCSqGSIb3DQEJARYRbXR0cnVjQHZ0cy5jb20udm4wgZ8wDQYJ
          KoZIhvcNAQEBBQADgY0AMIGJAoGBAJryqB+Ez1mUJ3WF0OVLxLAltP2Lk7Mzx4cUUAk3Z2Kj
          8+Juz241U6cDrm+MKRcEMlkM4ZbiDRwcm63NZGkTwQ8+wCKG6eS7YEuwO9zqf+lF69Bburar
          d420g/+D01HQutDEs0XwHEpSimYTdL+QidQfP0NnNUpzO2kw+YvVeTk9AgMBAAGjggL5MIIC
          9TALBgNVHQ8EBAMCBaAwRAYJKoZIhvcNAQkPBDcwNTAOBggqhkiG9w0DAgICAIAwDgYIKoZI
          hvcNAwQCAgCAMAcGBSsOAwIHMAoGCCqGSIb3DQMHMBMGA1UdJQQMMAoGCCsGAQUFBwMEMB0G
          A1UdDgQWBBQeTFcrzhIvscg700n1UZz8+0zEGTAfBgNVHSMEGDAWgBRYz2Ph3kJAbDHvAQft
          wv3AoBb3wjCB+wYDVR0fBIHzMIHwMIHtoIHqoIHnhoGibGRhcDovLy9DTj1DQTIsQ049d3d3
          LENOPUNEUCxDTj1QdWJsaWMlMjBLZXklMjBTZXJ2aWNlcyxDTj1TZXJ2aWNlcyxDTj1Db25m
          aWd1cmF0aW9uLERDPWNhdm4sREM9dm4/Y2VydGlmaWNhdGVSZXZvY2F0aW9uTGlzdD9iYXNl
          P29iamVjdENsYXNzPWNSTERpc3RyaWJ1dGlvblBvaW50hiVodHRwOi8vd3d3LmNhdm4udm4v
          Q2VydEVucm9sbC9DQTIuY3JshhlodHRwOi8vY2F2bi52bi9jYTJjcmwuY3JsMIHwBggrBgEF
          BQcBAQSB4zCB4DCBngYIKwYBBQUHMAKGgZFsZGFwOi8vL0NOPUNBMixDTj1BSUEsQ049UHVi
          bGljJTIwS2V5JTIwU2VydmljZXMsQ049U2VydmljZXMsQ049Q29uZmlndXJhdGlvbixEQz1j
          YXZuLERDPXZuP2NBQ2VydGlmaWNhdGU/YmFzZT9vYmplY3RDbGFzcz1jZXJ0aWZpY2F0aW9u
          QXV0aG9yaXR5MD0GCCsGAQUFBzAChjFodHRwOi8vd3d3LmNhdm4udm4vQ2VydEVucm9sbC93
          d3cuY2F2bi52bl9DQTIuY3J0MD0GCSsGAQQBgjcVBwQwMC4GJisGAQQBgjcVCILF1heDvIEH
          hYmRN4eA62iDrtZGHoLf8wuB54wsAgFkAgEDMBsGCSsGAQQBgjcVCgQOMAwwCgYIKwYBBQUH
          AwQwDQYJKoZIhvcNAQEFBQADggEBAKL9WhSwgy3vZFj8Wf8/CGBs+mexD2SVrUk3CvXR0vIe
          9+vQAvTPDExi2LZjShA/Pwhk1uNxlx1Y8wg0PEhrXjeLfQyGU5vK/sikN9oxp7o3m5CUGTct
          JIdecXOuOw0WwzNX3ouZtmLC00sYViU2bAtyogF7uWok8xRyHhdj6Nm7kaClMAyJjYCBCIDU
          dUVOzhy6fLaOrqfzMB7P9WhAr+kV5A93d0NvOwz9pIfL9q+AxFQyTrlSJawCFa0TMqL/89s2
          a3N6N8AjJxY+NGCabxvL9aYxSgQuH/Z8jeZq0VxiFUHepWmKVCH4yaJJNBYTJkmQLghksqce
          UavcrfO8yWE=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tSTWA4mslFZs44p9elKlG1M8lmE=</DigestValue>
      </Reference>
      <Reference URI="/xl/calcChain.xml?ContentType=application/vnd.openxmlformats-officedocument.spreadsheetml.calcChain+xml">
        <DigestMethod Algorithm="http://www.w3.org/2000/09/xmldsig#sha1"/>
        <DigestValue>vTo57DxRLy1r40N7YG9Konk5v+E=</DigestValue>
      </Reference>
      <Reference URI="/xl/drawings/drawing1.xml?ContentType=application/vnd.openxmlformats-officedocument.drawing+xml">
        <DigestMethod Algorithm="http://www.w3.org/2000/09/xmldsig#sha1"/>
        <DigestValue>Z6KDH/8lRpX6iwPaELKG159icG4=</DigestValue>
      </Reference>
      <Reference URI="/xl/printerSettings/printerSettings1.bin?ContentType=application/vnd.openxmlformats-officedocument.spreadsheetml.printerSettings">
        <DigestMethod Algorithm="http://www.w3.org/2000/09/xmldsig#sha1"/>
        <DigestValue>iIy2PLEzejHgrH3p2WMA7Le5nCo=</DigestValue>
      </Reference>
      <Reference URI="/xl/printerSettings/printerSettings2.bin?ContentType=application/vnd.openxmlformats-officedocument.spreadsheetml.printerSettings">
        <DigestMethod Algorithm="http://www.w3.org/2000/09/xmldsig#sha1"/>
        <DigestValue>m92V7/HQV2dVwbwUcYjs85tBu6M=</DigestValue>
      </Reference>
      <Reference URI="/xl/printerSettings/printerSettings3.bin?ContentType=application/vnd.openxmlformats-officedocument.spreadsheetml.printerSettings">
        <DigestMethod Algorithm="http://www.w3.org/2000/09/xmldsig#sha1"/>
        <DigestValue>BzlegT1U4W7SyQ6qxtddNXHt66k=</DigestValue>
      </Reference>
      <Reference URI="/xl/printerSettings/printerSettings4.bin?ContentType=application/vnd.openxmlformats-officedocument.spreadsheetml.printerSettings">
        <DigestMethod Algorithm="http://www.w3.org/2000/09/xmldsig#sha1"/>
        <DigestValue>NNAAVd5ZBS727E+BV7WyOSpAYtU=</DigestValue>
      </Reference>
      <Reference URI="/xl/sharedStrings.xml?ContentType=application/vnd.openxmlformats-officedocument.spreadsheetml.sharedStrings+xml">
        <DigestMethod Algorithm="http://www.w3.org/2000/09/xmldsig#sha1"/>
        <DigestValue>YHl2SvYEFNvogWICIb2EkQ602s8=</DigestValue>
      </Reference>
      <Reference URI="/xl/styles.xml?ContentType=application/vnd.openxmlformats-officedocument.spreadsheetml.styles+xml">
        <DigestMethod Algorithm="http://www.w3.org/2000/09/xmldsig#sha1"/>
        <DigestValue>9ExYu1PVVA5UGqhhemJ8BrUn/oc=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F8Z+i8/zOL/kXD4DLuImkzkn3m4=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sheet1.xml?ContentType=application/vnd.openxmlformats-officedocument.spreadsheetml.worksheet+xml">
        <DigestMethod Algorithm="http://www.w3.org/2000/09/xmldsig#sha1"/>
        <DigestValue>FaJsPt+XpQOSuW8kIgKQmB27zkc=</DigestValue>
      </Reference>
      <Reference URI="/xl/worksheets/sheet2.xml?ContentType=application/vnd.openxmlformats-officedocument.spreadsheetml.worksheet+xml">
        <DigestMethod Algorithm="http://www.w3.org/2000/09/xmldsig#sha1"/>
        <DigestValue>s1JmUwt2luh6Cm+nXZVLpCuw4+Y=</DigestValue>
      </Reference>
      <Reference URI="/xl/worksheets/sheet3.xml?ContentType=application/vnd.openxmlformats-officedocument.spreadsheetml.worksheet+xml">
        <DigestMethod Algorithm="http://www.w3.org/2000/09/xmldsig#sha1"/>
        <DigestValue>y5GRPAgk53s6IAmwcPxxrXTkqWo=</DigestValue>
      </Reference>
      <Reference URI="/xl/worksheets/sheet4.xml?ContentType=application/vnd.openxmlformats-officedocument.spreadsheetml.worksheet+xml">
        <DigestMethod Algorithm="http://www.w3.org/2000/09/xmldsig#sha1"/>
        <DigestValue>3/D9C3qEw0rQDdxIH7fMSwX0whI=</DigestValue>
      </Reference>
    </Manifest>
    <SignatureProperties>
      <SignatureProperty Id="idSignatureTime" Target="#idPackageSignature">
        <mdssi:SignatureTime>
          <mdssi:Format>YYYY-MM-DDThh:mm:ssTZD</mdssi:Format>
          <mdssi:Value>2015-10-20T10:24:50Z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CK - BẢNG CÂN ĐỐI KẾ TOÁN</vt:lpstr>
      <vt:lpstr>CK - BÁO CÁO KẾT QUẢ KINH DOANH</vt:lpstr>
      <vt:lpstr>CK - BÁO CÁO LƯU CHUYỂN TIỀN TỆ</vt:lpstr>
      <vt:lpstr>THUYET MINH</vt:lpstr>
      <vt:lpstr>'CK - BẢNG CÂN ĐỐI KẾ TOÁN'!Print_Titles</vt:lpstr>
      <vt:lpstr>'CK - BÁO CÁO KẾT QUẢ KINH DOANH'!Print_Titles</vt:lpstr>
      <vt:lpstr>'CK - BÁO CÁO LƯU CHUYỂN TIỀN TỆ'!Print_Titles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VIETTHANH</dc:creator>
  <cp:lastModifiedBy>MrHien</cp:lastModifiedBy>
  <cp:lastPrinted>2015-10-12T03:05:52Z</cp:lastPrinted>
  <dcterms:created xsi:type="dcterms:W3CDTF">2013-04-11T08:43:10Z</dcterms:created>
  <dcterms:modified xsi:type="dcterms:W3CDTF">2015-10-20T10:23:38Z</dcterms:modified>
</cp:coreProperties>
</file>