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4925" windowHeight="9150" activeTab="0"/>
  </bookViews>
  <sheets>
    <sheet name="TM BCTC" sheetId="1" r:id="rId1"/>
    <sheet name="LCTT" sheetId="2" r:id="rId2"/>
    <sheet name="KQ SXKD" sheetId="3" r:id="rId3"/>
    <sheet name="DN - BCDKT" sheetId="4" r:id="rId4"/>
  </sheets>
  <definedNames>
    <definedName name="_xlnm.Print_Titles" localSheetId="3">'DN - BCDKT'!$7:$7</definedName>
  </definedNames>
  <calcPr fullCalcOnLoad="1"/>
</workbook>
</file>

<file path=xl/sharedStrings.xml><?xml version="1.0" encoding="utf-8"?>
<sst xmlns="http://schemas.openxmlformats.org/spreadsheetml/2006/main" count="923" uniqueCount="780">
  <si>
    <t>Gi¸ trÞ</t>
  </si>
  <si>
    <t xml:space="preserve">     - Cæ phiÕu ®Çu t­ ng¾n h¹n</t>
  </si>
  <si>
    <t xml:space="preserve">     - Tr¸i phiÕu ®Çu t­ ng¾n h¹n</t>
  </si>
  <si>
    <t>Lý do thay ®æi tõng kho¶n ®Çu t­ / lo¹i cæ phiÕu, tr¸i phiÕu:</t>
  </si>
  <si>
    <t>Gi¸ trÞ ghi sæ cña hµng tån kho dïng ®Ó thÕ chÊp, cÇm cè ®¶m b¶o c¸c kho¶n nî ph¶i tr¶ ………</t>
  </si>
  <si>
    <t>Gi¸ trÞ hoµn nhËp dù phßng gi¶m gi¸ hµng tån kho trong n¨m ………….</t>
  </si>
  <si>
    <t>C¸c tr­êng hîp hoÆc sù kiÖn dÉn ®Õn ph¶i trÝch thªm hoÆc hoµn nhËp dù phßng gi¶m gi¸ hµng tån kho trong n¨m ………….</t>
  </si>
  <si>
    <t xml:space="preserve">     - TiÒn ®ang chuyÓn</t>
  </si>
  <si>
    <t>Céng</t>
  </si>
  <si>
    <t>02 - C¸c kho¶n ®Çu t­ tµi chÝnh ng¾n h¹n</t>
  </si>
  <si>
    <t xml:space="preserve">     - §Çu t­ ng¾n h¹n kh¸c</t>
  </si>
  <si>
    <t xml:space="preserve">     - Dù phßng gi¶m gi¸ ®Çu t­ ng¾n h¹n</t>
  </si>
  <si>
    <t>03 - C¸c kho¶n ph¶i thu ng¾n h¹n kh¸c</t>
  </si>
  <si>
    <t xml:space="preserve">     - Ph¶i thu vÒ cæ phÇn ho¸</t>
  </si>
  <si>
    <t xml:space="preserve">     - Ph¶i thu ng­êi lao ®éng</t>
  </si>
  <si>
    <t xml:space="preserve">  - Dù phßng ph¶i thu khã ®ßi (TK139)</t>
  </si>
  <si>
    <t>04 - Hµng tån kho</t>
  </si>
  <si>
    <t xml:space="preserve">     - Hµng mua ®ang ®i ®­êng</t>
  </si>
  <si>
    <t xml:space="preserve">     - Nguyªn liÖu, vËt liÖu </t>
  </si>
  <si>
    <t xml:space="preserve">     - C«ng cô, dông cô</t>
  </si>
  <si>
    <t xml:space="preserve">     - Chi phÝ SXKD dë dang</t>
  </si>
  <si>
    <t xml:space="preserve">     - Thµnh phÈm</t>
  </si>
  <si>
    <t xml:space="preserve">     - Hµng ho¸</t>
  </si>
  <si>
    <t>Céng gi¸ gèc hµng tån kho</t>
  </si>
  <si>
    <t xml:space="preserve">     - Dù phßng gi¶m gi¸ hµng tån kho</t>
  </si>
  <si>
    <t xml:space="preserve">     - Gi¸ trÞ thuÇn cã thÓ thùc hiÖn ®­îc cña hµng tån kho</t>
  </si>
  <si>
    <t>05 - ThuÕ vµ c¸c kho¶n ph¶i thu nhµ n­íc</t>
  </si>
  <si>
    <t xml:space="preserve">     - ThuÕ GTGT cßn ®­îc khÊu trõ (TK 133)</t>
  </si>
  <si>
    <t xml:space="preserve">     - ThuÕ thu nhËp doanh nghiÖp nép thõa</t>
  </si>
  <si>
    <t>07- Ph¶i thu dµi h¹n kh¸c</t>
  </si>
  <si>
    <t xml:space="preserve">     - Ký quü, ký c­îc dµi h¹n</t>
  </si>
  <si>
    <t xml:space="preserve">     - C¸c kho¶n tiÒn nhËn uû th¸c </t>
  </si>
  <si>
    <t xml:space="preserve">     - Cho vay kh«ng cã l·i</t>
  </si>
  <si>
    <t xml:space="preserve">     - Ph¶i thu dµi h¹n kh¸c</t>
  </si>
  <si>
    <t>08 - T¨ng, gi¶m tµi s¶n cè ®Þnh h÷u h×nh</t>
  </si>
  <si>
    <t>Nhµ cöa, vËt kiÕn tróc</t>
  </si>
  <si>
    <t>Ph­¬ng tiÖn vËn t¶i,     truyÒn dÉn</t>
  </si>
  <si>
    <t xml:space="preserve">Tæng céng </t>
  </si>
  <si>
    <t>Nguyªn gi¸ TSC§ h÷u h×nh</t>
  </si>
  <si>
    <t>Sè d­ ®Çu n¨m</t>
  </si>
  <si>
    <t>Sè d­ cuèi kú</t>
  </si>
  <si>
    <t>Gi¸ trÞ hao mßn luü kÕ</t>
  </si>
  <si>
    <t>Gi¸ trÞ cßn l¹i cña TSC§ HH</t>
  </si>
  <si>
    <t>09 - T¨ng, gi¶m TSC§ thuª tµi chÝnh:</t>
  </si>
  <si>
    <t>Kho¶n  môc</t>
  </si>
  <si>
    <t>Ph­¬ng tiÖn vËn t¶i, truyÒn dÉn</t>
  </si>
  <si>
    <t>Tæng céng</t>
  </si>
  <si>
    <t>* TiÒn thuª ph¸t sinh thªm ®­îc ghi nhËn lµ chi phÝ trong n¨m</t>
  </si>
  <si>
    <t>* C¨n cø ®Ó x¸c ®Þnh tiÒn thuª ph¸t sinh thªm</t>
  </si>
  <si>
    <t>* §iÒu kho¶n gia h¹n thuª hoÆc quyÒn ®­îc mua tµi s¶n</t>
  </si>
  <si>
    <t>10 - T¨ng gi¶m tµi s¶n cè ®Þnh v« h×nh</t>
  </si>
  <si>
    <t>QuyÒn sö dông ®Êt</t>
  </si>
  <si>
    <t>QuyÒn ph¸t hµnh</t>
  </si>
  <si>
    <t>B¶n quyÒn, b»ng s¸ng chÕ</t>
  </si>
  <si>
    <t>TSC§ v« h×nh kh¸c</t>
  </si>
  <si>
    <t>* ThuyÕt  minh sè liÖu vµ c¸c gi¶i tr×nh kh¸c</t>
  </si>
  <si>
    <t>11 - Chi phÝ x©y dùng c¬ b¶n dë dang</t>
  </si>
  <si>
    <t>Tæng sè</t>
  </si>
  <si>
    <t>12 - T¨ng gi¶m bÊt ®éng s¶n ®Çu t­:</t>
  </si>
  <si>
    <t>T¨ng trong n¨m</t>
  </si>
  <si>
    <t>Gi¶m trong n¨m</t>
  </si>
  <si>
    <t>Sè cuèi n¨m</t>
  </si>
  <si>
    <t>Nguyªn gi¸ bÊt ®éng s¶n ®Çu t­</t>
  </si>
  <si>
    <t xml:space="preserve"> - QuyÒn sö dông ®Êt</t>
  </si>
  <si>
    <t xml:space="preserve"> - Nhµ </t>
  </si>
  <si>
    <t xml:space="preserve"> - Nhµ vµ quyÒn sö dông ®Êt</t>
  </si>
  <si>
    <t xml:space="preserve"> - C¬ së h¹ tÇng</t>
  </si>
  <si>
    <t xml:space="preserve"> - Nhµ</t>
  </si>
  <si>
    <t>Gi¸ trÞ cßn l¹i cña bÊt ®éng s¶n ®Çu t­</t>
  </si>
  <si>
    <t>* ThuyÕt minh c¸c sè liÖu vµ gi¶i tr×nh kh¸c</t>
  </si>
  <si>
    <t>13 - §Çu t­ dµi h¹n kh¸c</t>
  </si>
  <si>
    <t xml:space="preserve">     - §Çu t­ cæ phiÕu</t>
  </si>
  <si>
    <t xml:space="preserve">     - §Çu t­ tr¸i phiÕu</t>
  </si>
  <si>
    <t xml:space="preserve">     - §Çu t­ tÝn phiÕu, kú phiÕu</t>
  </si>
  <si>
    <t xml:space="preserve">     - Cho vay dµi h¹n </t>
  </si>
  <si>
    <t xml:space="preserve">     - §Çu t­ dµi h¹n kh¸c</t>
  </si>
  <si>
    <t>14 - Chi phÝ tr¶ tr­íc dµi h¹n</t>
  </si>
  <si>
    <t>Cuèi n¨m</t>
  </si>
  <si>
    <t xml:space="preserve">     - Chi phÝ tr¶ tr­íc vÒ thuª ho¹t ®éng TSC§</t>
  </si>
  <si>
    <t xml:space="preserve">     - Chi phÝ thµnh lËp doanh nghiÖp </t>
  </si>
  <si>
    <t xml:space="preserve">     - Chi phÝ nghiªn cøu cã gi¸ trÞ lín</t>
  </si>
  <si>
    <t xml:space="preserve">     - Chi phÝ tr¶ tr­íc dµi h¹n kh¸c</t>
  </si>
  <si>
    <t>15 - Vay vµ nî ng¾n h¹n</t>
  </si>
  <si>
    <t xml:space="preserve">     - Vay ng¾n h¹n </t>
  </si>
  <si>
    <t xml:space="preserve">           + Vay c¸ nh©n kh¸c</t>
  </si>
  <si>
    <t xml:space="preserve">     - Nî dµi h¹n ®Õn h¹n tr¶</t>
  </si>
  <si>
    <t xml:space="preserve">     - ThuÕ tiªu thô ®Æc biÖt</t>
  </si>
  <si>
    <t xml:space="preserve">     - ThuÕ xuÊt nhËp khÈu</t>
  </si>
  <si>
    <t xml:space="preserve">     - ThuÕ thu nhËp doanh nghiÖp </t>
  </si>
  <si>
    <t xml:space="preserve">     - ThuÕ tµi nguyªn</t>
  </si>
  <si>
    <t xml:space="preserve">     - ThuÕ nhµ ®Êt vµ tiÒn thuª ®Êt</t>
  </si>
  <si>
    <t xml:space="preserve">     - C¸c lo¹i thuÕ kh¸c</t>
  </si>
  <si>
    <t>17 - Chi phÝ ph¶i tr¶</t>
  </si>
  <si>
    <t xml:space="preserve">     - TrÝch tr­íc chi phÝ tiÒn l­¬ng trong thêi gian nghØ phÐp</t>
  </si>
  <si>
    <t>18 - C¸c kho¶n ph¶i tr¶, ph¶i nép ng¾n h¹n kh¸c</t>
  </si>
  <si>
    <t xml:space="preserve">     - Tµi s¶n thõa chê gi¶i quyÕt</t>
  </si>
  <si>
    <t xml:space="preserve"> </t>
  </si>
  <si>
    <t xml:space="preserve">     - Kinh phÝ c«ng ®oµn</t>
  </si>
  <si>
    <t xml:space="preserve">     - B¶o hiÓm x· héi</t>
  </si>
  <si>
    <t xml:space="preserve">     - B¶o hiÓm y tÕ</t>
  </si>
  <si>
    <t xml:space="preserve">19 - Ph¶i tr¶ dµi h¹n néi bé </t>
  </si>
  <si>
    <t xml:space="preserve">     - Vay dµi h¹n néi bé</t>
  </si>
  <si>
    <t xml:space="preserve">     - Ph¶i tr¶ dµi h¹n néi bé kh¸c</t>
  </si>
  <si>
    <t xml:space="preserve">20 - Vay vµ nî dµi h¹n </t>
  </si>
  <si>
    <t xml:space="preserve">a - Vay dµi h¹n </t>
  </si>
  <si>
    <t xml:space="preserve">     - Vay ng©n hµng</t>
  </si>
  <si>
    <t xml:space="preserve">     - Vay ®èi t­îng kh¸c</t>
  </si>
  <si>
    <t xml:space="preserve">     - Tr¸i phiÕu ph¸t hµnh</t>
  </si>
  <si>
    <t>b - Nî dµi h¹n</t>
  </si>
  <si>
    <t xml:space="preserve">     - Thuª tµi chÝnh  </t>
  </si>
  <si>
    <t xml:space="preserve">     - Nî dµi h¹n kh¸c</t>
  </si>
  <si>
    <t xml:space="preserve"> - C¸c kho¶n nî thuª tµi chÝnh</t>
  </si>
  <si>
    <t>Thêi h¹n</t>
  </si>
  <si>
    <t>Kú nµy</t>
  </si>
  <si>
    <t>Kú tr­íc</t>
  </si>
  <si>
    <t>Tæng kho¶n thanh to¸n tiÒn thuª tµi chÝnh</t>
  </si>
  <si>
    <t>Tr¶ tiÒn l·i thuª</t>
  </si>
  <si>
    <t>Tr¶ nî gèc</t>
  </si>
  <si>
    <t>Tõ 1 n¨m trë xuèng</t>
  </si>
  <si>
    <t>Trªn 1 n¨m ®Õn 5 n¨m</t>
  </si>
  <si>
    <t>Trªn 5 n¨m</t>
  </si>
  <si>
    <t>22 - Vèn chñ së h÷u</t>
  </si>
  <si>
    <t xml:space="preserve">     - Ph¶i thu kh¸c </t>
  </si>
  <si>
    <t>a - B¶ng ®èi chiÕu biÕn ®éng cña vèn chñ së h÷u</t>
  </si>
  <si>
    <t>Vèn ®Çu t­ cña chñ së h÷u</t>
  </si>
  <si>
    <t>ThÆng d­ vèn cæ phÇn</t>
  </si>
  <si>
    <t>Cæ phiÕu quü</t>
  </si>
  <si>
    <t>A</t>
  </si>
  <si>
    <t>Sè d­ cuèi kú nµy</t>
  </si>
  <si>
    <t>b - Chi tiÕt vèn ®Çu t­ cña chñ së h÷u</t>
  </si>
  <si>
    <t xml:space="preserve"> - Vèn gãp cña c¸c ®èi t­îng kh¸c</t>
  </si>
  <si>
    <t>* Gi¸ trÞ tr¸i phiÕu ®· chuyÓn ®æi thµnh cæ phiÕu trong n¨m</t>
  </si>
  <si>
    <t>* Sè l­îng cæ phiÕu quü</t>
  </si>
  <si>
    <t>c - C¸c giao dÞch vÒ vèn víi c¸c chñ së h÷u vµ ph©n phèi cæ tøc, chia lîi nhuËn</t>
  </si>
  <si>
    <t xml:space="preserve">   - Vèn ®Çu t­ cña chñ së h÷u</t>
  </si>
  <si>
    <t xml:space="preserve">        + Vèn gãp ®Çu n¨m</t>
  </si>
  <si>
    <t xml:space="preserve">    - Cæ tøc, lîi nhuËn ®· chia</t>
  </si>
  <si>
    <t>d - Cæ tøc</t>
  </si>
  <si>
    <t xml:space="preserve">   - Cæ tøc ®· c«ng bè sau ngµy kÕt thóc kú kÕ to¸n n¨m</t>
  </si>
  <si>
    <t xml:space="preserve">        + Cæ tøc ®· c«ng bè trªn cæ phiÕu phæ th«ng</t>
  </si>
  <si>
    <t xml:space="preserve">        + Cæ tøc ®· c«ng bè trªn cæ phiÕu ­u ®·i</t>
  </si>
  <si>
    <t xml:space="preserve">   - Cæ tøc cña CP ­u ®·i luü kÕ ch­a ®­îc ghi nhËn</t>
  </si>
  <si>
    <t>® - Cæ phiÕu</t>
  </si>
  <si>
    <t xml:space="preserve">    - Sè l­îng cæ phiÕu ®¨ng ký ph¸t hµnh</t>
  </si>
  <si>
    <t xml:space="preserve">    - Sè l­îng cæ phiÕu ®· b¸n ra c«ng chóng</t>
  </si>
  <si>
    <t xml:space="preserve">        + Cæ phiÕu phæ th«ng</t>
  </si>
  <si>
    <t xml:space="preserve">        + Cæ phiÕu ­u ®·i</t>
  </si>
  <si>
    <t xml:space="preserve">    - Sè l­îng cæ phiÕu ®­îc mua l¹i</t>
  </si>
  <si>
    <t xml:space="preserve">    - Sè l­îng cæ phiÕu ®ang l­u hµnh</t>
  </si>
  <si>
    <t>* MÖnh gi¸ cæ phiÕu ®ang l­u hµnh: 10.000 ®/ 1 CP</t>
  </si>
  <si>
    <t>Quü ®Çu t­ ph¸t triÓn</t>
  </si>
  <si>
    <t>Lîi nhuËn ch­a ph©n phèi</t>
  </si>
  <si>
    <t>23 - Nguån kinh phÝ</t>
  </si>
  <si>
    <t xml:space="preserve">     - Nguån kinh phÝ ®­îc cÊp trong kú</t>
  </si>
  <si>
    <t xml:space="preserve">     - Chi sù nghiÖp </t>
  </si>
  <si>
    <t xml:space="preserve">     - Nguån kinh phÝ cßn l¹i cuèi kú</t>
  </si>
  <si>
    <t>24 - Tµi s¶n thuª ngoµi</t>
  </si>
  <si>
    <t>(1) Gi¸ trÞ tµi s¶n thuª ngoµi</t>
  </si>
  <si>
    <t xml:space="preserve">     - TSC§ thuª ngoµi</t>
  </si>
  <si>
    <t xml:space="preserve">     - Tµi s¶n kh¸c thuª ngoµi</t>
  </si>
  <si>
    <t>(2) - Tæng sè tiÒn thuª tèi thiÓu trong t­¬ng lai cña hîp ®ång thuª ho¹t ®éng tµi s¶n kh«ng huû ngang theo c¸c thêi h¹n</t>
  </si>
  <si>
    <t xml:space="preserve">     - Tõ 1 n¨m trë xuèng</t>
  </si>
  <si>
    <t>(Ban hµnh theo QuyÕt ®Þnh sè 15/2006/Q§-BTC ngµy 20/3/2006 cña Bé tr­ëng BTC)</t>
  </si>
  <si>
    <t>C«ng ty cæ phÇn ChÕ t¹o BiÕn thÕ vµ VËt liÖu ®iÖn Hµ Néi</t>
  </si>
  <si>
    <t xml:space="preserve">   - S¶n xuÊt, kinh doanh m¸y biÕn ¸p vµ c¸c lo¹i thiÕt bÞ ®iÖn, khÝ cô ®iÖn, vËt liÖu ®iÖn, m¸y mãc kü thuËt ®iÖn </t>
  </si>
  <si>
    <t xml:space="preserve">   - Söa ch÷a, b¶o d­ìng c¸c thiÕt bÞ ®iÖn c«ng nghiÖp cã ®iÖn ¸p ®Õn 110 kV</t>
  </si>
  <si>
    <t xml:space="preserve">   - X©y l¾p ®­êng d©y vµ tr¹m biÕn ¸p cã ®iÖn ¸p ®Õn 110 kV</t>
  </si>
  <si>
    <t xml:space="preserve">   - §¹i lý, ký göi, b¸n bu«n, b¸n lÎ hµng ho¸, vËt t­ thiÕt bÞ ®iÖn, ®iÖn tö, th«ng tin viÔn th«ng</t>
  </si>
  <si>
    <t xml:space="preserve">   - Kinh doanh xuÊt nhËp khÈu c¸c lo¹i vËt t­ thiÕt bÞ ®iÖn</t>
  </si>
  <si>
    <t xml:space="preserve">   - Kinh doanh dÞch vô nhµ hµng ¨n uèng vµ cho thuª v¨n phßng (kh«ng bao gåm kinh doanh phßng h¸t Karaoke, qu¸n bar, vò tr­êng).</t>
  </si>
  <si>
    <t xml:space="preserve">M¸y mãc, thiÕt bÞ </t>
  </si>
  <si>
    <t>M¸y mãc, thiÕt bÞ</t>
  </si>
  <si>
    <t>ThiÕt bÞ qu¶n lý</t>
  </si>
  <si>
    <t xml:space="preserve">  - Mua trong kú</t>
  </si>
  <si>
    <t xml:space="preserve">  - §Çu t­ XDCB hoµn thµnh</t>
  </si>
  <si>
    <t xml:space="preserve">  - T¨ng kh¸c </t>
  </si>
  <si>
    <t xml:space="preserve">  - ChuyÓn sang B§S ®Çu t­</t>
  </si>
  <si>
    <t xml:space="preserve">  - Thanh lý, nh­îng b¸n</t>
  </si>
  <si>
    <t xml:space="preserve">  - Gi¶m kh¸c </t>
  </si>
  <si>
    <t xml:space="preserve">  - KhÊu hao trong kú</t>
  </si>
  <si>
    <t xml:space="preserve">  - T¨ng kh¸c</t>
  </si>
  <si>
    <t xml:space="preserve">  - Gi¶m kh¸c</t>
  </si>
  <si>
    <t xml:space="preserve">  - T¹i ngµy ®Çu kú</t>
  </si>
  <si>
    <t xml:space="preserve">     - Kinh phÝ ®¶ng</t>
  </si>
  <si>
    <t xml:space="preserve">     - Chi d«i d­</t>
  </si>
  <si>
    <t xml:space="preserve">  - T¹i ngµy cuèi kú</t>
  </si>
  <si>
    <t xml:space="preserve">  - C¸c thay ®æi kh¸c vÒ TSC§ h÷u h×nh</t>
  </si>
  <si>
    <t>4 - Tr×nh bµy tµi s¶n, doanh thu, kÕt qu¶ kinh doanh theo bé phËn (Theo lÜnh vùc kinh doanh hoÆc theo khu vùc ®Þa lý) theo quy ®Þnh cña chuÈn mùc kÕ to¸n sè 28 "B¸o c¸o bé phËn"</t>
  </si>
  <si>
    <t>b- Mua vµ thanh lý c«ng ty con hoÆc ®¬n vÞ kinh doanh kh¸c trong kú b¸o c¸o.</t>
  </si>
  <si>
    <t>c- Tr×nh bµy gi¸ trÞ vµ lý do cña c¸c kho¶n tiÒn vµ t­¬ng ®­¬ng tiÒn lín do doanh nghiÖp n¾m gi÷ nh­ng kh«ng ®­îc sö dông do cã sù h¹n chÕ cña ph¸p luËt hoÆc c¸c rµng buéc kh¸c mµ doanh nghiÖp ph¶i thùc hiÖn.</t>
  </si>
  <si>
    <t xml:space="preserve">     - Trªn 1 n¨m ®Õn 5 n¨m</t>
  </si>
  <si>
    <t xml:space="preserve">     - Trªn 5 n¨m</t>
  </si>
  <si>
    <t>VI - Th«ng tin bæ sung cho c¸c kho¶n môc tr×nh bµy trong B¸o c¸o kÕt qu¶ ho¹t ®éng kinh doanh</t>
  </si>
  <si>
    <t>§¬n vÞ tÝnh: ®ång</t>
  </si>
  <si>
    <t>25 - Tæng doanh thu b¸n hµng vµ cung cÊp dÞch vô (M· sè 01)</t>
  </si>
  <si>
    <t>Trong ®ã:</t>
  </si>
  <si>
    <t xml:space="preserve">     - Doanh thu cung cÊp hµng ho¸</t>
  </si>
  <si>
    <t>26 - C¸c kho¶n gi¶m trõ doanh thu (M· sè 02)</t>
  </si>
  <si>
    <t xml:space="preserve">     - ChiÕt khÊu th­¬ng m¹i</t>
  </si>
  <si>
    <t xml:space="preserve">     - ThuÕ GTGT </t>
  </si>
  <si>
    <t xml:space="preserve">        + Vèn gãp t¨ng trong kú</t>
  </si>
  <si>
    <t xml:space="preserve">        + Vèn gãp gi¶m trong kú</t>
  </si>
  <si>
    <t xml:space="preserve">        + Vèn gãp cuèi kú</t>
  </si>
  <si>
    <t xml:space="preserve">     - Gi¶m gi¸ hµng b¸n</t>
  </si>
  <si>
    <t xml:space="preserve">     - Hµng b¸n bÞ tr¶ l¹i</t>
  </si>
  <si>
    <t xml:space="preserve">     - ThuÕ tiªu thô ®Æc biÖt </t>
  </si>
  <si>
    <t xml:space="preserve">     - ThuÕ xuÊt khÈu</t>
  </si>
  <si>
    <t>27 - Doanh thu thuÇn vÒ b¸n hµng vµ cung cÊp dÞch vô (M· sè 10)</t>
  </si>
  <si>
    <t xml:space="preserve">Trong ®ã: </t>
  </si>
  <si>
    <t xml:space="preserve">     - Doanh thu b¸n hµng ho¸</t>
  </si>
  <si>
    <t>28 - Gi¸ vèn hµng b¸n (M· sè 11)</t>
  </si>
  <si>
    <t xml:space="preserve">     - Gi¸ vèn cña hµng ho¸ ®· b¸n</t>
  </si>
  <si>
    <t xml:space="preserve">     - Gi¸ vèn cña thµnh phÈm ®· b¸n</t>
  </si>
  <si>
    <t xml:space="preserve">     - Gi¸ vèn cña dÞch vô ®· cung cÊp</t>
  </si>
  <si>
    <t xml:space="preserve">  - C¸c cam kÕt vÒ viÖc mua, b¸n TSC§ h÷u h×nh cã gi¸ trÞ lín ch­a thùc hiÖn: M¸y c¾t chÐo t«n ch­a ®­îc nghiÖm thu bµn giao ghi t¨ng TSC§ h÷u h×nh</t>
  </si>
  <si>
    <t>21 - Tµi s¶n thuÕ thu nhËp ho·n l¹i vµ thuÕ thu nhËp ho·n l¹i ph¶i tr¶</t>
  </si>
  <si>
    <t xml:space="preserve">     - Gi¸ trÞ cßn l¹i, chi phÝ nh­îng b¸n, thanh lý cña B§S ®Çu t­ ®· b¸n</t>
  </si>
  <si>
    <t xml:space="preserve">     - Hao hôt, mÊt m¸t hµng tån kho</t>
  </si>
  <si>
    <t xml:space="preserve">     - C¸c kho¶n chi phÝ v­ît møc b×nh th­êng</t>
  </si>
  <si>
    <t>29 - Doanh thu ho¹t ®éng tµi chÝnh (M· sè 21)</t>
  </si>
  <si>
    <t xml:space="preserve">     - L·i tiÒn göi cã kú h¹n ph¶i thu c¸c NH</t>
  </si>
  <si>
    <t xml:space="preserve">     + Ph¶i thu BHXH, BHYT (TK 3384)</t>
  </si>
  <si>
    <t>06 - Tµi s¶n ng¾n h¹n kh¸c</t>
  </si>
  <si>
    <t xml:space="preserve">     - T¹m øng</t>
  </si>
  <si>
    <t xml:space="preserve">     - C¸c kho¶n thÕ chÊp, ký quü, ký c­îc</t>
  </si>
  <si>
    <t xml:space="preserve"> - M¸y hå quang xoay chiÒu, cã biÕn thÕ, tô</t>
  </si>
  <si>
    <t xml:space="preserve">Sè d­ ®Çu n¨m tr­íc </t>
  </si>
  <si>
    <t>Sè d­ cuèi n¨m tr­íc</t>
  </si>
  <si>
    <t xml:space="preserve">     - L·i chªnh lÖch tû gi¸ ®· thùc hiÖn </t>
  </si>
  <si>
    <t xml:space="preserve">     - L·i tiÒn göi, tiÒn cho vay</t>
  </si>
  <si>
    <t xml:space="preserve">     - L·i ®Çu t­ tr¸i phiÕu, kú phiÕu, tÝn phiÕu</t>
  </si>
  <si>
    <t xml:space="preserve">     - Cæ tøc, lîi nhuËn ®­îc chia</t>
  </si>
  <si>
    <t xml:space="preserve">     - L·i b¸n ngo¹i tÖ</t>
  </si>
  <si>
    <t xml:space="preserve">     - Lç chªnh lÖch tû gi¸ ch­a thùc hiÖn</t>
  </si>
  <si>
    <t xml:space="preserve">     - Chi phÝ thuÕ thu nhËp doanh nghiÖp tÝnh trªn thu nhËp chÞu thuÕ n¨m hiÖn hµnh</t>
  </si>
  <si>
    <t xml:space="preserve">     - §iÒu chØnh chi phÝ thuÕ thu nhËp doanh nghiÖp cña c¸c n¨m tr­íc vµo chi phÝ thuÕ thu nhËp hiÖn hµnh n¨m nay</t>
  </si>
  <si>
    <t xml:space="preserve">     - Tæng chi phÝ thuÕ thu nhËp doanh nghiÖp hiÖn hµnh</t>
  </si>
  <si>
    <t xml:space="preserve">     - Chi phÝ thuÕ thu nhËp doanh nghiÖp ho·n l¹i ph¸t sinh tõ c¸c kho¶n chªnh lÖch t¹m thêi ph¶i chÞu thuÕ</t>
  </si>
  <si>
    <t xml:space="preserve">     - Chi phÝ thuÕ thu nhËp doanh nghiÖp ho·n l¹i ph¸t sinh tõ viÖc hoµn nhËp tµi s¶n thuÕ thu nhËp doanh nghiÖp ho·n l¹i</t>
  </si>
  <si>
    <t xml:space="preserve">     - Thu nhËp thuÕ thu nhËp doanh nghiÖp ho·n l¹i ph¸t sinh tõ c¸c kho¶n chªnh lÖch t¹m thêi ®­îc khÊu trõ</t>
  </si>
  <si>
    <t xml:space="preserve">     - Thu nhËp thuÕ thu nhËp doanh nghiÖp ho·n l¹i ph¸t sinh tõ c¸c kho¶n lç tÝnh thuÕ vµ ­u ®·i thuÕ ch­a sö dông</t>
  </si>
  <si>
    <t xml:space="preserve">     - Thu nhËp thuÕ thu nhËp doanh nghiÖp ho·n l¹i ph¸t sinh tõ viÖc hoµn nhËp thuÕ thu nhËp ho·n l¹i ph¶i tr¶</t>
  </si>
  <si>
    <t xml:space="preserve">     - Tæng chi phÝ thuÕ thu nhËp doanh nghiÖp ho·n l¹i</t>
  </si>
  <si>
    <t xml:space="preserve">     - Chi phÝ nguyªn vËt liÖu</t>
  </si>
  <si>
    <t xml:space="preserve">     - Chi phÝ nh©n c«ng</t>
  </si>
  <si>
    <t xml:space="preserve">     - Chi phÝ khÊu hao tµi s¶n cè ®Þnh </t>
  </si>
  <si>
    <t xml:space="preserve">     - Chi phÝ dÞch vô mua ngoµi</t>
  </si>
  <si>
    <t xml:space="preserve">     - Chi phÝ kh¸c b»ng tiÒn</t>
  </si>
  <si>
    <t>VII - Th«ng tin bæ sung cho c¸c kho¶n môc tr×nh bµy trong B¸o c¸o l­u chuyÓn tiÒn tÖ</t>
  </si>
  <si>
    <t>a- Mua tµi s¶n b»ng c¸ch nhËn c¸c kho¶n nî liªn quan trùc tiÕp hoÆc th«ng qua nghiÖp vô cho thuª tµi chÝnh:</t>
  </si>
  <si>
    <t>Lũy kế từ đầu năm đến cuối quý này (Năm nay)</t>
  </si>
  <si>
    <t>Lũy kế từ đầu năm đến cuối quý này (Năm trước)</t>
  </si>
  <si>
    <t>V.01</t>
  </si>
  <si>
    <t>V.02</t>
  </si>
  <si>
    <t>V.03</t>
  </si>
  <si>
    <t>V.04</t>
  </si>
  <si>
    <t>V.05</t>
  </si>
  <si>
    <t>V.11</t>
  </si>
  <si>
    <t>V.08</t>
  </si>
  <si>
    <t>V.10</t>
  </si>
  <si>
    <t>V.14</t>
  </si>
  <si>
    <t>V.15</t>
  </si>
  <si>
    <t>V.16</t>
  </si>
  <si>
    <t>V.17</t>
  </si>
  <si>
    <t>V.18</t>
  </si>
  <si>
    <t>V.22</t>
  </si>
  <si>
    <t>V.23</t>
  </si>
  <si>
    <t>VI.25</t>
  </si>
  <si>
    <t>VI.27</t>
  </si>
  <si>
    <t>VI.26</t>
  </si>
  <si>
    <t>VI.28</t>
  </si>
  <si>
    <t xml:space="preserve">VIII - Nh÷ng th«ng tin kh¸c </t>
  </si>
  <si>
    <t>1 - Nh÷ng kho¶n nî tiÒm tµng, kho¶n cam kÕt vµ nh÷ng th«ng tin tµi chÝnh kh¸c:</t>
  </si>
  <si>
    <t>2 - Nh÷ng sù kiÖn ph¸t sinh sau kú kÕ to¸n n¨m:</t>
  </si>
  <si>
    <t>3 - Th«ng tin vÒ c¸c bªn liªn quan</t>
  </si>
  <si>
    <t>5 - Th«ng tin so s¸nh (nh÷ng thay ®æi vÒ th«ng tin trong b¸o c¸o tµi chÝnh cña c¸c niªn ®é kÕ to¸n tr­íc)</t>
  </si>
  <si>
    <t>6 - Th«ng tin vÒ ho¹t ®éng liªn tôc</t>
  </si>
  <si>
    <t>7 - Nh÷ng th«ng tin kh¸c</t>
  </si>
  <si>
    <t>KÕ to¸n tr­ëng</t>
  </si>
  <si>
    <t xml:space="preserve"> Tæng gi¸m ®èc</t>
  </si>
  <si>
    <t>Báo cáo tài chính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</si>
  <si>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</si>
  <si>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</si>
  <si>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</si>
  <si>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</si>
  <si>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</si>
  <si>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</si>
  <si>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</si>
  <si>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</si>
  <si>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</si>
  <si>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</si>
  <si>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</si>
  <si>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</si>
  <si>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</si>
  <si>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</si>
  <si>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</si>
  <si>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</si>
  <si>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</si>
  <si>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</si>
  <si>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</si>
  <si>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</si>
  <si>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</si>
  <si>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</si>
  <si>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</si>
  <si>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</si>
  <si>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</si>
  <si>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</si>
  <si>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</si>
  <si>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</si>
  <si>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</si>
  <si>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</si>
  <si>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</si>
  <si>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</si>
  <si>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</si>
  <si>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</si>
  <si>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</si>
  <si>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</si>
  <si>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</si>
  <si>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</si>
  <si>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</si>
  <si>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</si>
  <si>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</si>
  <si>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</si>
  <si>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</si>
  <si>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</si>
  <si>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</si>
  <si>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</si>
  <si>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</si>
  <si>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</si>
  <si>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 xml:space="preserve">     - C¸c kho¶n tiÒn th­ëng cña kh¸ch hµng liªn quan ®Õn tiªu thô hµng ho¸, s¶n phÈm, dÞch vô kh«ng tÝnh trong doanh thu (nÕu cã);</t>
  </si>
  <si>
    <t xml:space="preserve">     - Gi¸ vèn ho¹t ®éng x©y l¾p</t>
  </si>
  <si>
    <t xml:space="preserve">           + Vay Tcty CP thiÕt bÞ ®iÖn ViÖt Nam</t>
  </si>
  <si>
    <t xml:space="preserve">     - Chi phÝ cho giai ®o¹n triÓn khai kh«ng ®ñ tiªu chuÈn ghi nhËn lµ TSC§ v« h×nh</t>
  </si>
  <si>
    <t>16 - ThuÕ vµ c¸c kho¶n ph¶i nép NN</t>
  </si>
  <si>
    <t xml:space="preserve">     - C¸c kho¶n phÝ, lÖ phÝ vµ c¸c kho¶n ph¶i nép kh¸c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</si>
  <si>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</si>
  <si>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</si>
  <si>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</si>
  <si>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</si>
  <si>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</si>
  <si>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</si>
  <si>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</si>
  <si>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</si>
  <si>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</si>
  <si>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</si>
  <si>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V.24</t>
  </si>
  <si>
    <t xml:space="preserve">  §Æng Xu©n Sang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</si>
  <si>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</si>
  <si>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</si>
  <si>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</si>
  <si>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</si>
  <si>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</si>
  <si>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</si>
  <si>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</si>
  <si>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</si>
  <si>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</si>
  <si>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</si>
  <si>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</si>
  <si>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</si>
  <si>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</si>
  <si>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</si>
  <si>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</si>
  <si>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</si>
  <si>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</si>
  <si>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</si>
  <si>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</si>
  <si>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</si>
  <si>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</si>
  <si>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</si>
  <si>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</si>
  <si>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</si>
  <si>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</si>
  <si>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</si>
  <si>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</si>
  <si>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</si>
  <si>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</si>
  <si>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</si>
  <si>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</si>
  <si>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</si>
  <si>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</si>
  <si>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</si>
  <si>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</si>
  <si>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</si>
  <si>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</si>
  <si>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</si>
  <si>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</si>
  <si>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</si>
  <si>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</si>
  <si>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</si>
  <si>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</si>
  <si>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</si>
  <si>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</si>
  <si>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</si>
  <si>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</si>
  <si>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</si>
  <si>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</si>
  <si>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</si>
  <si>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</si>
  <si>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</si>
  <si>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</si>
  <si>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</si>
  <si>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</si>
  <si>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</si>
  <si>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</si>
  <si>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</si>
  <si>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</si>
  <si>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</si>
  <si>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</si>
  <si>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</si>
  <si>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</si>
  <si>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</si>
  <si>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</si>
  <si>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</si>
  <si>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</si>
  <si>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</si>
  <si>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</si>
  <si>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</si>
  <si>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</si>
  <si>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</si>
  <si>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</si>
  <si>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</si>
  <si>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</si>
  <si>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</si>
  <si>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</si>
  <si>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</si>
  <si>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</si>
  <si>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</si>
  <si>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</si>
  <si>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</si>
  <si>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</si>
  <si>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</si>
  <si>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</si>
  <si>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</si>
  <si>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</si>
  <si>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</si>
  <si>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</si>
  <si>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</si>
  <si>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</si>
  <si>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</si>
  <si>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</si>
  <si>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</si>
  <si>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</si>
  <si>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</si>
  <si>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</si>
  <si>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</si>
  <si>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</si>
  <si>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 xml:space="preserve">     - Doanh thu b¸n thµnh phÈm</t>
  </si>
  <si>
    <t xml:space="preserve">     - Doanh thu thuÇn b¸n thµnh phÈm</t>
  </si>
  <si>
    <t xml:space="preserve">     - Doanh thu ho¹t ®éng dịch vụ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</si>
  <si>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</si>
  <si>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</si>
  <si>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</si>
  <si>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</si>
  <si>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</si>
  <si>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</si>
  <si>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</si>
  <si>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</si>
  <si>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</si>
  <si>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</si>
  <si>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</si>
  <si>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</si>
  <si>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</si>
  <si>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</si>
  <si>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</si>
  <si>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</si>
  <si>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</si>
  <si>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</si>
  <si>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</si>
  <si>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</si>
  <si>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</si>
  <si>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</si>
  <si>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</si>
  <si>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</si>
  <si>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</si>
  <si>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</si>
  <si>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</si>
  <si>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</si>
  <si>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</si>
  <si>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</si>
  <si>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</si>
  <si>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</si>
  <si>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</si>
  <si>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</si>
  <si>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</si>
  <si>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</si>
  <si>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</si>
  <si>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</si>
  <si>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</si>
  <si>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</si>
  <si>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</si>
  <si>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</si>
  <si>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</si>
  <si>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</si>
  <si>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</si>
  <si>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</si>
  <si>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</si>
  <si>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</si>
  <si>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</si>
  <si>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</si>
  <si>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</si>
  <si>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</si>
  <si>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</si>
  <si>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</si>
  <si>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</si>
  <si>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</si>
  <si>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</si>
  <si>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</si>
  <si>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 xml:space="preserve"> - M¸y c¾t, ®ét dËp t«n nhËp khÈu</t>
  </si>
  <si>
    <t xml:space="preserve">     - C¸c kho¶n t­¬ng ®­¬ng tiÒn</t>
  </si>
  <si>
    <t xml:space="preserve"> (tiÒn göi ng©n hµng kú h¹n d­íi 3 th¸ng)</t>
  </si>
  <si>
    <t xml:space="preserve">  - VÒ sè l­îng:</t>
  </si>
  <si>
    <t xml:space="preserve">  - VÒ gi¸ trÞ: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</si>
  <si>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</si>
  <si>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</si>
  <si>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</si>
  <si>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</si>
  <si>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</si>
  <si>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</si>
  <si>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</si>
  <si>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</si>
  <si>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</si>
  <si>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</si>
  <si>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</si>
  <si>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</si>
  <si>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</si>
  <si>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</si>
  <si>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</si>
  <si>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</si>
  <si>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</si>
  <si>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</si>
  <si>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</si>
  <si>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</si>
  <si>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</si>
  <si>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</si>
  <si>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</si>
  <si>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</si>
  <si>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</si>
  <si>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</si>
  <si>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</si>
  <si>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</si>
  <si>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</si>
  <si>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</si>
  <si>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</si>
  <si>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</si>
  <si>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</si>
  <si>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</si>
  <si>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</si>
  <si>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</si>
  <si>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</si>
  <si>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I. Lưu chuyển tiền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</si>
  <si>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</si>
  <si>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</si>
  <si>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</si>
  <si>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</si>
  <si>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</si>
  <si>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</si>
  <si>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</si>
  <si>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</si>
  <si>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</si>
  <si>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</si>
  <si>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</si>
  <si>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</si>
  <si>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</si>
  <si>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</si>
  <si>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</si>
  <si>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</si>
  <si>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</si>
  <si>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</si>
  <si>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</si>
  <si>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</si>
  <si>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</si>
  <si>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</si>
  <si>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</si>
  <si>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</si>
  <si>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</si>
  <si>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</si>
  <si>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</si>
  <si>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</si>
  <si>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</si>
  <si>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</si>
  <si>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</si>
  <si>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</si>
  <si>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</si>
  <si>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</si>
  <si>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</si>
  <si>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</si>
  <si>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CÔNG TY CP CHẾ TẠO BIẾN THẾ VÀ VẬT LIỆU ĐIỆN HÀ NỘI</t>
  </si>
  <si>
    <t>Tel: 04.3764.4795       Fax: 04.3764.4796</t>
  </si>
  <si>
    <t>Mẫu số B01-DN</t>
  </si>
  <si>
    <t>Địa chỉ: Cầu Diễn - Từ Liêm - Hà Nội</t>
  </si>
  <si>
    <t>Tel:04.3764.4795             Fax: 04.3764.4796</t>
  </si>
  <si>
    <t>Mẫu số B 02 - DN</t>
  </si>
  <si>
    <t>Tel: 04.3764.4795.       Fax: 04.3764.4796</t>
  </si>
  <si>
    <t>Mẫu số B03-DN</t>
  </si>
  <si>
    <t>MÉu sè B 09-DN</t>
  </si>
  <si>
    <t xml:space="preserve">B¶n thuyÕt minh b¸o c¸o tµi chÝnh </t>
  </si>
  <si>
    <t>NguyÔn ThÞ Lý</t>
  </si>
  <si>
    <t>§Æng Xu©n Sang</t>
  </si>
  <si>
    <t>TỔNG GIÁM ĐỐC</t>
  </si>
  <si>
    <t xml:space="preserve">                 NGƯỜI LẬP BIỂU                                    KẾ TOÁN TRƯỞNG</t>
  </si>
  <si>
    <t>KẾ TOÁN TRƯỞNG</t>
  </si>
  <si>
    <t>NGƯỜI LẬP BIỂU</t>
  </si>
  <si>
    <t xml:space="preserve">                NguyÔn ThÞ Lý                                        §Æng Xu©n Sang</t>
  </si>
  <si>
    <t>I - §Æc ®iÓm ho¹t ®éng cña doanh nghiÖp</t>
  </si>
  <si>
    <t>1 - H×nh thøc së h÷u vèn: C«ng ty cæ phÇn</t>
  </si>
  <si>
    <t>2 - LÜnh vùc kinh doanh: s¶n xuÊt, dÞch vô, th­¬ng m¹i</t>
  </si>
  <si>
    <t xml:space="preserve">3- Ngµnh nghÒ kinh doanh: </t>
  </si>
  <si>
    <t xml:space="preserve">  Ng­êi lËp biÓu</t>
  </si>
  <si>
    <t>Trong ®ã: Tcty CP ThiÕt bÞ ®iÖn ViÖt Nam</t>
  </si>
  <si>
    <t>g - Thu nhËp, chi phÝ, l·i hoÆc lç ®­îc ghi nhËn trùc tiÕp vµo Vèn chñ së h÷u theo quy ®Þnh cña c¸c chuÈn mùc kÕ to¸n cô thÓ.</t>
  </si>
  <si>
    <t>4 - §Æc ®iÓm ho¹t ®éng cña doanh nghiÖp trong n¨m tµi chÝnh cã ¶nh h­ëng ®Õn b¸o c¸o tµi chÝnh</t>
  </si>
  <si>
    <t>II - Kú kÕ to¸n, ®¬n vÞ tiÒn tÖ sö dông trong kÕ to¸n</t>
  </si>
  <si>
    <t>1 - Kú kÕ to¸n n¨m: b¾t ®Çu tõ ngµy 01 th¸ng 01 kÕt thóc vµo ngµy 31 th¸ng 12 hµng n¨m</t>
  </si>
  <si>
    <t>2 - §¬n vÞ tiÒn tÖ sö dông trong kÕ to¸n: ®ång ViÖt Nam</t>
  </si>
  <si>
    <t>III - ChuÈn mùc vµ chÕ ®é kÕ to¸n ¸p dông</t>
  </si>
  <si>
    <t>1 - ChÕ ®é kÕ to¸n ¸p dung: ChÕ ®é kÕ to¸n Doanh nghiÖp (Ban hµnh theo Q§ sè 15/2006/Q§-BTC ngµy 20/3/2006 cña Bé tr­ëng Bé Tµi chÝnh)</t>
  </si>
  <si>
    <t>3 - H×nh thøc kÕ to¸n ¸p dông: C«ng ty ¸p dông h×nh thøc kÕ to¸n trªn m¸y vi tÝnh</t>
  </si>
  <si>
    <t>IV - C¸c chÝnh s¸ch kÕ to¸n ¸p dông</t>
  </si>
  <si>
    <t>1 - Nguyªn t¾c ¸p dông c¸c kho¶n tiÒn vµ c¸c kho¶n t­¬ng ®­¬ng tiÒn</t>
  </si>
  <si>
    <t xml:space="preserve">     TiÒn vµ c¸c kho¶n t­¬ng ®­¬ng tiÒn bao gåm tiÒn mÆt t¹i quü, tiÒn göi ng©n hµng, c¸c kho¶n ®Çu t­ ng¾n h¹n cã thêi gian ®¸o h¹n kh«ng qu¸ ba th¸ng, cã tÝnh thanh kho¶n cao, cã kh¶ n¨ng chuyÓn ®æi dÔ dµng thµnh c¸c l­îng tiÒn x¸c ®Þnh vµ kh«ng cã nhiÒu rñi ro trong chuyÓn ®æi thµnh tiÒn.</t>
  </si>
  <si>
    <t>2 - Nguyªn t¾c ghi nhËn hµng tån kho:</t>
  </si>
  <si>
    <t>3 -Nguyªn t¾c ghi nhËn vµ khÊu hao TSC§ vµ bÊt ®éng s¶n ®Çu t­:</t>
  </si>
  <si>
    <t xml:space="preserve">          - Nguyªn t¾c ghi nhËn TSC§ (h÷u h×nh, v« h×nh, thuª tµi chÝnh): Tµi s¶n cè ®Þnh ®­îc thÓ hiÖn theo nguyªn gi¸ trõ hao mßn luü kÕ. Nguyªn gi¸ tµi s¶n cè ®Þnh bao gåm toµn bé c¸c chi phÝ mµ C«ng ty ph¶i bá ra ®Ó cã ®­îc tµi s¶n cè ®Þnh tÝnh ®Õn thêi ®iÓm ®­a tµi s¶n ®ã vµo tr¹ng th¸i s½n sµng sö dông. C¸c chi phÝ ph¸t sinh sau ghi nhËn ban ®Çu chØ ®­îc ghi t¨ng nguyªn gi¸ tµi s¶n cè ®Þnh nÕu c¸c chi phÝ nµy ch¾c ch¾n lµm t¨ng lîi Ých kinh tÕ trong t­¬ng lai do sö dông tµi s¶n ®ã.</t>
  </si>
  <si>
    <t xml:space="preserve">          - Ph­¬ng ph¸p khÊu hao TSC§ (h÷u h×nh, v« h×nh, thuª tµi chÝnh): Tµi s¶n cè ®Þnh ®­îc khÊu hao theo ph­¬ng ph¸p ®­êng th¼ng dùa trªn thêi gian h÷u dông ­íc tÝnh phï hîp víi h­íng dÉn t¹i QuyÕt ®Þnh sè 206/2003/Q§-BTC ngµy 12 th¸ng 12 n¨m 2003 cña Bé tr­ëng Bé Tµi chÝnh.</t>
  </si>
  <si>
    <t>4 - Nguyªn t¾c ghi nhËn vµ khÊu hao bÊt ®éng s¶n ®Çu t­</t>
  </si>
  <si>
    <t xml:space="preserve">          - Nguyªn t¾c ghi nhËn bÊt ®éng s¶n ®Çu t­:</t>
  </si>
  <si>
    <t xml:space="preserve">          - Ph­¬ng ph¸p khÊu hao bÊt ®éng s¶n ®Çu t­:</t>
  </si>
  <si>
    <t>5 - Nguyªn t¾c ghi nhËn c¸c kho¶n ®Çu t­ tµi chÝnh:</t>
  </si>
  <si>
    <t xml:space="preserve">          - C¸c kho¶n ®Çu t­ vµo c«ng ty con, c«ng ty liªn kÕt, vèn gãp vµo c¬ së kinh doanh ®ång kiÓm so¸t</t>
  </si>
  <si>
    <t xml:space="preserve">          - C¸c kho¶n ®Çu t­ chøng kho¸n ng¾n h¹n:</t>
  </si>
  <si>
    <t xml:space="preserve">          - C¸c kho¶n ®Çu t­ ng¾n h¹n, dµi h¹n kh¸c:</t>
  </si>
  <si>
    <t xml:space="preserve">          - Ph­¬ng ph¸p lËp dù phßng gi¶m gÝa ®Çu t­ ng¾n h¹n, dµi h¹n.</t>
  </si>
  <si>
    <t>6 - Nguyªn t¾c ghi nhËn, vèn ho¸ c¸c kho¶n chi phÝ ®i vay:</t>
  </si>
  <si>
    <t xml:space="preserve">          - Nguyªn t¾c ghi nhËn chi phÝ ®i vay: chi phÝ ®i vay ®­îc ghi nhËn vµo gi¸ trÞ s¶n xuÊt kinh doanh trong kú khi ph¸t sinh, trõ ®i chi phÝ liªn quan trùc tiÕp ®Õn viÖc ®Çu t­ x©y dùng hoÆc s¶n xuÊt tµi s¶n dë dang ®­îc tÝnh vµo gi¸ trÞ cña tµi s¶n ®ã (®­îc vèn ho¸) khi cã ®ñ c¸c ®iÒu kiÖn quy ®Þnh trong ChuÈn mùc KÕ to¸n ViÖt Nam sè 16 "Chi phÝ ®i vay".</t>
  </si>
  <si>
    <t xml:space="preserve">           - 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chi phÝ phô ph¸t sinh liªn quan tíi qu¸ tr×nh lµm thñ tôc vay.</t>
  </si>
  <si>
    <t xml:space="preserve">          - Tû lÖ vèn ho¸ ®­îc sö dông ®Ó x¸c ®Þnh chi phÝ ®i vay ®­îc vèn ho¸ trong kú: 0%</t>
  </si>
  <si>
    <t>7 - Nguyªn t¾c ghi nhËn vµ vèn ho¸ c¸c kho¶n chi phÝ  kh¸c</t>
  </si>
  <si>
    <t xml:space="preserve">          - Chi phÝ tr¶ tr­íc: C¸c chi phÝ tr¶ tr­íc chØ liªn quan ®Õn chi phÝ s¶n xuÊt kinh doanh trong n¨m tµi chÝnh hiÖn t¹i ®­îc ghi nhËn lµ chi phÝ tr¶ tr­íc ng¾n h¹n vµ ®­îc tÝnh vµo chi phÝ s¶n xuÊt kinh doanh trong n¨m tµi chÝnh.</t>
  </si>
  <si>
    <t xml:space="preserve">          - C¸c chi phÝ sau ®©y ®· ph¸t sinh trong n¨m tµi chÝnh nh­ng ®­îc h¹ch to¸n vµo chi phÝ tr¶ tr­íc dµi h¹n ®Ó ph©n bæ dÇn vµo kÕt qu¶ ho¹t ®éng kinh doanh trong nhiÒu n¨m:</t>
  </si>
  <si>
    <t xml:space="preserve">          + C«ng cô dông cô xuÊt dïng cã gi¸ trÞ lín;</t>
  </si>
  <si>
    <t xml:space="preserve">          + Chi phÝ söa ch÷a lín tµi s¶n cè ®Þnh ph¸t sinh mét lÇn qu¸ lín</t>
  </si>
  <si>
    <t xml:space="preserve">          ViÖc tÝnh vµ ph©n bæ chi phÝ tr¶ tr­íc dµi h¹n vµo chi phÝ s¶n xuÊt kinh doanh tõng kú h¹ch to¸n ®­îc c¨n cø vµo tÝnh chÊt, møc ®é tõng lo¹i chi phÝ ®Ó chän ph­¬ng ph¸p vµ tiªu thøc ph©n bæ hîp lý. Chi phÝ tr¶ tr­íc ®­îc ph©n bæ dÇn vµo chi phÝ s¶n xuÊt kinh doanh theo ph­¬ng ph¸p ®­êng th¼ng.</t>
  </si>
  <si>
    <t xml:space="preserve">          - Chi phÝ kh¸c:</t>
  </si>
  <si>
    <t xml:space="preserve">          - Ph­¬ng ph¸p ph©n bæ chi phÝ tr¶ tr­íc: ph©n bæ theo ®­êng th¼ng</t>
  </si>
  <si>
    <t xml:space="preserve">          - Ph­¬ng ph¸p vµ thêi gian ph©n bæ lîi thÕ th­¬ng m¹i</t>
  </si>
  <si>
    <t>8 - Nguyªn t¾c ghi nhËn chi phÝ ph¶i tr¶</t>
  </si>
  <si>
    <t>2 - Tuyªn bè vÒ viÖc tu©n thñ ChuÈn mùc kÕ to¸n vµ ChÕ ®é kÕ to¸n: C«ng ty ®· ¸p dông c¸c ChuÈn mùc kÕ to¸n ViÖt Nam vµ c¸c v¨n b¶n h­íng dÉn ChuÈn mùc do Nhµ n­íc ®· ban hµnh. C¸c b¸o c¸o tµi chÝnh ®­îc lËp vµ tr×nh bµy theo ®óng mäi quy ®Þnh cña tõng chuÈn mùc, th«ng t­ h­íng dÉn thùc hiÖn chuÈn mùc vµ chÕ ®é kÕ to¸n hiÖn hµnh ®ang ¸p dông.</t>
  </si>
  <si>
    <t xml:space="preserve">          - Nguyªn t¾c ghi nhËn gi¸ trÞ hµng tån kho: hµng tån kho ®­îc x¸c ®Þnh trªn c¬ së gi¸ gèc bao gåm chi phÝ mua, chi phÝ chÕ biÕn vµ c¸c chi phÝ liªn quan trùc tiÕp kh¸c ph¸t sinh ®Ó cã ®­îc hµng tån kho ë ®Þa ®iÓm vµ tr¹ng th¸i hiÖn t¹i.</t>
  </si>
  <si>
    <t xml:space="preserve">          - Ph­¬ng ph¸p tÝnh gi¸ trÞ hµng tån kho: TÝnh theo ph­¬ng ph¸p b×nh qu©n gia quyÒn</t>
  </si>
  <si>
    <t xml:space="preserve">          - Ph­¬ng ph¸p h¹ch to¸n hµng tån kho: H¹ch to¸n theo ph­¬ng ph¸p kª khai th­êng xuyªn</t>
  </si>
  <si>
    <t xml:space="preserve">          - Ph­¬ng ph¸p lËp dù phßng gi¶m gi¸ hµng tån kho: C¨n cø vµo sã chªnh lÖch gi÷a gi¸ gèc cña hµng tån kho lín h¬n gi¸ trÞ thuÇn cã thÓ thùc hiÖn cña chóng.</t>
  </si>
  <si>
    <t xml:space="preserve">          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chi phÝ. Khi c¸c chi phÝ ®ã thùc tÕ ph¸t sinh, nÕu cã chªnh lÖch víi sè ®· trÝch, kÕ to¸n tiÕn hµnh ghi bæ sung hoÆc ghi gi¶m chi phÝ t­¬ng øng víi phÇn tiÒn chªnh lÖch.</t>
  </si>
  <si>
    <t xml:space="preserve">         - Nguyªn t¾c ghi nhËn lîi nhuËn ch­a ph©n phèi: lµ sè lîi nhuËn tõ ho¹t ®éng cña doanh nghiÖp sau khi trõ chi phÝ thuÕ TNDN cña n¨m nay vµ c¸c kho¶n ®iÒu chØnh do ¸p dông håi tè thay ®æi chÝnh s¸ch. Lîi nhuËn sau thuÕ ch­a ph©n phèi cã thÓ®­îc chia cho c¸c nhµ ®Çu t­ dùa trªn tû lÖ vèn gãp sau khi ®­îc Héi ®ång qu¶n trÞ phª duyÖt vµ sau khi ®· trÝch lËp c¸c quü dù phßng theo §iÒu lÖ C«ng ty vµ c¸c quy ®Þnh cña ph¸p luËt ViÖt Nam.</t>
  </si>
  <si>
    <t xml:space="preserve">  - Nguyªn gi¸ TSC§ cuèi n¨m ®· khÊu hao hÕt nh­ng vÉn cßn sö dông: </t>
  </si>
  <si>
    <t xml:space="preserve">     - C¸c kho¶n ph¶i cæ ®«ng ngoµi</t>
  </si>
  <si>
    <t xml:space="preserve">     - Chi phÝ ph¶Ø tr¶ kiÓm to¸n+ kh¸c</t>
  </si>
  <si>
    <t xml:space="preserve">Kú nµy </t>
  </si>
  <si>
    <t>V.06</t>
  </si>
  <si>
    <t>V.07</t>
  </si>
  <si>
    <t>V.09</t>
  </si>
  <si>
    <t>V.12</t>
  </si>
  <si>
    <t>V.13</t>
  </si>
  <si>
    <t>V.21</t>
  </si>
  <si>
    <t>V.19</t>
  </si>
  <si>
    <t>V.20</t>
  </si>
  <si>
    <t>VI.29</t>
  </si>
  <si>
    <t>VI.30</t>
  </si>
  <si>
    <t>VI.31</t>
  </si>
  <si>
    <t>VI.32</t>
  </si>
  <si>
    <t>VI.33</t>
  </si>
  <si>
    <t>VI.34</t>
  </si>
  <si>
    <t>VI.35</t>
  </si>
  <si>
    <t>- Gi¶m kh¸c</t>
  </si>
  <si>
    <t>- T¨ng vèn n¨m tr­íc</t>
  </si>
  <si>
    <t>- L·i n¨m tr­íc</t>
  </si>
  <si>
    <t>- T¨ng kh¸c</t>
  </si>
  <si>
    <t>- Gi¶m vèn n¨m tr­íc</t>
  </si>
  <si>
    <t>- Lç n¨m tr­íc</t>
  </si>
  <si>
    <t>- T¨ng vèn n¨m nay</t>
  </si>
  <si>
    <t>- L·i n¨m nay</t>
  </si>
  <si>
    <t>- Gi¶m vèn n¨m nay</t>
  </si>
  <si>
    <t>- Lç n¨m nay</t>
  </si>
  <si>
    <t xml:space="preserve">  - Mua DN th«ng qua ph¸t hµnh cæ phiÕu</t>
  </si>
  <si>
    <t xml:space="preserve">  - ChuyÓn nî thµnh vèn chñ së h÷u</t>
  </si>
  <si>
    <t xml:space="preserve">     - Doanh thu hîp ®ång dịch vụ</t>
  </si>
  <si>
    <t xml:space="preserve">       + Doanh thu cña hîp ®ång x©y dùng ®­îc ghi nhËn trong kú </t>
  </si>
  <si>
    <t xml:space="preserve">       + Tæng doanh thu luü kÕ cña hîp ®ång x©y dùng ®­îc ghi nhËn ®Õn thêi ®iÓm lËp b¸o c¸o tµi chÝnh:</t>
  </si>
  <si>
    <t xml:space="preserve">     - ThuÕ GTGT ph¶i nép (theo ph­¬ng ph¸p trùc tiÕp)</t>
  </si>
  <si>
    <t xml:space="preserve">         - Doanh thu b¸n hµng: Doanh thu ®­îc ghi nhËn khi phÇn lín rñi ro vµ lîi Ých g¾n liÒn víi viÖc së h÷u hµng ho¸ ®ã ®­îc chuyÓn giao cho ng­êi mua vµ kh«ng cßn tån t¹i yÕu tè kh«ng ch¾c ch¾n ®¸ng kÓ liªn quan ®Õn viÖc thanh to¸n tiÒn, chi phÝ kÌm theo hoÆc kh¶ n¨ng hµng b¸n bÞ tr¶ l¹i.</t>
  </si>
  <si>
    <t xml:space="preserve">         - Doanh thu ho¹t ®éng tµi chÝnh: Doanh thu ph¸t sinh tõ tiÒn l·i, tiÒn b¶n quyÒn, cæ tøc, lîi nhuËn ®­îc chia vµ c¸c kho¶n doanh thu ho¹t ®éng tµi chÝnh kh¸c ®­îc ghi nhËn khi tho¶ m·n ®ång thêi 2 ®iÒu kiÖn: cã kh¶ n¨ng thu ®­îc lîi Ých kinh tÕ tõ giao dÞch ®ã vµ doanh thu ®­îc x¸c ®Þnh t­¬ng ®èi ch¾c ch¾n.</t>
  </si>
  <si>
    <t>13 - Nguyªn t¾c vµ ph­¬ng ph¸p ghi nhËn chi phÝ thuÕ thu nhËp doanh nghiÖp hiÖn hµnh, chi phÝ thuÕ thu    nhËp doanh nghiÖp ho·n l¹i.</t>
  </si>
  <si>
    <t>37 - C¸c giao dÞch kh«ng b»ng tiÒn ¶nh h­ëng ®Õn B¸o c¸o l­u chuyÓn tiÒn tÖ vµ c¸c kho¶n tiÒn do doanh nghiÖp n¾m gi÷ nh­ng kh«ng ®­îc sö dông</t>
  </si>
  <si>
    <t xml:space="preserve">     - L·i tiÒn vay</t>
  </si>
  <si>
    <t xml:space="preserve">     - ChiÕt khÊu thanh to¸n, l·i b¸n hµng tr¶ chËm</t>
  </si>
  <si>
    <t xml:space="preserve">     - Lç do thanh lý c¸c kho¶n ®Çu t­ ng¾n h¹n, dµi h¹n</t>
  </si>
  <si>
    <t xml:space="preserve">     - Lç b¸n ngo¹i tÖ</t>
  </si>
  <si>
    <t xml:space="preserve">     - Lç chªnh lÖch tû gi¸ ®· thùc hiÖn</t>
  </si>
  <si>
    <t xml:space="preserve">     - L·i chªnh lÖch tû gi¸ ch­a thùc hiÖn</t>
  </si>
  <si>
    <t xml:space="preserve">     - Dù phßng gi¶m gi¸ c¸c kho¶n ®Çu t­ ng¾n h¹n, dµi h¹n</t>
  </si>
  <si>
    <t xml:space="preserve">     - Chi phÝ tµi chÝnh kh¸c</t>
  </si>
  <si>
    <t xml:space="preserve">     - L·i hµng b¸n tr¶ chËm</t>
  </si>
  <si>
    <t xml:space="preserve">     - Doanh thu ho¹t ®éng tµi chÝnh kh¸c</t>
  </si>
  <si>
    <t>30 - Chi phÝ ho¹t ®éng tµi chÝnh (M· sè 22)</t>
  </si>
  <si>
    <t xml:space="preserve">     - Thu nhËp tõ nh­îng b¸n, thanh lý TSC§;</t>
  </si>
  <si>
    <t xml:space="preserve">     - Chªnh lÖch l·i do ®¸nh gi¸ l¹i vËt t­, hµng ho¸, tµi s¶n cè ®Þnh ®­a ®i gãp vèn liªn doanh, ®Çu t­ vµo c«ng ty liªn kÕt, ®Çu t­ dµi h¹n kh¸c;</t>
  </si>
  <si>
    <t xml:space="preserve">     - Thu nhËp tõ nghiÖp vô b¸n vµ thuª l¹i tµi s¶n;</t>
  </si>
  <si>
    <t xml:space="preserve">     - Thu tiÒn ®­îc ph¹t do kh¸ch hµng vi ph¹m hîp ®ång;</t>
  </si>
  <si>
    <t xml:space="preserve">     - Thu c¸c kho¶n nî khã ®ßi ®· xö lý xo¸ sæ;</t>
  </si>
  <si>
    <t xml:space="preserve">     - C¸c kho¶n thuÕ ®­îc NSNN hoµn l¹i;</t>
  </si>
  <si>
    <t xml:space="preserve">     - Thu c¸c kho¶n nî ph¶i tr¶ kh«ng x¸c ®Þnh ®­îc chñ;</t>
  </si>
  <si>
    <t xml:space="preserve">     - Thu nhËp quµ biÕu, quµ tÆng b»ng tiÒn, hiÖn vËt cña c¸c tæ chøc, c¸ nh©n tÆng cho doanh nghiÖp;</t>
  </si>
  <si>
    <t xml:space="preserve">     - C¸c kho¶n thu nhËp kh¸c</t>
  </si>
  <si>
    <t>31 - Thu nhËp kh¸c (M· sè 31)</t>
  </si>
  <si>
    <t>32- Chi phÝ kh¸c (M· sè 32)</t>
  </si>
  <si>
    <t xml:space="preserve">     - Chi phÝ thanh lý, nh­îng b¸n TSC§ vµ gi¸ trÞ cßn l¹i cña TSC§ thanh lý, nh­îng b¸n TSC§ (nÕu cã);</t>
  </si>
  <si>
    <t xml:space="preserve">     - Chªnh lÖch lç do ®¸nh gi¸ l¹i vËt t­, hµng ho¸, TSC§ ®­a ®i gãp vèn liªn doanh, ®Çu t­ vµo c«ng ty liªn kÕt, ®Çu t­ dµi h¹n kh¸c; </t>
  </si>
  <si>
    <t xml:space="preserve">     - TiÒn ph¹t do vi ph¹m hîp ®ång kinh tÕ;</t>
  </si>
  <si>
    <t xml:space="preserve">     - BÞ ph¹t thuÕ, truy nép thuÕ;</t>
  </si>
  <si>
    <t xml:space="preserve">     - C¸c kho¶n chi phÝ kh¸c.</t>
  </si>
  <si>
    <t>33 - Chi phÝ thuÕ thu nhËp doanh nghiÖp hiÖn hµnh (M· sè 51)</t>
  </si>
  <si>
    <t>34 - Chi phÝ thuÕ thu nhËp doanh nghiÖp ho·n l¹i (M· sè 52)</t>
  </si>
  <si>
    <t xml:space="preserve">36 - Chi phÝ s¶n xuÊt kinh doanh theo yÕu tè </t>
  </si>
  <si>
    <t>35 - L·i c¬ b¶n trªn cæ phiÕu (M· sè 70)</t>
  </si>
  <si>
    <t xml:space="preserve">     - Lîi nhuËn ph©n bæ cho cæ phiÕu phæ th«ng</t>
  </si>
  <si>
    <t xml:space="preserve">     - Cæ phiÕu phæ th«ng l­u hµnh b×nh qu©n trong n¨m</t>
  </si>
  <si>
    <t xml:space="preserve">     - C¸c kho¶n ®iÒu chØnh t¨ng hoÆc gi¶m lîi nhuËn sau thuÕ ®Ó x¸c ®Þnh lîi nhuËn hoÆc lç ph©n bæ cho cæ ®«ng së h÷u cæ phiÕu phæ th«ng</t>
  </si>
  <si>
    <t xml:space="preserve">     - Tæng lîi nhuËn sau thuÕ TNDN</t>
  </si>
  <si>
    <t>L·i c¬ b¶n trªn cæ phiÕu</t>
  </si>
  <si>
    <t xml:space="preserve">     - ThuÕ ®Êt t¹m nép Nhµ n­íc</t>
  </si>
  <si>
    <t xml:space="preserve">     - ThuÕ thu nhËp c¸ nh©n</t>
  </si>
  <si>
    <t>Quü dù phßng tµi chÝnh</t>
  </si>
  <si>
    <t>9 - Nguyªn t¾c vµ ph­¬ng ph¸p ghi nhËn c¸c kho¶n dù phßng ph¶i tr¶</t>
  </si>
  <si>
    <t>10 - Nguyªn t¾c ghi nhËn vèn chñ së h÷u:</t>
  </si>
  <si>
    <t xml:space="preserve">         - Nguyªn t¾c ghi nhËn vèn ®Çu t­ cña chñ së h÷u: ghi nhËn theo sè vèn thùc gãp cña chñ së h÷u</t>
  </si>
  <si>
    <t xml:space="preserve">         - ThÆng dù vèn cæ phÇn ®­îc ghi nhËn theo sè chªnh lÖch lín h¬n hoÆc nhá h¬n gi÷a gi¸ thùc tÕ ph¸t hµnh vµ mÖnh gi¸ cæ phiÕu khi ph¸t hµnh cæ phiÕu lÇn ®Çu, ph¸t hµnh bæ sung hoÆc t¸i ph¸t hµnh cæ phiÕu quü.</t>
  </si>
  <si>
    <t xml:space="preserve">         - Vèn kh¸c cña chñ së h÷u ®­îc ghi theo gi¸ trÞ cßn l¹i gi÷a gi¸ trÞ hîp lý cña c¸c tµi s¶n mµ doanh nghiÖp ®­îc c¸c tæ chøc, c¸ nh©n kh¸c tÆng, biÕu, sau khi trõ ®i c¸c kho¶n thuÕ ph¶i nép (nÕu cã) liªn quan ®Õn c¸c tµi s¶n ®­îc biÕu tÆng nµy; vµ kho¶n bæ sung tõ kÕt qu¶ ho¹t ®éng s¶n xuÊt kinh doanh.</t>
  </si>
  <si>
    <t>11 - Nguyªn t¾c vµ ph­¬ng ph¸p ghi nhËn doanh thu</t>
  </si>
  <si>
    <t xml:space="preserve">     - C¸c kho¶n ph¶i tr¶, cæ tøc tæng c«ng ty</t>
  </si>
  <si>
    <t xml:space="preserve">         - Doanh thu cung cÊp dÞch vô: ®­îc ghi nhËn khi kh«ng cßn nh÷ng yÕu tè kh«ng ch¾c ch¾n ®¸ng kÓ liªn quan ®Õn viÖc thanh to¸n tiÒn hoÆc chi phÝ kÌm theo. Tr­êng hîp dÞch vô ®­îc thùc hiÖn trong nhiÒu kú kÕ to¸n th× viÖc x¸c ®Þnh doanh thu trong tõng kú ®­îc thùc hiÖn c¨n cø vµo tû lÖ hoµn thµnh dÞch vô t¹i ngµy cuèi kú.</t>
  </si>
  <si>
    <t xml:space="preserve">         - Doanh thu hîp ®ång x©y dùng</t>
  </si>
  <si>
    <t xml:space="preserve">12 - Nguyªn t¾c vµ ph­¬ng ph¸p ghi nhËn chi phÝ tµi chÝnh: </t>
  </si>
  <si>
    <t xml:space="preserve">         - Chi phÝ hoÆc c¸c kho¶n lç liªn quan ®Õn ho¹t ®éng ®Çu t­ tµi chÝnh</t>
  </si>
  <si>
    <t xml:space="preserve">         - Chi phÝ cho vay hoÆc ®i vay vèn</t>
  </si>
  <si>
    <t xml:space="preserve">         - C¸c kho¶n lç do thay ®æi tû gi¸ hèi ®o¸i cña c¸c nghiÖp vô ph¸t sinh liªn quan ®Õn ngo¹i tÖ</t>
  </si>
  <si>
    <t xml:space="preserve">         - Dù phßng gi¶m gi¸ ®Çu t­ chøng kho¸n</t>
  </si>
  <si>
    <t xml:space="preserve">         - C¸c kho¶n trªn ®­îc ghi nhËn theo tæng sè ph¸t sinh trong kú, kh«ng bï trõ víi doanh thu ho¹t ®éng tµi chÝnh</t>
  </si>
  <si>
    <t xml:space="preserve">         Tµi s¶n thuÕ vµ c¸c kho¶n thuÕ ph¶i nép cho n¨m hiÖn hµnh vµ c¸c n¨m tr­íc ®­îc x¸c ®Þnh b»ng sè tiÒn dù kiÕn ph¶i nép cho (hoÆc ®­îc thu håi) tõ c¬ quan thuÕ, dùa trªn c¸c møc thuÕ suÊt vµ c¸c luËt thuÕ cã hiÖu lùc ®Õn ngµy kÕt thóc kú kÕ to¸n n¨m.</t>
  </si>
  <si>
    <t>14 - NghiÖp vô dù phßng rñi ro hèi ®o¸i</t>
  </si>
  <si>
    <t>15 - C¸c nguyªn t¾c vµ ph­¬ng ph¸p kÕ to¸n kh¸c</t>
  </si>
  <si>
    <r>
      <t xml:space="preserve">V - Th«ng tin bæ sung cho c¸c kho¶n môc tr×nh bµy trong B¶ng c©n ®èi kÕ to¸n </t>
    </r>
    <r>
      <rPr>
        <i/>
        <sz val="12"/>
        <rFont val=".VnTime"/>
        <family val="2"/>
      </rPr>
      <t>(§¬n vÞ tÝnh: ®ång)</t>
    </r>
  </si>
  <si>
    <t>Kho¶n môc</t>
  </si>
  <si>
    <t>Sè cuèi kú</t>
  </si>
  <si>
    <t>Sè ®Çu n¨m</t>
  </si>
  <si>
    <t xml:space="preserve">01 - TiÒn vµ c¸c kho¶n t­¬ng ®­¬ng tiÒn </t>
  </si>
  <si>
    <t xml:space="preserve">     - TiÒn mÆt</t>
  </si>
  <si>
    <t xml:space="preserve">     - TiÒn göi ng©n hµng</t>
  </si>
  <si>
    <t xml:space="preserve">  - Tæng gi¸ trÞ mua hoÆc thanh lý</t>
  </si>
  <si>
    <t xml:space="preserve">  - PhÇn gi¸ trÞ mua hoÆc thanh lý ®­îc thanh to¸n b»ng tiÒn vµ c¸c kho¶n t­¬ng ®­¬ng tiÒn</t>
  </si>
  <si>
    <t xml:space="preserve">  - Sè tiÒn vµ c¸c kho¶n t­¬ng ®­¬ng tiÒn thùc cã trong c«ng ty con hoÆc ®¬n vÞ kinh doanh kh¸c ®­îc mua hoÆc thanh lý</t>
  </si>
  <si>
    <t xml:space="preserve">  - PhÇn gi¸ trÞ tµi s¶n (Tæng hîp theo tõng lo¹i tµi s¶n) vµ nî ph¶i tr¶ kh«ng ph¶i lµ tiÒn vµ c¸c kho¶n t­¬ng ®­¬ng tiÒn trong c«ng ty con hoÆc ®¬n vÞ kinh doanh kh¸c ®­îc mua hoÆc thanh lý trong kú</t>
  </si>
  <si>
    <r>
      <t xml:space="preserve">        Tr.®ã:</t>
    </r>
    <r>
      <rPr>
        <sz val="12"/>
        <rFont val=".VnTime"/>
        <family val="2"/>
      </rPr>
      <t xml:space="preserve"> + TiÒn VN§ göi ng©n hµng</t>
    </r>
  </si>
  <si>
    <t xml:space="preserve">                    + Ngo¹i tÖ göi NH quy ra VN§</t>
  </si>
  <si>
    <t>Sè l­îng</t>
  </si>
  <si>
    <t>BẢNG CÂN ĐỐI KẾ TOÁN quý I năm 2015</t>
  </si>
  <si>
    <t>Hà Nội, ngày 20 tháng 4 năm 2015</t>
  </si>
  <si>
    <t>Quý 1 năm tài chính 2015</t>
  </si>
  <si>
    <t xml:space="preserve"> BÁO CÁO KẾT QUẢ KINH DOANH - QUÝ I năm 2015</t>
  </si>
  <si>
    <t>Quý I năm tài chính 2015</t>
  </si>
  <si>
    <t>Hà nội, ngày 20 tháng 4 năm 2015</t>
  </si>
  <si>
    <t>NguyÔn V¨n Tr­êng</t>
  </si>
  <si>
    <t>NguyÔn Văn Trường</t>
  </si>
  <si>
    <t>LËp, ngµy  20  th¸ng 4 n¨m 2015</t>
  </si>
  <si>
    <t>Quý I n¨m 2015</t>
  </si>
  <si>
    <t xml:space="preserve">  - Nguyªn gi¸ TSC§ háng chê thanh lý: 3.811.218.073®</t>
  </si>
  <si>
    <t xml:space="preserve">     - Doanh thu chưa thực hiện</t>
  </si>
  <si>
    <t>Kú tr­íc Quy4/14</t>
  </si>
  <si>
    <t>Kú tr­íc(quý 4/14)</t>
  </si>
  <si>
    <t xml:space="preserve">     + l·I tiÒn göi</t>
  </si>
  <si>
    <t xml:space="preserve">     - kinh doanh</t>
  </si>
  <si>
    <t xml:space="preserve"> BÁO CÁO LƯU CHUYỂN TIỀN TỆ - PPTT - QUÝ I năm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</si>
</sst>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#,##0.000"/>
  </numFmts>
  <fonts count="5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.VnTime"/>
      <family val="2"/>
    </font>
    <font>
      <sz val="12"/>
      <name val=".VnTime"/>
      <family val="2"/>
    </font>
    <font>
      <b/>
      <sz val="16"/>
      <name val=".VnTimeH"/>
      <family val="2"/>
    </font>
    <font>
      <b/>
      <sz val="14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b/>
      <sz val="14"/>
      <name val="Arial"/>
      <family val="2"/>
    </font>
    <font>
      <sz val="11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.VnTime"/>
      <family val="2"/>
    </font>
    <font>
      <b/>
      <sz val="11.5"/>
      <name val=".VnTimeH"/>
      <family val="2"/>
    </font>
    <font>
      <b/>
      <sz val="11.5"/>
      <name val=".VnTime"/>
      <family val="2"/>
    </font>
    <font>
      <b/>
      <sz val="11"/>
      <name val=".VnTime"/>
      <family val="2"/>
    </font>
    <font>
      <u val="single"/>
      <sz val="12"/>
      <name val=".VnTime"/>
      <family val="2"/>
    </font>
    <font>
      <i/>
      <sz val="12"/>
      <color indexed="8"/>
      <name val=".VnTime"/>
      <family val="2"/>
    </font>
    <font>
      <sz val="7"/>
      <name val=".VnTime"/>
      <family val="2"/>
    </font>
    <font>
      <i/>
      <sz val="11"/>
      <name val=".VnTime"/>
      <family val="2"/>
    </font>
    <font>
      <i/>
      <sz val="9"/>
      <name val="Arial"/>
      <family val="2"/>
    </font>
    <font>
      <b/>
      <sz val="9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24"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3" fontId="5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 horizontal="left"/>
    </xf>
    <xf numFmtId="3" fontId="12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4" fillId="0" borderId="11" xfId="0" applyNumberFormat="1" applyFont="1" applyBorder="1" applyAlignment="1">
      <alignment/>
    </xf>
    <xf numFmtId="0" fontId="4" fillId="0" borderId="25" xfId="0" applyFont="1" applyBorder="1" applyAlignment="1">
      <alignment horizontal="left"/>
    </xf>
    <xf numFmtId="187" fontId="5" fillId="0" borderId="26" xfId="42" applyNumberFormat="1" applyFont="1" applyBorder="1" applyAlignment="1">
      <alignment horizontal="right"/>
    </xf>
    <xf numFmtId="3" fontId="5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/>
    </xf>
    <xf numFmtId="187" fontId="5" fillId="0" borderId="27" xfId="42" applyNumberFormat="1" applyFont="1" applyBorder="1" applyAlignment="1">
      <alignment horizontal="right" wrapText="1"/>
    </xf>
    <xf numFmtId="187" fontId="5" fillId="0" borderId="15" xfId="42" applyNumberFormat="1" applyFont="1" applyBorder="1" applyAlignment="1">
      <alignment horizontal="right"/>
    </xf>
    <xf numFmtId="187" fontId="15" fillId="0" borderId="15" xfId="42" applyNumberFormat="1" applyFont="1" applyBorder="1" applyAlignment="1">
      <alignment wrapText="1"/>
    </xf>
    <xf numFmtId="187" fontId="15" fillId="0" borderId="23" xfId="42" applyNumberFormat="1" applyFont="1" applyBorder="1" applyAlignment="1">
      <alignment horizontal="center" wrapText="1"/>
    </xf>
    <xf numFmtId="187" fontId="15" fillId="0" borderId="13" xfId="42" applyNumberFormat="1" applyFont="1" applyBorder="1" applyAlignment="1">
      <alignment wrapText="1"/>
    </xf>
    <xf numFmtId="187" fontId="5" fillId="0" borderId="28" xfId="42" applyNumberFormat="1" applyFont="1" applyBorder="1" applyAlignment="1">
      <alignment horizontal="right"/>
    </xf>
    <xf numFmtId="187" fontId="5" fillId="0" borderId="29" xfId="42" applyNumberFormat="1" applyFont="1" applyBorder="1" applyAlignment="1">
      <alignment horizontal="right"/>
    </xf>
    <xf numFmtId="187" fontId="15" fillId="0" borderId="25" xfId="42" applyNumberFormat="1" applyFont="1" applyBorder="1" applyAlignment="1">
      <alignment horizontal="center"/>
    </xf>
    <xf numFmtId="187" fontId="15" fillId="0" borderId="25" xfId="42" applyNumberFormat="1" applyFont="1" applyBorder="1" applyAlignment="1">
      <alignment/>
    </xf>
    <xf numFmtId="187" fontId="15" fillId="0" borderId="15" xfId="42" applyNumberFormat="1" applyFont="1" applyBorder="1" applyAlignment="1">
      <alignment horizontal="right"/>
    </xf>
    <xf numFmtId="187" fontId="15" fillId="0" borderId="15" xfId="42" applyNumberFormat="1" applyFont="1" applyBorder="1" applyAlignment="1">
      <alignment/>
    </xf>
    <xf numFmtId="187" fontId="15" fillId="0" borderId="30" xfId="42" applyNumberFormat="1" applyFont="1" applyBorder="1" applyAlignment="1">
      <alignment horizontal="right"/>
    </xf>
    <xf numFmtId="187" fontId="15" fillId="0" borderId="25" xfId="42" applyNumberFormat="1" applyFont="1" applyBorder="1" applyAlignment="1">
      <alignment horizontal="right"/>
    </xf>
    <xf numFmtId="187" fontId="15" fillId="0" borderId="13" xfId="42" applyNumberFormat="1" applyFont="1" applyBorder="1" applyAlignment="1">
      <alignment horizontal="right"/>
    </xf>
    <xf numFmtId="187" fontId="5" fillId="0" borderId="14" xfId="42" applyNumberFormat="1" applyFont="1" applyBorder="1" applyAlignment="1">
      <alignment horizontal="right"/>
    </xf>
    <xf numFmtId="187" fontId="1" fillId="0" borderId="14" xfId="42" applyNumberFormat="1" applyFont="1" applyBorder="1" applyAlignment="1">
      <alignment horizontal="right"/>
    </xf>
    <xf numFmtId="187" fontId="5" fillId="0" borderId="25" xfId="42" applyNumberFormat="1" applyFont="1" applyBorder="1" applyAlignment="1">
      <alignment horizontal="right"/>
    </xf>
    <xf numFmtId="187" fontId="1" fillId="0" borderId="15" xfId="42" applyNumberFormat="1" applyFont="1" applyBorder="1" applyAlignment="1">
      <alignment horizontal="right"/>
    </xf>
    <xf numFmtId="187" fontId="5" fillId="0" borderId="13" xfId="42" applyNumberFormat="1" applyFont="1" applyBorder="1" applyAlignment="1">
      <alignment horizontal="right"/>
    </xf>
    <xf numFmtId="187" fontId="5" fillId="0" borderId="14" xfId="42" applyNumberFormat="1" applyFont="1" applyBorder="1" applyAlignment="1">
      <alignment/>
    </xf>
    <xf numFmtId="187" fontId="5" fillId="0" borderId="22" xfId="42" applyNumberFormat="1" applyFont="1" applyBorder="1" applyAlignment="1">
      <alignment horizontal="center"/>
    </xf>
    <xf numFmtId="187" fontId="5" fillId="0" borderId="15" xfId="42" applyNumberFormat="1" applyFont="1" applyBorder="1" applyAlignment="1">
      <alignment/>
    </xf>
    <xf numFmtId="187" fontId="5" fillId="0" borderId="23" xfId="42" applyNumberFormat="1" applyFont="1" applyBorder="1" applyAlignment="1">
      <alignment horizontal="center"/>
    </xf>
    <xf numFmtId="187" fontId="5" fillId="0" borderId="13" xfId="42" applyNumberFormat="1" applyFont="1" applyBorder="1" applyAlignment="1">
      <alignment/>
    </xf>
    <xf numFmtId="187" fontId="5" fillId="0" borderId="27" xfId="42" applyNumberFormat="1" applyFont="1" applyBorder="1" applyAlignment="1">
      <alignment horizontal="center"/>
    </xf>
    <xf numFmtId="187" fontId="5" fillId="0" borderId="23" xfId="42" applyNumberFormat="1" applyFont="1" applyBorder="1" applyAlignment="1">
      <alignment horizontal="right" wrapText="1"/>
    </xf>
    <xf numFmtId="187" fontId="5" fillId="0" borderId="31" xfId="42" applyNumberFormat="1" applyFont="1" applyBorder="1" applyAlignment="1">
      <alignment horizontal="right" wrapText="1"/>
    </xf>
    <xf numFmtId="187" fontId="4" fillId="0" borderId="13" xfId="42" applyNumberFormat="1" applyFont="1" applyBorder="1" applyAlignment="1">
      <alignment/>
    </xf>
    <xf numFmtId="187" fontId="4" fillId="0" borderId="11" xfId="42" applyNumberFormat="1" applyFont="1" applyBorder="1" applyAlignment="1">
      <alignment horizontal="center"/>
    </xf>
    <xf numFmtId="187" fontId="4" fillId="0" borderId="24" xfId="42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187" fontId="5" fillId="0" borderId="0" xfId="42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187" fontId="5" fillId="0" borderId="32" xfId="42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87" fontId="5" fillId="0" borderId="12" xfId="42" applyNumberFormat="1" applyFont="1" applyBorder="1" applyAlignment="1">
      <alignment/>
    </xf>
    <xf numFmtId="187" fontId="5" fillId="0" borderId="0" xfId="42" applyNumberFormat="1" applyFont="1" applyBorder="1" applyAlignment="1">
      <alignment horizontal="right"/>
    </xf>
    <xf numFmtId="187" fontId="5" fillId="0" borderId="12" xfId="42" applyNumberFormat="1" applyFont="1" applyBorder="1" applyAlignment="1">
      <alignment horizontal="right"/>
    </xf>
    <xf numFmtId="187" fontId="5" fillId="0" borderId="32" xfId="42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center" vertical="center"/>
    </xf>
    <xf numFmtId="187" fontId="4" fillId="0" borderId="14" xfId="42" applyNumberFormat="1" applyFont="1" applyBorder="1" applyAlignment="1">
      <alignment horizontal="right"/>
    </xf>
    <xf numFmtId="187" fontId="9" fillId="0" borderId="13" xfId="42" applyNumberFormat="1" applyFont="1" applyBorder="1" applyAlignment="1">
      <alignment wrapText="1"/>
    </xf>
    <xf numFmtId="0" fontId="18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25" xfId="0" applyFont="1" applyBorder="1" applyAlignment="1">
      <alignment horizontal="left"/>
    </xf>
    <xf numFmtId="187" fontId="9" fillId="0" borderId="15" xfId="42" applyNumberFormat="1" applyFont="1" applyBorder="1" applyAlignment="1">
      <alignment/>
    </xf>
    <xf numFmtId="187" fontId="10" fillId="0" borderId="13" xfId="42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0" xfId="0" applyFont="1" applyBorder="1" applyAlignment="1">
      <alignment/>
    </xf>
    <xf numFmtId="187" fontId="9" fillId="0" borderId="30" xfId="42" applyNumberFormat="1" applyFont="1" applyBorder="1" applyAlignment="1">
      <alignment/>
    </xf>
    <xf numFmtId="187" fontId="5" fillId="0" borderId="30" xfId="42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9" xfId="0" applyFont="1" applyBorder="1" applyAlignment="1">
      <alignment/>
    </xf>
    <xf numFmtId="187" fontId="5" fillId="0" borderId="25" xfId="42" applyNumberFormat="1" applyFont="1" applyBorder="1" applyAlignment="1">
      <alignment/>
    </xf>
    <xf numFmtId="187" fontId="21" fillId="0" borderId="15" xfId="42" applyNumberFormat="1" applyFont="1" applyBorder="1" applyAlignment="1">
      <alignment wrapText="1"/>
    </xf>
    <xf numFmtId="187" fontId="21" fillId="0" borderId="13" xfId="42" applyNumberFormat="1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12" fillId="0" borderId="15" xfId="0" applyFont="1" applyBorder="1" applyAlignment="1" quotePrefix="1">
      <alignment horizontal="left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3" fillId="0" borderId="0" xfId="0" applyFont="1" applyAlignment="1">
      <alignment/>
    </xf>
    <xf numFmtId="0" fontId="2" fillId="0" borderId="36" xfId="0" applyFont="1" applyBorder="1" applyAlignment="1">
      <alignment horizontal="center"/>
    </xf>
    <xf numFmtId="187" fontId="9" fillId="0" borderId="15" xfId="42" applyNumberFormat="1" applyFont="1" applyBorder="1" applyAlignment="1">
      <alignment horizontal="right" wrapText="1"/>
    </xf>
    <xf numFmtId="187" fontId="4" fillId="0" borderId="27" xfId="42" applyNumberFormat="1" applyFont="1" applyBorder="1" applyAlignment="1">
      <alignment horizontal="right"/>
    </xf>
    <xf numFmtId="187" fontId="4" fillId="0" borderId="37" xfId="42" applyNumberFormat="1" applyFont="1" applyBorder="1" applyAlignment="1">
      <alignment horizontal="right"/>
    </xf>
    <xf numFmtId="187" fontId="4" fillId="0" borderId="26" xfId="42" applyNumberFormat="1" applyFont="1" applyBorder="1" applyAlignment="1">
      <alignment horizontal="right"/>
    </xf>
    <xf numFmtId="187" fontId="4" fillId="0" borderId="22" xfId="42" applyNumberFormat="1" applyFont="1" applyBorder="1" applyAlignment="1">
      <alignment horizontal="right"/>
    </xf>
    <xf numFmtId="187" fontId="4" fillId="0" borderId="38" xfId="42" applyNumberFormat="1" applyFont="1" applyBorder="1" applyAlignment="1">
      <alignment horizontal="right"/>
    </xf>
    <xf numFmtId="187" fontId="4" fillId="0" borderId="39" xfId="42" applyNumberFormat="1" applyFont="1" applyBorder="1" applyAlignment="1">
      <alignment horizontal="right"/>
    </xf>
    <xf numFmtId="187" fontId="5" fillId="0" borderId="23" xfId="42" applyNumberFormat="1" applyFont="1" applyBorder="1" applyAlignment="1">
      <alignment horizontal="right"/>
    </xf>
    <xf numFmtId="187" fontId="5" fillId="0" borderId="40" xfId="42" applyNumberFormat="1" applyFont="1" applyBorder="1" applyAlignment="1">
      <alignment horizontal="right"/>
    </xf>
    <xf numFmtId="187" fontId="5" fillId="0" borderId="28" xfId="42" applyNumberFormat="1" applyFont="1" applyBorder="1" applyAlignment="1">
      <alignment horizontal="right"/>
    </xf>
    <xf numFmtId="187" fontId="5" fillId="0" borderId="31" xfId="42" applyNumberFormat="1" applyFont="1" applyBorder="1" applyAlignment="1">
      <alignment horizontal="right"/>
    </xf>
    <xf numFmtId="187" fontId="5" fillId="0" borderId="35" xfId="42" applyNumberFormat="1" applyFont="1" applyBorder="1" applyAlignment="1">
      <alignment horizontal="right"/>
    </xf>
    <xf numFmtId="187" fontId="5" fillId="0" borderId="29" xfId="42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wrapText="1"/>
    </xf>
    <xf numFmtId="3" fontId="22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3" fontId="4" fillId="0" borderId="22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justify" vertical="top" wrapText="1"/>
    </xf>
    <xf numFmtId="0" fontId="5" fillId="0" borderId="40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187" fontId="4" fillId="0" borderId="22" xfId="42" applyNumberFormat="1" applyFont="1" applyBorder="1" applyAlignment="1">
      <alignment horizontal="center" vertical="center"/>
    </xf>
    <xf numFmtId="187" fontId="4" fillId="0" borderId="39" xfId="42" applyNumberFormat="1" applyFont="1" applyBorder="1" applyAlignment="1">
      <alignment horizontal="center" vertical="center"/>
    </xf>
    <xf numFmtId="187" fontId="5" fillId="0" borderId="23" xfId="42" applyNumberFormat="1" applyFont="1" applyBorder="1" applyAlignment="1">
      <alignment horizontal="right" vertical="center"/>
    </xf>
    <xf numFmtId="187" fontId="1" fillId="0" borderId="40" xfId="42" applyNumberFormat="1" applyFont="1" applyBorder="1" applyAlignment="1">
      <alignment horizontal="right" vertical="center"/>
    </xf>
    <xf numFmtId="187" fontId="5" fillId="0" borderId="15" xfId="42" applyNumberFormat="1" applyFont="1" applyBorder="1" applyAlignment="1">
      <alignment horizontal="right"/>
    </xf>
    <xf numFmtId="0" fontId="5" fillId="0" borderId="23" xfId="0" applyFont="1" applyBorder="1" applyAlignment="1">
      <alignment horizontal="justify" wrapText="1"/>
    </xf>
    <xf numFmtId="0" fontId="5" fillId="0" borderId="40" xfId="0" applyFont="1" applyBorder="1" applyAlignment="1">
      <alignment horizontal="justify" wrapText="1"/>
    </xf>
    <xf numFmtId="0" fontId="5" fillId="0" borderId="28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3" fontId="4" fillId="0" borderId="38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187" fontId="5" fillId="0" borderId="27" xfId="42" applyNumberFormat="1" applyFont="1" applyBorder="1" applyAlignment="1">
      <alignment horizontal="right"/>
    </xf>
    <xf numFmtId="187" fontId="5" fillId="0" borderId="37" xfId="42" applyNumberFormat="1" applyFont="1" applyBorder="1" applyAlignment="1">
      <alignment horizontal="right"/>
    </xf>
    <xf numFmtId="187" fontId="4" fillId="0" borderId="31" xfId="42" applyNumberFormat="1" applyFont="1" applyBorder="1" applyAlignment="1">
      <alignment horizontal="right" vertical="center"/>
    </xf>
    <xf numFmtId="187" fontId="4" fillId="0" borderId="35" xfId="42" applyNumberFormat="1" applyFont="1" applyBorder="1" applyAlignment="1">
      <alignment horizontal="right" vertical="center"/>
    </xf>
    <xf numFmtId="187" fontId="5" fillId="0" borderId="23" xfId="42" applyNumberFormat="1" applyFont="1" applyBorder="1" applyAlignment="1">
      <alignment vertical="top" wrapText="1"/>
    </xf>
    <xf numFmtId="187" fontId="5" fillId="0" borderId="40" xfId="42" applyNumberFormat="1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4" fillId="0" borderId="2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187" fontId="4" fillId="0" borderId="22" xfId="42" applyNumberFormat="1" applyFont="1" applyBorder="1" applyAlignment="1">
      <alignment horizontal="center"/>
    </xf>
    <xf numFmtId="187" fontId="4" fillId="0" borderId="38" xfId="42" applyNumberFormat="1" applyFont="1" applyBorder="1" applyAlignment="1">
      <alignment horizontal="center"/>
    </xf>
    <xf numFmtId="187" fontId="4" fillId="0" borderId="39" xfId="42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left"/>
    </xf>
    <xf numFmtId="0" fontId="5" fillId="0" borderId="23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187" fontId="4" fillId="0" borderId="11" xfId="42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4" fillId="0" borderId="3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187" fontId="4" fillId="0" borderId="31" xfId="42" applyNumberFormat="1" applyFont="1" applyBorder="1" applyAlignment="1">
      <alignment horizontal="center"/>
    </xf>
    <xf numFmtId="187" fontId="4" fillId="0" borderId="35" xfId="42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7" fontId="4" fillId="0" borderId="29" xfId="42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87" fontId="4" fillId="0" borderId="33" xfId="42" applyNumberFormat="1" applyFont="1" applyBorder="1" applyAlignment="1">
      <alignment horizontal="right"/>
    </xf>
    <xf numFmtId="187" fontId="4" fillId="0" borderId="34" xfId="42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187" fontId="5" fillId="0" borderId="13" xfId="42" applyNumberFormat="1" applyFont="1" applyBorder="1" applyAlignment="1">
      <alignment horizontal="right"/>
    </xf>
    <xf numFmtId="187" fontId="5" fillId="0" borderId="26" xfId="42" applyNumberFormat="1" applyFont="1" applyBorder="1" applyAlignment="1">
      <alignment horizontal="right"/>
    </xf>
    <xf numFmtId="187" fontId="15" fillId="0" borderId="25" xfId="42" applyNumberFormat="1" applyFont="1" applyBorder="1" applyAlignment="1">
      <alignment horizontal="center"/>
    </xf>
    <xf numFmtId="187" fontId="15" fillId="0" borderId="23" xfId="42" applyNumberFormat="1" applyFont="1" applyBorder="1" applyAlignment="1">
      <alignment horizontal="right"/>
    </xf>
    <xf numFmtId="187" fontId="15" fillId="0" borderId="28" xfId="42" applyNumberFormat="1" applyFont="1" applyBorder="1" applyAlignment="1">
      <alignment horizontal="right"/>
    </xf>
    <xf numFmtId="0" fontId="17" fillId="0" borderId="25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 vertical="center" wrapText="1"/>
    </xf>
    <xf numFmtId="187" fontId="15" fillId="0" borderId="15" xfId="42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187" fontId="15" fillId="0" borderId="13" xfId="42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20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187" fontId="4" fillId="0" borderId="23" xfId="42" applyNumberFormat="1" applyFont="1" applyBorder="1" applyAlignment="1">
      <alignment horizontal="right"/>
    </xf>
    <xf numFmtId="187" fontId="4" fillId="0" borderId="40" xfId="42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87" fontId="4" fillId="0" borderId="14" xfId="42" applyNumberFormat="1" applyFont="1" applyBorder="1" applyAlignment="1">
      <alignment horizontal="center"/>
    </xf>
    <xf numFmtId="187" fontId="4" fillId="0" borderId="13" xfId="42" applyNumberFormat="1" applyFont="1" applyBorder="1" applyAlignment="1">
      <alignment horizontal="right"/>
    </xf>
    <xf numFmtId="0" fontId="5" fillId="0" borderId="23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28" xfId="0" applyFont="1" applyBorder="1" applyAlignment="1">
      <alignment wrapText="1"/>
    </xf>
    <xf numFmtId="187" fontId="4" fillId="0" borderId="31" xfId="42" applyNumberFormat="1" applyFont="1" applyBorder="1" applyAlignment="1">
      <alignment horizontal="right"/>
    </xf>
    <xf numFmtId="187" fontId="4" fillId="0" borderId="29" xfId="42" applyNumberFormat="1" applyFont="1" applyBorder="1" applyAlignment="1">
      <alignment horizontal="right"/>
    </xf>
    <xf numFmtId="187" fontId="5" fillId="0" borderId="23" xfId="42" applyNumberFormat="1" applyFont="1" applyBorder="1" applyAlignment="1">
      <alignment horizontal="center"/>
    </xf>
    <xf numFmtId="187" fontId="5" fillId="0" borderId="28" xfId="42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87" fontId="5" fillId="0" borderId="27" xfId="42" applyNumberFormat="1" applyFont="1" applyBorder="1" applyAlignment="1">
      <alignment horizontal="center"/>
    </xf>
    <xf numFmtId="187" fontId="5" fillId="0" borderId="26" xfId="42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87" fontId="5" fillId="0" borderId="22" xfId="42" applyNumberFormat="1" applyFont="1" applyBorder="1" applyAlignment="1">
      <alignment horizontal="center"/>
    </xf>
    <xf numFmtId="187" fontId="5" fillId="0" borderId="39" xfId="42" applyNumberFormat="1" applyFont="1" applyBorder="1" applyAlignment="1">
      <alignment horizontal="center"/>
    </xf>
    <xf numFmtId="187" fontId="15" fillId="0" borderId="23" xfId="42" applyNumberFormat="1" applyFont="1" applyBorder="1" applyAlignment="1">
      <alignment horizontal="center" wrapText="1"/>
    </xf>
    <xf numFmtId="187" fontId="15" fillId="0" borderId="28" xfId="42" applyNumberFormat="1" applyFont="1" applyBorder="1" applyAlignment="1">
      <alignment horizontal="center" wrapText="1"/>
    </xf>
    <xf numFmtId="187" fontId="15" fillId="0" borderId="23" xfId="42" applyNumberFormat="1" applyFont="1" applyBorder="1" applyAlignment="1">
      <alignment horizontal="right" wrapText="1"/>
    </xf>
    <xf numFmtId="187" fontId="15" fillId="0" borderId="28" xfId="42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87" fontId="15" fillId="0" borderId="27" xfId="42" applyNumberFormat="1" applyFont="1" applyBorder="1" applyAlignment="1">
      <alignment horizontal="center" wrapText="1"/>
    </xf>
    <xf numFmtId="187" fontId="15" fillId="0" borderId="26" xfId="42" applyNumberFormat="1" applyFont="1" applyBorder="1" applyAlignment="1">
      <alignment horizontal="center" wrapText="1"/>
    </xf>
    <xf numFmtId="187" fontId="5" fillId="0" borderId="0" xfId="42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7" fontId="4" fillId="0" borderId="0" xfId="42" applyNumberFormat="1" applyFont="1" applyBorder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187" fontId="5" fillId="0" borderId="22" xfId="42" applyNumberFormat="1" applyFont="1" applyBorder="1" applyAlignment="1">
      <alignment horizontal="right" vertical="center" wrapText="1"/>
    </xf>
    <xf numFmtId="187" fontId="5" fillId="0" borderId="38" xfId="42" applyNumberFormat="1" applyFont="1" applyBorder="1" applyAlignment="1">
      <alignment horizontal="right" vertical="center" wrapText="1"/>
    </xf>
    <xf numFmtId="187" fontId="5" fillId="0" borderId="39" xfId="42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wrapText="1"/>
    </xf>
    <xf numFmtId="187" fontId="5" fillId="0" borderId="23" xfId="42" applyNumberFormat="1" applyFont="1" applyBorder="1" applyAlignment="1">
      <alignment horizontal="right" wrapText="1"/>
    </xf>
    <xf numFmtId="187" fontId="5" fillId="0" borderId="40" xfId="42" applyNumberFormat="1" applyFont="1" applyBorder="1" applyAlignment="1">
      <alignment horizontal="right" wrapText="1"/>
    </xf>
    <xf numFmtId="0" fontId="5" fillId="0" borderId="40" xfId="0" applyFont="1" applyBorder="1" applyAlignment="1">
      <alignment horizontal="center" wrapText="1"/>
    </xf>
    <xf numFmtId="187" fontId="5" fillId="0" borderId="14" xfId="42" applyNumberFormat="1" applyFont="1" applyBorder="1" applyAlignment="1">
      <alignment horizontal="right" vertical="center" wrapText="1"/>
    </xf>
    <xf numFmtId="187" fontId="5" fillId="0" borderId="15" xfId="42" applyNumberFormat="1" applyFont="1" applyBorder="1" applyAlignment="1">
      <alignment horizontal="right" wrapText="1"/>
    </xf>
    <xf numFmtId="0" fontId="5" fillId="0" borderId="30" xfId="0" applyFont="1" applyBorder="1" applyAlignment="1">
      <alignment horizontal="left" wrapText="1"/>
    </xf>
    <xf numFmtId="187" fontId="5" fillId="0" borderId="33" xfId="42" applyNumberFormat="1" applyFont="1" applyBorder="1" applyAlignment="1">
      <alignment horizontal="right" wrapText="1"/>
    </xf>
    <xf numFmtId="187" fontId="5" fillId="0" borderId="34" xfId="42" applyNumberFormat="1" applyFont="1" applyBorder="1" applyAlignment="1">
      <alignment horizontal="right" wrapText="1"/>
    </xf>
    <xf numFmtId="187" fontId="5" fillId="0" borderId="20" xfId="42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187" fontId="5" fillId="0" borderId="22" xfId="42" applyNumberFormat="1" applyFont="1" applyBorder="1" applyAlignment="1">
      <alignment horizontal="right" wrapText="1"/>
    </xf>
    <xf numFmtId="187" fontId="5" fillId="0" borderId="39" xfId="42" applyNumberFormat="1" applyFont="1" applyBorder="1" applyAlignment="1">
      <alignment horizontal="right" wrapText="1"/>
    </xf>
    <xf numFmtId="187" fontId="5" fillId="0" borderId="13" xfId="42" applyNumberFormat="1" applyFont="1" applyBorder="1" applyAlignment="1">
      <alignment horizontal="right" wrapText="1"/>
    </xf>
    <xf numFmtId="187" fontId="5" fillId="0" borderId="38" xfId="42" applyNumberFormat="1" applyFont="1" applyBorder="1" applyAlignment="1">
      <alignment horizontal="right" wrapText="1"/>
    </xf>
    <xf numFmtId="187" fontId="5" fillId="0" borderId="28" xfId="42" applyNumberFormat="1" applyFont="1" applyBorder="1" applyAlignment="1">
      <alignment horizontal="right" wrapText="1"/>
    </xf>
    <xf numFmtId="187" fontId="5" fillId="0" borderId="31" xfId="42" applyNumberFormat="1" applyFont="1" applyBorder="1" applyAlignment="1">
      <alignment horizontal="right" wrapText="1"/>
    </xf>
    <xf numFmtId="187" fontId="5" fillId="0" borderId="29" xfId="42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wrapText="1"/>
    </xf>
    <xf numFmtId="187" fontId="5" fillId="0" borderId="35" xfId="42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187" fontId="5" fillId="0" borderId="27" xfId="42" applyNumberFormat="1" applyFont="1" applyBorder="1" applyAlignment="1">
      <alignment horizontal="right" wrapText="1"/>
    </xf>
    <xf numFmtId="187" fontId="5" fillId="0" borderId="37" xfId="42" applyNumberFormat="1" applyFont="1" applyBorder="1" applyAlignment="1">
      <alignment horizontal="right" wrapText="1"/>
    </xf>
    <xf numFmtId="187" fontId="5" fillId="0" borderId="26" xfId="42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87" fontId="5" fillId="0" borderId="28" xfId="42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187" fontId="4" fillId="0" borderId="35" xfId="42" applyNumberFormat="1" applyFont="1" applyBorder="1" applyAlignment="1">
      <alignment horizontal="right"/>
    </xf>
    <xf numFmtId="0" fontId="5" fillId="0" borderId="23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5" fillId="0" borderId="13" xfId="0" applyFont="1" applyFill="1" applyBorder="1" applyAlignment="1">
      <alignment horizontal="left"/>
    </xf>
    <xf numFmtId="187" fontId="4" fillId="0" borderId="14" xfId="42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187" fontId="4" fillId="0" borderId="22" xfId="42" applyNumberFormat="1" applyFont="1" applyBorder="1" applyAlignment="1">
      <alignment horizontal="right" vertical="center"/>
    </xf>
    <xf numFmtId="187" fontId="4" fillId="0" borderId="39" xfId="42" applyNumberFormat="1" applyFont="1" applyBorder="1" applyAlignment="1">
      <alignment horizontal="right" vertical="center"/>
    </xf>
    <xf numFmtId="187" fontId="4" fillId="0" borderId="38" xfId="42" applyNumberFormat="1" applyFont="1" applyBorder="1" applyAlignment="1">
      <alignment horizontal="right" vertical="center"/>
    </xf>
    <xf numFmtId="187" fontId="4" fillId="0" borderId="31" xfId="42" applyNumberFormat="1" applyFont="1" applyBorder="1" applyAlignment="1">
      <alignment horizontal="center" vertical="center"/>
    </xf>
    <xf numFmtId="187" fontId="4" fillId="0" borderId="35" xfId="42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3" fontId="4" fillId="0" borderId="39" xfId="0" applyNumberFormat="1" applyFont="1" applyBorder="1" applyAlignment="1">
      <alignment horizontal="center"/>
    </xf>
    <xf numFmtId="187" fontId="5" fillId="0" borderId="28" xfId="42" applyNumberFormat="1" applyFont="1" applyBorder="1" applyAlignment="1">
      <alignment horizontal="right" vertical="center"/>
    </xf>
    <xf numFmtId="0" fontId="5" fillId="0" borderId="13" xfId="0" applyFont="1" applyBorder="1" applyAlignment="1">
      <alignment wrapText="1"/>
    </xf>
    <xf numFmtId="3" fontId="4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5" fillId="0" borderId="25" xfId="0" applyFont="1" applyBorder="1" applyAlignment="1">
      <alignment horizontal="justify" wrapText="1"/>
    </xf>
    <xf numFmtId="187" fontId="5" fillId="0" borderId="25" xfId="42" applyNumberFormat="1" applyFont="1" applyBorder="1" applyAlignment="1">
      <alignment horizontal="center" wrapText="1"/>
    </xf>
    <xf numFmtId="187" fontId="5" fillId="0" borderId="15" xfId="42" applyNumberFormat="1" applyFont="1" applyBorder="1" applyAlignment="1">
      <alignment horizontal="center"/>
    </xf>
    <xf numFmtId="187" fontId="5" fillId="0" borderId="13" xfId="4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center"/>
    </xf>
    <xf numFmtId="187" fontId="5" fillId="0" borderId="15" xfId="42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3" fontId="4" fillId="0" borderId="14" xfId="0" applyNumberFormat="1" applyFont="1" applyBorder="1" applyAlignment="1">
      <alignment horizontal="center" vertical="center"/>
    </xf>
    <xf numFmtId="187" fontId="4" fillId="0" borderId="23" xfId="42" applyNumberFormat="1" applyFont="1" applyBorder="1" applyAlignment="1">
      <alignment horizontal="center"/>
    </xf>
    <xf numFmtId="187" fontId="4" fillId="0" borderId="28" xfId="42" applyNumberFormat="1" applyFont="1" applyBorder="1" applyAlignment="1">
      <alignment horizontal="center"/>
    </xf>
    <xf numFmtId="187" fontId="4" fillId="0" borderId="27" xfId="42" applyNumberFormat="1" applyFont="1" applyBorder="1" applyAlignment="1">
      <alignment horizontal="center"/>
    </xf>
    <xf numFmtId="187" fontId="4" fillId="0" borderId="26" xfId="42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187" fontId="5" fillId="0" borderId="23" xfId="42" applyNumberFormat="1" applyFont="1" applyBorder="1" applyAlignment="1">
      <alignment horizontal="center" vertical="top" wrapText="1"/>
    </xf>
    <xf numFmtId="187" fontId="5" fillId="0" borderId="28" xfId="42" applyNumberFormat="1" applyFont="1" applyBorder="1" applyAlignment="1">
      <alignment horizontal="center" vertical="top" wrapText="1"/>
    </xf>
    <xf numFmtId="187" fontId="4" fillId="0" borderId="29" xfId="42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1</xdr:row>
      <xdr:rowOff>276225</xdr:rowOff>
    </xdr:from>
    <xdr:to>
      <xdr:col>1</xdr:col>
      <xdr:colOff>676275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953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2"/>
  <sheetViews>
    <sheetView tabSelected="1" zoomScale="75" zoomScaleNormal="75" zoomScalePageLayoutView="0" workbookViewId="0" topLeftCell="A460">
      <selection activeCell="L143" sqref="L143"/>
    </sheetView>
  </sheetViews>
  <sheetFormatPr defaultColWidth="9.140625" defaultRowHeight="12"/>
  <cols>
    <col min="1" max="1" width="10.8515625" style="10" customWidth="1"/>
    <col min="2" max="2" width="13.8515625" style="10" customWidth="1"/>
    <col min="3" max="3" width="6.8515625" style="10" customWidth="1"/>
    <col min="4" max="4" width="7.140625" style="10" customWidth="1"/>
    <col min="5" max="5" width="0.42578125" style="18" hidden="1" customWidth="1"/>
    <col min="6" max="6" width="14.140625" style="18" customWidth="1"/>
    <col min="7" max="7" width="16.28125" style="18" customWidth="1"/>
    <col min="8" max="8" width="14.7109375" style="18" customWidth="1"/>
    <col min="9" max="9" width="16.00390625" style="18" customWidth="1"/>
    <col min="10" max="10" width="9.140625" style="10" hidden="1" customWidth="1"/>
    <col min="11" max="16384" width="9.140625" style="10" customWidth="1"/>
  </cols>
  <sheetData>
    <row r="1" spans="1:9" ht="17.25" customHeight="1">
      <c r="A1" s="189" t="s">
        <v>163</v>
      </c>
      <c r="B1" s="189"/>
      <c r="C1" s="189"/>
      <c r="D1" s="189"/>
      <c r="E1" s="99"/>
      <c r="F1" s="99"/>
      <c r="G1" s="188" t="s">
        <v>594</v>
      </c>
      <c r="H1" s="188"/>
      <c r="I1" s="188"/>
    </row>
    <row r="2" spans="1:9" s="13" customFormat="1" ht="36.75" customHeight="1">
      <c r="A2" s="189"/>
      <c r="B2" s="189"/>
      <c r="C2" s="189"/>
      <c r="D2" s="189"/>
      <c r="E2" s="98"/>
      <c r="F2" s="98"/>
      <c r="G2" s="196" t="s">
        <v>162</v>
      </c>
      <c r="H2" s="196"/>
      <c r="I2" s="196"/>
    </row>
    <row r="3" spans="1:9" s="13" customFormat="1" ht="27" customHeight="1">
      <c r="A3" s="14"/>
      <c r="B3" s="15"/>
      <c r="C3" s="15"/>
      <c r="D3" s="15"/>
      <c r="E3" s="12"/>
      <c r="F3" s="12"/>
      <c r="G3" s="12"/>
      <c r="H3" s="12"/>
      <c r="I3" s="12"/>
    </row>
    <row r="4" spans="1:9" ht="21.75">
      <c r="A4" s="191" t="s">
        <v>595</v>
      </c>
      <c r="B4" s="191"/>
      <c r="C4" s="191"/>
      <c r="D4" s="191"/>
      <c r="E4" s="191"/>
      <c r="F4" s="191"/>
      <c r="G4" s="191"/>
      <c r="H4" s="191"/>
      <c r="I4" s="191"/>
    </row>
    <row r="5" spans="1:9" ht="18.75">
      <c r="A5" s="192" t="s">
        <v>772</v>
      </c>
      <c r="B5" s="192"/>
      <c r="C5" s="192"/>
      <c r="D5" s="192"/>
      <c r="E5" s="192"/>
      <c r="F5" s="192"/>
      <c r="G5" s="192"/>
      <c r="H5" s="192"/>
      <c r="I5" s="192"/>
    </row>
    <row r="6" spans="1:9" ht="22.5" customHeight="1">
      <c r="A6" s="16"/>
      <c r="B6" s="16"/>
      <c r="C6" s="16"/>
      <c r="D6" s="16"/>
      <c r="E6" s="17"/>
      <c r="F6" s="17"/>
      <c r="G6" s="17"/>
      <c r="H6" s="17"/>
      <c r="I6" s="17"/>
    </row>
    <row r="7" ht="15.75" customHeight="1">
      <c r="A7" s="9" t="s">
        <v>603</v>
      </c>
    </row>
    <row r="8" ht="21" customHeight="1">
      <c r="A8" s="10" t="s">
        <v>604</v>
      </c>
    </row>
    <row r="9" ht="21" customHeight="1">
      <c r="A9" s="10" t="s">
        <v>605</v>
      </c>
    </row>
    <row r="10" ht="21" customHeight="1">
      <c r="A10" s="10" t="s">
        <v>606</v>
      </c>
    </row>
    <row r="11" spans="1:9" ht="24" customHeight="1">
      <c r="A11" s="193" t="s">
        <v>164</v>
      </c>
      <c r="B11" s="193"/>
      <c r="C11" s="193"/>
      <c r="D11" s="193"/>
      <c r="E11" s="193"/>
      <c r="F11" s="193"/>
      <c r="G11" s="193"/>
      <c r="H11" s="193"/>
      <c r="I11" s="193"/>
    </row>
    <row r="12" spans="1:9" ht="16.5" customHeight="1">
      <c r="A12" s="194" t="s">
        <v>165</v>
      </c>
      <c r="B12" s="194"/>
      <c r="C12" s="194"/>
      <c r="D12" s="194"/>
      <c r="E12" s="194"/>
      <c r="F12" s="194"/>
      <c r="G12" s="194"/>
      <c r="H12" s="194"/>
      <c r="I12" s="194"/>
    </row>
    <row r="13" spans="1:9" ht="16.5" customHeight="1">
      <c r="A13" s="194" t="s">
        <v>166</v>
      </c>
      <c r="B13" s="194"/>
      <c r="C13" s="194"/>
      <c r="D13" s="194"/>
      <c r="E13" s="194"/>
      <c r="F13" s="194"/>
      <c r="G13" s="194"/>
      <c r="H13" s="194"/>
      <c r="I13" s="194"/>
    </row>
    <row r="14" spans="1:9" ht="16.5" customHeight="1">
      <c r="A14" s="194" t="s">
        <v>167</v>
      </c>
      <c r="B14" s="194"/>
      <c r="C14" s="194"/>
      <c r="D14" s="194"/>
      <c r="E14" s="194"/>
      <c r="F14" s="194"/>
      <c r="G14" s="194"/>
      <c r="H14" s="194"/>
      <c r="I14" s="194"/>
    </row>
    <row r="15" spans="1:9" ht="16.5" customHeight="1">
      <c r="A15" s="194" t="s">
        <v>168</v>
      </c>
      <c r="B15" s="194"/>
      <c r="C15" s="194"/>
      <c r="D15" s="194"/>
      <c r="E15" s="194"/>
      <c r="F15" s="194"/>
      <c r="G15" s="194"/>
      <c r="H15" s="194"/>
      <c r="I15" s="194"/>
    </row>
    <row r="16" spans="1:9" ht="32.25" customHeight="1">
      <c r="A16" s="195" t="s">
        <v>169</v>
      </c>
      <c r="B16" s="195"/>
      <c r="C16" s="195"/>
      <c r="D16" s="195"/>
      <c r="E16" s="195"/>
      <c r="F16" s="195"/>
      <c r="G16" s="195"/>
      <c r="H16" s="195"/>
      <c r="I16" s="195"/>
    </row>
    <row r="17" spans="1:9" ht="21" customHeight="1">
      <c r="A17" s="235" t="s">
        <v>610</v>
      </c>
      <c r="B17" s="235"/>
      <c r="C17" s="235"/>
      <c r="D17" s="235"/>
      <c r="E17" s="235"/>
      <c r="F17" s="235"/>
      <c r="G17" s="235"/>
      <c r="H17" s="235"/>
      <c r="I17" s="235"/>
    </row>
    <row r="18" ht="21" customHeight="1">
      <c r="A18" s="9" t="s">
        <v>611</v>
      </c>
    </row>
    <row r="19" spans="1:9" ht="21" customHeight="1">
      <c r="A19" s="194" t="s">
        <v>612</v>
      </c>
      <c r="B19" s="194"/>
      <c r="C19" s="194"/>
      <c r="D19" s="194"/>
      <c r="E19" s="194"/>
      <c r="F19" s="194"/>
      <c r="G19" s="194"/>
      <c r="H19" s="194"/>
      <c r="I19" s="194"/>
    </row>
    <row r="20" spans="1:9" ht="21" customHeight="1">
      <c r="A20" s="194" t="s">
        <v>613</v>
      </c>
      <c r="B20" s="194"/>
      <c r="C20" s="194"/>
      <c r="D20" s="194"/>
      <c r="E20" s="194"/>
      <c r="F20" s="194"/>
      <c r="G20" s="194"/>
      <c r="H20" s="194"/>
      <c r="I20" s="194"/>
    </row>
    <row r="21" ht="21" customHeight="1">
      <c r="A21" s="9" t="s">
        <v>614</v>
      </c>
    </row>
    <row r="22" spans="1:9" ht="34.5" customHeight="1">
      <c r="A22" s="195" t="s">
        <v>615</v>
      </c>
      <c r="B22" s="195"/>
      <c r="C22" s="195"/>
      <c r="D22" s="195"/>
      <c r="E22" s="195"/>
      <c r="F22" s="195"/>
      <c r="G22" s="195"/>
      <c r="H22" s="195"/>
      <c r="I22" s="195"/>
    </row>
    <row r="23" spans="1:9" ht="63" customHeight="1">
      <c r="A23" s="195" t="s">
        <v>646</v>
      </c>
      <c r="B23" s="195"/>
      <c r="C23" s="195"/>
      <c r="D23" s="195"/>
      <c r="E23" s="195"/>
      <c r="F23" s="195"/>
      <c r="G23" s="195"/>
      <c r="H23" s="195"/>
      <c r="I23" s="195"/>
    </row>
    <row r="24" ht="21" customHeight="1">
      <c r="A24" s="10" t="s">
        <v>616</v>
      </c>
    </row>
    <row r="25" spans="1:9" ht="24" customHeight="1">
      <c r="A25" s="236" t="s">
        <v>617</v>
      </c>
      <c r="B25" s="236"/>
      <c r="C25" s="236"/>
      <c r="D25" s="236"/>
      <c r="E25" s="236"/>
      <c r="F25" s="236"/>
      <c r="G25" s="236"/>
      <c r="H25" s="236"/>
      <c r="I25" s="236"/>
    </row>
    <row r="26" spans="1:9" ht="21" customHeight="1">
      <c r="A26" s="194" t="s">
        <v>618</v>
      </c>
      <c r="B26" s="194"/>
      <c r="C26" s="194"/>
      <c r="D26" s="194"/>
      <c r="E26" s="194"/>
      <c r="F26" s="194"/>
      <c r="G26" s="194"/>
      <c r="H26" s="194"/>
      <c r="I26" s="194"/>
    </row>
    <row r="27" spans="1:9" ht="48.75" customHeight="1">
      <c r="A27" s="195" t="s">
        <v>619</v>
      </c>
      <c r="B27" s="195"/>
      <c r="C27" s="195"/>
      <c r="D27" s="195"/>
      <c r="E27" s="195"/>
      <c r="F27" s="195"/>
      <c r="G27" s="195"/>
      <c r="H27" s="195"/>
      <c r="I27" s="195"/>
    </row>
    <row r="28" ht="21" customHeight="1">
      <c r="A28" s="10" t="s">
        <v>620</v>
      </c>
    </row>
    <row r="29" spans="1:9" ht="48.75" customHeight="1">
      <c r="A29" s="195" t="s">
        <v>647</v>
      </c>
      <c r="B29" s="195"/>
      <c r="C29" s="195"/>
      <c r="D29" s="195"/>
      <c r="E29" s="195"/>
      <c r="F29" s="195"/>
      <c r="G29" s="195"/>
      <c r="H29" s="195"/>
      <c r="I29" s="195"/>
    </row>
    <row r="30" spans="1:9" ht="16.5" customHeight="1">
      <c r="A30" s="194" t="s">
        <v>648</v>
      </c>
      <c r="B30" s="194"/>
      <c r="C30" s="194"/>
      <c r="D30" s="194"/>
      <c r="E30" s="194"/>
      <c r="F30" s="194"/>
      <c r="G30" s="194"/>
      <c r="H30" s="194"/>
      <c r="I30" s="194"/>
    </row>
    <row r="31" spans="1:9" ht="16.5" customHeight="1">
      <c r="A31" s="194" t="s">
        <v>649</v>
      </c>
      <c r="B31" s="194"/>
      <c r="C31" s="194"/>
      <c r="D31" s="194"/>
      <c r="E31" s="194"/>
      <c r="F31" s="194"/>
      <c r="G31" s="194"/>
      <c r="H31" s="194"/>
      <c r="I31" s="194"/>
    </row>
    <row r="32" spans="1:9" ht="33" customHeight="1">
      <c r="A32" s="195" t="s">
        <v>650</v>
      </c>
      <c r="B32" s="195"/>
      <c r="C32" s="195"/>
      <c r="D32" s="195"/>
      <c r="E32" s="195"/>
      <c r="F32" s="195"/>
      <c r="G32" s="195"/>
      <c r="H32" s="195"/>
      <c r="I32" s="195"/>
    </row>
    <row r="33" spans="1:9" ht="21" customHeight="1">
      <c r="A33" s="194" t="s">
        <v>621</v>
      </c>
      <c r="B33" s="194"/>
      <c r="C33" s="194"/>
      <c r="D33" s="194"/>
      <c r="E33" s="194"/>
      <c r="F33" s="194"/>
      <c r="G33" s="194"/>
      <c r="H33" s="194"/>
      <c r="I33" s="194"/>
    </row>
    <row r="34" spans="1:9" ht="78" customHeight="1">
      <c r="A34" s="195" t="s">
        <v>622</v>
      </c>
      <c r="B34" s="195"/>
      <c r="C34" s="195"/>
      <c r="D34" s="195"/>
      <c r="E34" s="195"/>
      <c r="F34" s="195"/>
      <c r="G34" s="195"/>
      <c r="H34" s="195"/>
      <c r="I34" s="195"/>
    </row>
    <row r="35" spans="1:9" ht="48.75" customHeight="1">
      <c r="A35" s="195" t="s">
        <v>623</v>
      </c>
      <c r="B35" s="195"/>
      <c r="C35" s="195"/>
      <c r="D35" s="195"/>
      <c r="E35" s="195"/>
      <c r="F35" s="195"/>
      <c r="G35" s="195"/>
      <c r="H35" s="195"/>
      <c r="I35" s="195"/>
    </row>
    <row r="36" ht="21" customHeight="1">
      <c r="A36" s="10" t="s">
        <v>624</v>
      </c>
    </row>
    <row r="37" spans="1:9" ht="21" customHeight="1">
      <c r="A37" s="194" t="s">
        <v>625</v>
      </c>
      <c r="B37" s="194"/>
      <c r="C37" s="194"/>
      <c r="D37" s="194"/>
      <c r="E37" s="194"/>
      <c r="F37" s="194"/>
      <c r="G37" s="194"/>
      <c r="H37" s="194"/>
      <c r="I37" s="194"/>
    </row>
    <row r="38" spans="1:9" ht="16.5" customHeight="1">
      <c r="A38" s="194" t="s">
        <v>626</v>
      </c>
      <c r="B38" s="194"/>
      <c r="C38" s="194"/>
      <c r="D38" s="194"/>
      <c r="E38" s="194"/>
      <c r="F38" s="194"/>
      <c r="G38" s="194"/>
      <c r="H38" s="194"/>
      <c r="I38" s="194"/>
    </row>
    <row r="39" ht="21" customHeight="1">
      <c r="A39" s="10" t="s">
        <v>627</v>
      </c>
    </row>
    <row r="40" spans="1:9" ht="18" customHeight="1">
      <c r="A40" s="193" t="s">
        <v>628</v>
      </c>
      <c r="B40" s="193"/>
      <c r="C40" s="193"/>
      <c r="D40" s="193"/>
      <c r="E40" s="193"/>
      <c r="F40" s="193"/>
      <c r="G40" s="193"/>
      <c r="H40" s="193"/>
      <c r="I40" s="193"/>
    </row>
    <row r="41" spans="1:9" ht="16.5" customHeight="1">
      <c r="A41" s="194" t="s">
        <v>629</v>
      </c>
      <c r="B41" s="194"/>
      <c r="C41" s="194"/>
      <c r="D41" s="194"/>
      <c r="E41" s="194"/>
      <c r="F41" s="194"/>
      <c r="G41" s="194"/>
      <c r="H41" s="194"/>
      <c r="I41" s="194"/>
    </row>
    <row r="42" spans="1:9" ht="16.5" customHeight="1">
      <c r="A42" s="194" t="s">
        <v>630</v>
      </c>
      <c r="B42" s="194"/>
      <c r="C42" s="194"/>
      <c r="D42" s="194"/>
      <c r="E42" s="194"/>
      <c r="F42" s="194"/>
      <c r="G42" s="194"/>
      <c r="H42" s="194"/>
      <c r="I42" s="194"/>
    </row>
    <row r="43" spans="1:9" ht="16.5" customHeight="1">
      <c r="A43" s="194" t="s">
        <v>631</v>
      </c>
      <c r="B43" s="194"/>
      <c r="C43" s="194"/>
      <c r="D43" s="194"/>
      <c r="E43" s="194"/>
      <c r="F43" s="194"/>
      <c r="G43" s="194"/>
      <c r="H43" s="194"/>
      <c r="I43" s="194"/>
    </row>
    <row r="44" ht="21" customHeight="1">
      <c r="A44" s="10" t="s">
        <v>632</v>
      </c>
    </row>
    <row r="45" spans="1:9" ht="63" customHeight="1">
      <c r="A45" s="195" t="s">
        <v>633</v>
      </c>
      <c r="B45" s="195"/>
      <c r="C45" s="195"/>
      <c r="D45" s="195"/>
      <c r="E45" s="195"/>
      <c r="F45" s="195"/>
      <c r="G45" s="195"/>
      <c r="H45" s="195"/>
      <c r="I45" s="195"/>
    </row>
    <row r="46" spans="1:9" ht="63" customHeight="1">
      <c r="A46" s="195" t="s">
        <v>634</v>
      </c>
      <c r="B46" s="195"/>
      <c r="C46" s="195"/>
      <c r="D46" s="195"/>
      <c r="E46" s="195"/>
      <c r="F46" s="195"/>
      <c r="G46" s="195"/>
      <c r="H46" s="195"/>
      <c r="I46" s="195"/>
    </row>
    <row r="47" spans="1:9" ht="17.25" customHeight="1">
      <c r="A47" s="194" t="s">
        <v>635</v>
      </c>
      <c r="B47" s="194"/>
      <c r="C47" s="194"/>
      <c r="D47" s="194"/>
      <c r="E47" s="194"/>
      <c r="F47" s="194"/>
      <c r="G47" s="194"/>
      <c r="H47" s="194"/>
      <c r="I47" s="194"/>
    </row>
    <row r="48" ht="21" customHeight="1">
      <c r="A48" s="10" t="s">
        <v>636</v>
      </c>
    </row>
    <row r="49" spans="1:9" ht="48.75" customHeight="1">
      <c r="A49" s="195" t="s">
        <v>637</v>
      </c>
      <c r="B49" s="195"/>
      <c r="C49" s="195"/>
      <c r="D49" s="195"/>
      <c r="E49" s="195"/>
      <c r="F49" s="195"/>
      <c r="G49" s="195"/>
      <c r="H49" s="195"/>
      <c r="I49" s="195"/>
    </row>
    <row r="50" spans="1:9" ht="34.5" customHeight="1">
      <c r="A50" s="195" t="s">
        <v>638</v>
      </c>
      <c r="B50" s="195"/>
      <c r="C50" s="195"/>
      <c r="D50" s="195"/>
      <c r="E50" s="195"/>
      <c r="F50" s="195"/>
      <c r="G50" s="195"/>
      <c r="H50" s="195"/>
      <c r="I50" s="195"/>
    </row>
    <row r="51" spans="1:9" ht="21" customHeight="1">
      <c r="A51" s="235" t="s">
        <v>639</v>
      </c>
      <c r="B51" s="235"/>
      <c r="C51" s="235"/>
      <c r="D51" s="235"/>
      <c r="E51" s="235"/>
      <c r="F51" s="235"/>
      <c r="G51" s="235"/>
      <c r="H51" s="235"/>
      <c r="I51" s="235"/>
    </row>
    <row r="52" spans="1:9" ht="21" customHeight="1">
      <c r="A52" s="235" t="s">
        <v>640</v>
      </c>
      <c r="B52" s="235"/>
      <c r="C52" s="235"/>
      <c r="D52" s="235"/>
      <c r="E52" s="235"/>
      <c r="F52" s="235"/>
      <c r="G52" s="235"/>
      <c r="H52" s="235"/>
      <c r="I52" s="235"/>
    </row>
    <row r="53" spans="1:9" ht="48.75" customHeight="1">
      <c r="A53" s="195" t="s">
        <v>641</v>
      </c>
      <c r="B53" s="195"/>
      <c r="C53" s="195"/>
      <c r="D53" s="195"/>
      <c r="E53" s="195"/>
      <c r="F53" s="195"/>
      <c r="G53" s="195"/>
      <c r="H53" s="195"/>
      <c r="I53" s="195"/>
    </row>
    <row r="54" spans="1:9" ht="16.5" customHeight="1">
      <c r="A54" s="194" t="s">
        <v>642</v>
      </c>
      <c r="B54" s="194"/>
      <c r="C54" s="194"/>
      <c r="D54" s="194"/>
      <c r="E54" s="194"/>
      <c r="F54" s="194"/>
      <c r="G54" s="194"/>
      <c r="H54" s="194"/>
      <c r="I54" s="194"/>
    </row>
    <row r="55" spans="1:9" ht="16.5" customHeight="1">
      <c r="A55" s="194" t="s">
        <v>643</v>
      </c>
      <c r="B55" s="194"/>
      <c r="C55" s="194"/>
      <c r="D55" s="194"/>
      <c r="E55" s="194"/>
      <c r="F55" s="194"/>
      <c r="G55" s="194"/>
      <c r="H55" s="194"/>
      <c r="I55" s="194"/>
    </row>
    <row r="56" spans="1:9" ht="16.5" customHeight="1">
      <c r="A56" s="194" t="s">
        <v>644</v>
      </c>
      <c r="B56" s="194"/>
      <c r="C56" s="194"/>
      <c r="D56" s="194"/>
      <c r="E56" s="194"/>
      <c r="F56" s="194"/>
      <c r="G56" s="194"/>
      <c r="H56" s="194"/>
      <c r="I56" s="194"/>
    </row>
    <row r="57" ht="21" customHeight="1">
      <c r="A57" s="10" t="s">
        <v>645</v>
      </c>
    </row>
    <row r="58" spans="1:9" ht="78" customHeight="1">
      <c r="A58" s="195" t="s">
        <v>651</v>
      </c>
      <c r="B58" s="195"/>
      <c r="C58" s="195"/>
      <c r="D58" s="195"/>
      <c r="E58" s="195"/>
      <c r="F58" s="195"/>
      <c r="G58" s="195"/>
      <c r="H58" s="195"/>
      <c r="I58" s="195"/>
    </row>
    <row r="59" ht="21" customHeight="1">
      <c r="A59" s="10" t="s">
        <v>731</v>
      </c>
    </row>
    <row r="60" ht="21" customHeight="1">
      <c r="A60" s="10" t="s">
        <v>732</v>
      </c>
    </row>
    <row r="61" spans="1:9" ht="21" customHeight="1">
      <c r="A61" s="194" t="s">
        <v>733</v>
      </c>
      <c r="B61" s="194"/>
      <c r="C61" s="194"/>
      <c r="D61" s="194"/>
      <c r="E61" s="194"/>
      <c r="F61" s="194"/>
      <c r="G61" s="194"/>
      <c r="H61" s="194"/>
      <c r="I61" s="194"/>
    </row>
    <row r="62" spans="1:9" ht="48.75" customHeight="1">
      <c r="A62" s="237" t="s">
        <v>734</v>
      </c>
      <c r="B62" s="237"/>
      <c r="C62" s="237"/>
      <c r="D62" s="237"/>
      <c r="E62" s="237"/>
      <c r="F62" s="237"/>
      <c r="G62" s="237"/>
      <c r="H62" s="237"/>
      <c r="I62" s="237"/>
    </row>
    <row r="63" spans="1:9" ht="48.75" customHeight="1">
      <c r="A63" s="195" t="s">
        <v>735</v>
      </c>
      <c r="B63" s="195"/>
      <c r="C63" s="195"/>
      <c r="D63" s="195"/>
      <c r="E63" s="195"/>
      <c r="F63" s="195"/>
      <c r="G63" s="195"/>
      <c r="H63" s="195"/>
      <c r="I63" s="195"/>
    </row>
    <row r="64" spans="1:9" ht="78" customHeight="1">
      <c r="A64" s="195" t="s">
        <v>652</v>
      </c>
      <c r="B64" s="195"/>
      <c r="C64" s="195"/>
      <c r="D64" s="195"/>
      <c r="E64" s="195"/>
      <c r="F64" s="195"/>
      <c r="G64" s="195"/>
      <c r="H64" s="195"/>
      <c r="I64" s="195"/>
    </row>
    <row r="65" ht="21" customHeight="1">
      <c r="A65" s="10" t="s">
        <v>736</v>
      </c>
    </row>
    <row r="66" spans="1:9" ht="48.75" customHeight="1">
      <c r="A66" s="195" t="s">
        <v>688</v>
      </c>
      <c r="B66" s="195"/>
      <c r="C66" s="195"/>
      <c r="D66" s="195"/>
      <c r="E66" s="195"/>
      <c r="F66" s="195"/>
      <c r="G66" s="195"/>
      <c r="H66" s="195"/>
      <c r="I66" s="195"/>
    </row>
    <row r="67" spans="1:9" ht="63" customHeight="1">
      <c r="A67" s="195" t="s">
        <v>738</v>
      </c>
      <c r="B67" s="195"/>
      <c r="C67" s="195"/>
      <c r="D67" s="195"/>
      <c r="E67" s="195"/>
      <c r="F67" s="195"/>
      <c r="G67" s="195"/>
      <c r="H67" s="195"/>
      <c r="I67" s="195"/>
    </row>
    <row r="68" spans="1:9" ht="48.75" customHeight="1">
      <c r="A68" s="195" t="s">
        <v>689</v>
      </c>
      <c r="B68" s="195"/>
      <c r="C68" s="195"/>
      <c r="D68" s="195"/>
      <c r="E68" s="195"/>
      <c r="F68" s="195"/>
      <c r="G68" s="195"/>
      <c r="H68" s="195"/>
      <c r="I68" s="195"/>
    </row>
    <row r="69" spans="1:9" ht="16.5" customHeight="1">
      <c r="A69" s="194" t="s">
        <v>739</v>
      </c>
      <c r="B69" s="194"/>
      <c r="C69" s="194"/>
      <c r="D69" s="194"/>
      <c r="E69" s="194"/>
      <c r="F69" s="194"/>
      <c r="G69" s="194"/>
      <c r="H69" s="194"/>
      <c r="I69" s="194"/>
    </row>
    <row r="70" spans="1:9" ht="21" customHeight="1">
      <c r="A70" s="194" t="s">
        <v>740</v>
      </c>
      <c r="B70" s="194"/>
      <c r="C70" s="194"/>
      <c r="D70" s="194"/>
      <c r="E70" s="194"/>
      <c r="F70" s="194"/>
      <c r="G70" s="194"/>
      <c r="H70" s="194"/>
      <c r="I70" s="194"/>
    </row>
    <row r="71" spans="1:9" ht="18.75" customHeight="1">
      <c r="A71" s="194" t="s">
        <v>741</v>
      </c>
      <c r="B71" s="194"/>
      <c r="C71" s="194"/>
      <c r="D71" s="194"/>
      <c r="E71" s="194"/>
      <c r="F71" s="194"/>
      <c r="G71" s="194"/>
      <c r="H71" s="194"/>
      <c r="I71" s="194"/>
    </row>
    <row r="72" spans="1:9" ht="18.75" customHeight="1">
      <c r="A72" s="194" t="s">
        <v>742</v>
      </c>
      <c r="B72" s="194"/>
      <c r="C72" s="194"/>
      <c r="D72" s="194"/>
      <c r="E72" s="194"/>
      <c r="F72" s="194"/>
      <c r="G72" s="194"/>
      <c r="H72" s="194"/>
      <c r="I72" s="194"/>
    </row>
    <row r="73" spans="1:9" ht="18.75" customHeight="1">
      <c r="A73" s="193" t="s">
        <v>743</v>
      </c>
      <c r="B73" s="193"/>
      <c r="C73" s="193"/>
      <c r="D73" s="193"/>
      <c r="E73" s="193"/>
      <c r="F73" s="193"/>
      <c r="G73" s="193"/>
      <c r="H73" s="193"/>
      <c r="I73" s="193"/>
    </row>
    <row r="74" spans="1:9" ht="18.75" customHeight="1">
      <c r="A74" s="194" t="s">
        <v>744</v>
      </c>
      <c r="B74" s="194"/>
      <c r="C74" s="194"/>
      <c r="D74" s="194"/>
      <c r="E74" s="194"/>
      <c r="F74" s="194"/>
      <c r="G74" s="194"/>
      <c r="H74" s="194"/>
      <c r="I74" s="194"/>
    </row>
    <row r="75" spans="1:9" ht="34.5" customHeight="1">
      <c r="A75" s="193" t="s">
        <v>745</v>
      </c>
      <c r="B75" s="193"/>
      <c r="C75" s="193"/>
      <c r="D75" s="193"/>
      <c r="E75" s="193"/>
      <c r="F75" s="193"/>
      <c r="G75" s="193"/>
      <c r="H75" s="193"/>
      <c r="I75" s="193"/>
    </row>
    <row r="76" spans="1:9" s="13" customFormat="1" ht="34.5" customHeight="1">
      <c r="A76" s="195" t="s">
        <v>690</v>
      </c>
      <c r="B76" s="195"/>
      <c r="C76" s="195"/>
      <c r="D76" s="195"/>
      <c r="E76" s="195"/>
      <c r="F76" s="195"/>
      <c r="G76" s="195"/>
      <c r="H76" s="195"/>
      <c r="I76" s="195"/>
    </row>
    <row r="77" spans="1:9" s="13" customFormat="1" ht="48.75" customHeight="1">
      <c r="A77" s="195" t="s">
        <v>746</v>
      </c>
      <c r="B77" s="195"/>
      <c r="C77" s="195"/>
      <c r="D77" s="195"/>
      <c r="E77" s="195"/>
      <c r="F77" s="195"/>
      <c r="G77" s="195"/>
      <c r="H77" s="195"/>
      <c r="I77" s="195"/>
    </row>
    <row r="78" ht="21" customHeight="1">
      <c r="A78" s="10" t="s">
        <v>747</v>
      </c>
    </row>
    <row r="79" ht="21" customHeight="1">
      <c r="A79" s="10" t="s">
        <v>748</v>
      </c>
    </row>
    <row r="80" spans="1:9" ht="16.5" customHeight="1">
      <c r="A80" s="236" t="s">
        <v>749</v>
      </c>
      <c r="B80" s="236"/>
      <c r="C80" s="236"/>
      <c r="D80" s="236"/>
      <c r="E80" s="236"/>
      <c r="F80" s="236"/>
      <c r="G80" s="236"/>
      <c r="H80" s="236"/>
      <c r="I80" s="236"/>
    </row>
    <row r="81" spans="1:9" ht="8.25" customHeight="1">
      <c r="A81" s="244"/>
      <c r="B81" s="244"/>
      <c r="C81" s="244"/>
      <c r="D81" s="244"/>
      <c r="E81" s="244"/>
      <c r="F81" s="244"/>
      <c r="G81" s="244"/>
      <c r="H81" s="244"/>
      <c r="I81" s="244"/>
    </row>
    <row r="82" spans="1:9" ht="18" customHeight="1">
      <c r="A82" s="238" t="s">
        <v>753</v>
      </c>
      <c r="B82" s="239"/>
      <c r="C82" s="239"/>
      <c r="D82" s="239"/>
      <c r="E82" s="240"/>
      <c r="F82" s="241" t="s">
        <v>751</v>
      </c>
      <c r="G82" s="242"/>
      <c r="H82" s="241" t="s">
        <v>752</v>
      </c>
      <c r="I82" s="243"/>
    </row>
    <row r="83" spans="1:9" ht="16.5" customHeight="1">
      <c r="A83" s="209" t="s">
        <v>754</v>
      </c>
      <c r="B83" s="210"/>
      <c r="C83" s="210"/>
      <c r="D83" s="210"/>
      <c r="E83" s="211"/>
      <c r="F83" s="182">
        <v>157906766</v>
      </c>
      <c r="G83" s="183"/>
      <c r="H83" s="182">
        <v>312982788</v>
      </c>
      <c r="I83" s="183"/>
    </row>
    <row r="84" spans="1:9" ht="16.5" customHeight="1">
      <c r="A84" s="201" t="s">
        <v>755</v>
      </c>
      <c r="B84" s="201"/>
      <c r="C84" s="201"/>
      <c r="D84" s="201"/>
      <c r="E84" s="201"/>
      <c r="F84" s="216">
        <v>1689422417</v>
      </c>
      <c r="G84" s="216"/>
      <c r="H84" s="216">
        <v>1335735350</v>
      </c>
      <c r="I84" s="216"/>
    </row>
    <row r="85" spans="1:9" ht="16.5" customHeight="1">
      <c r="A85" s="245" t="s">
        <v>760</v>
      </c>
      <c r="B85" s="201"/>
      <c r="C85" s="201"/>
      <c r="D85" s="201"/>
      <c r="E85" s="201"/>
      <c r="F85" s="216">
        <f>F84</f>
        <v>1689422417</v>
      </c>
      <c r="G85" s="216"/>
      <c r="H85" s="216">
        <f>H84</f>
        <v>1335735350</v>
      </c>
      <c r="I85" s="216"/>
    </row>
    <row r="86" spans="1:9" ht="16.5" customHeight="1">
      <c r="A86" s="209" t="s">
        <v>761</v>
      </c>
      <c r="B86" s="210"/>
      <c r="C86" s="210"/>
      <c r="D86" s="210"/>
      <c r="E86" s="211"/>
      <c r="F86" s="182">
        <v>0</v>
      </c>
      <c r="G86" s="183"/>
      <c r="H86" s="182">
        <v>0</v>
      </c>
      <c r="I86" s="184"/>
    </row>
    <row r="87" spans="1:9" ht="16.5" customHeight="1">
      <c r="A87" s="209" t="s">
        <v>7</v>
      </c>
      <c r="B87" s="210"/>
      <c r="C87" s="210"/>
      <c r="D87" s="210"/>
      <c r="E87" s="211"/>
      <c r="F87" s="182">
        <v>0</v>
      </c>
      <c r="G87" s="183"/>
      <c r="H87" s="182">
        <v>0</v>
      </c>
      <c r="I87" s="184"/>
    </row>
    <row r="88" spans="1:9" ht="16.5" customHeight="1">
      <c r="A88" s="246" t="s">
        <v>508</v>
      </c>
      <c r="B88" s="247"/>
      <c r="C88" s="247"/>
      <c r="D88" s="247"/>
      <c r="E88" s="248"/>
      <c r="F88" s="182">
        <v>0</v>
      </c>
      <c r="G88" s="183"/>
      <c r="H88" s="182">
        <v>0</v>
      </c>
      <c r="I88" s="184"/>
    </row>
    <row r="89" spans="1:9" s="9" customFormat="1" ht="18" customHeight="1">
      <c r="A89" s="206" t="s">
        <v>8</v>
      </c>
      <c r="B89" s="207"/>
      <c r="C89" s="207"/>
      <c r="D89" s="207"/>
      <c r="E89" s="208"/>
      <c r="F89" s="176">
        <f>F83+F84+F87+F88</f>
        <v>1847329183</v>
      </c>
      <c r="G89" s="177"/>
      <c r="H89" s="176">
        <f>H83+H84+H87+H88</f>
        <v>1648718138</v>
      </c>
      <c r="I89" s="178"/>
    </row>
    <row r="90" spans="1:9" s="9" customFormat="1" ht="18" customHeight="1">
      <c r="A90" s="91"/>
      <c r="B90" s="91"/>
      <c r="C90" s="91"/>
      <c r="D90" s="91"/>
      <c r="E90" s="91"/>
      <c r="F90" s="132"/>
      <c r="G90" s="132"/>
      <c r="H90" s="132"/>
      <c r="I90" s="132"/>
    </row>
    <row r="91" spans="1:9" ht="18" customHeight="1">
      <c r="A91" s="250" t="s">
        <v>9</v>
      </c>
      <c r="B91" s="250"/>
      <c r="C91" s="250"/>
      <c r="D91" s="250"/>
      <c r="E91" s="250"/>
      <c r="F91" s="249" t="s">
        <v>751</v>
      </c>
      <c r="G91" s="249"/>
      <c r="H91" s="249" t="s">
        <v>752</v>
      </c>
      <c r="I91" s="249"/>
    </row>
    <row r="92" spans="1:9" ht="18" customHeight="1">
      <c r="A92" s="250"/>
      <c r="B92" s="250"/>
      <c r="C92" s="250"/>
      <c r="D92" s="250"/>
      <c r="E92" s="250"/>
      <c r="F92" s="131" t="s">
        <v>762</v>
      </c>
      <c r="G92" s="131" t="s">
        <v>0</v>
      </c>
      <c r="H92" s="131" t="s">
        <v>762</v>
      </c>
      <c r="I92" s="131" t="s">
        <v>0</v>
      </c>
    </row>
    <row r="93" spans="1:9" ht="18" customHeight="1">
      <c r="A93" s="251" t="s">
        <v>1</v>
      </c>
      <c r="B93" s="251"/>
      <c r="C93" s="251"/>
      <c r="D93" s="251"/>
      <c r="E93" s="96"/>
      <c r="F93" s="150">
        <v>0</v>
      </c>
      <c r="G93" s="119"/>
      <c r="H93" s="119"/>
      <c r="I93" s="119"/>
    </row>
    <row r="94" spans="1:9" ht="16.5" customHeight="1">
      <c r="A94" s="201" t="s">
        <v>2</v>
      </c>
      <c r="B94" s="201"/>
      <c r="C94" s="201"/>
      <c r="D94" s="201"/>
      <c r="E94" s="201"/>
      <c r="F94" s="150">
        <v>0</v>
      </c>
      <c r="G94" s="124"/>
      <c r="H94" s="124">
        <v>0</v>
      </c>
      <c r="I94" s="124"/>
    </row>
    <row r="95" spans="1:9" ht="16.5" customHeight="1">
      <c r="A95" s="152" t="s">
        <v>10</v>
      </c>
      <c r="B95" s="153"/>
      <c r="C95" s="153"/>
      <c r="D95" s="153"/>
      <c r="E95" s="154"/>
      <c r="F95" s="155">
        <v>0</v>
      </c>
      <c r="G95" s="155">
        <v>1000000000</v>
      </c>
      <c r="H95" s="156">
        <v>0</v>
      </c>
      <c r="I95" s="155">
        <v>1000000000</v>
      </c>
    </row>
    <row r="96" spans="1:9" ht="16.5" customHeight="1">
      <c r="A96" s="157" t="s">
        <v>509</v>
      </c>
      <c r="B96" s="158"/>
      <c r="C96" s="158"/>
      <c r="D96" s="159"/>
      <c r="E96" s="149"/>
      <c r="F96" s="160"/>
      <c r="G96" s="160"/>
      <c r="H96" s="160"/>
      <c r="I96" s="160"/>
    </row>
    <row r="97" spans="1:9" ht="16.5" customHeight="1">
      <c r="A97" s="201" t="s">
        <v>11</v>
      </c>
      <c r="B97" s="201"/>
      <c r="C97" s="201"/>
      <c r="D97" s="201"/>
      <c r="E97" s="201"/>
      <c r="F97" s="150">
        <v>0</v>
      </c>
      <c r="G97" s="124"/>
      <c r="H97" s="124">
        <v>0</v>
      </c>
      <c r="I97" s="124"/>
    </row>
    <row r="98" spans="1:9" s="9" customFormat="1" ht="18" customHeight="1">
      <c r="A98" s="258" t="s">
        <v>8</v>
      </c>
      <c r="B98" s="258"/>
      <c r="C98" s="258"/>
      <c r="D98" s="258"/>
      <c r="E98" s="258"/>
      <c r="F98" s="151">
        <f>F93+F94+F95+F97</f>
        <v>0</v>
      </c>
      <c r="G98" s="151">
        <f>G93+G94+G95+G97</f>
        <v>1000000000</v>
      </c>
      <c r="H98" s="130">
        <f>H93+H94+H95+H97</f>
        <v>0</v>
      </c>
      <c r="I98" s="151">
        <f>I93+I94+I95+I97</f>
        <v>1000000000</v>
      </c>
    </row>
    <row r="99" spans="1:9" s="9" customFormat="1" ht="18" customHeight="1">
      <c r="A99" s="133" t="s">
        <v>3</v>
      </c>
      <c r="B99" s="138"/>
      <c r="C99" s="138"/>
      <c r="D99" s="138"/>
      <c r="E99" s="138"/>
      <c r="F99" s="139"/>
      <c r="G99" s="139"/>
      <c r="H99" s="139"/>
      <c r="I99" s="139"/>
    </row>
    <row r="100" spans="1:9" s="9" customFormat="1" ht="16.5" customHeight="1">
      <c r="A100" s="30" t="s">
        <v>510</v>
      </c>
      <c r="B100" s="40"/>
      <c r="C100" s="40"/>
      <c r="D100" s="40"/>
      <c r="E100" s="40"/>
      <c r="F100" s="134"/>
      <c r="G100" s="134"/>
      <c r="H100" s="134"/>
      <c r="I100" s="134"/>
    </row>
    <row r="101" spans="1:9" s="9" customFormat="1" ht="16.5" customHeight="1">
      <c r="A101" s="30" t="s">
        <v>511</v>
      </c>
      <c r="B101" s="40"/>
      <c r="C101" s="40"/>
      <c r="D101" s="40"/>
      <c r="E101" s="40"/>
      <c r="F101" s="134"/>
      <c r="G101" s="134"/>
      <c r="H101" s="134"/>
      <c r="I101" s="134"/>
    </row>
    <row r="102" spans="1:9" s="9" customFormat="1" ht="16.5" customHeight="1">
      <c r="A102" s="135"/>
      <c r="B102" s="136"/>
      <c r="C102" s="135"/>
      <c r="D102" s="135"/>
      <c r="E102" s="135"/>
      <c r="F102" s="137"/>
      <c r="G102" s="137"/>
      <c r="H102" s="137"/>
      <c r="I102" s="137"/>
    </row>
    <row r="103" spans="1:9" s="9" customFormat="1" ht="18" customHeight="1">
      <c r="A103" s="253" t="s">
        <v>12</v>
      </c>
      <c r="B103" s="254"/>
      <c r="C103" s="254"/>
      <c r="D103" s="254"/>
      <c r="E103" s="255"/>
      <c r="F103" s="256" t="s">
        <v>751</v>
      </c>
      <c r="G103" s="257"/>
      <c r="H103" s="256" t="s">
        <v>752</v>
      </c>
      <c r="I103" s="259"/>
    </row>
    <row r="104" spans="1:9" ht="16.5" customHeight="1">
      <c r="A104" s="209" t="s">
        <v>13</v>
      </c>
      <c r="B104" s="210"/>
      <c r="C104" s="210"/>
      <c r="D104" s="210"/>
      <c r="E104" s="211"/>
      <c r="F104" s="182">
        <v>0</v>
      </c>
      <c r="G104" s="183"/>
      <c r="H104" s="182">
        <v>0</v>
      </c>
      <c r="I104" s="184"/>
    </row>
    <row r="105" spans="1:9" ht="16.5" customHeight="1">
      <c r="A105" s="209" t="s">
        <v>220</v>
      </c>
      <c r="B105" s="210"/>
      <c r="C105" s="210"/>
      <c r="D105" s="210"/>
      <c r="E105" s="211"/>
      <c r="F105" s="182">
        <v>0</v>
      </c>
      <c r="G105" s="183"/>
      <c r="H105" s="182"/>
      <c r="I105" s="184"/>
    </row>
    <row r="106" spans="1:9" ht="16.5" customHeight="1">
      <c r="A106" s="209" t="s">
        <v>14</v>
      </c>
      <c r="B106" s="210"/>
      <c r="C106" s="210"/>
      <c r="D106" s="210"/>
      <c r="E106" s="211"/>
      <c r="F106" s="182">
        <v>0</v>
      </c>
      <c r="G106" s="183"/>
      <c r="H106" s="182">
        <v>0</v>
      </c>
      <c r="I106" s="184"/>
    </row>
    <row r="107" spans="1:9" ht="16.5" customHeight="1">
      <c r="A107" s="209" t="s">
        <v>122</v>
      </c>
      <c r="B107" s="210"/>
      <c r="C107" s="210"/>
      <c r="D107" s="210"/>
      <c r="E107" s="211"/>
      <c r="F107" s="182">
        <f>F108+F109</f>
        <v>27142525</v>
      </c>
      <c r="G107" s="183"/>
      <c r="H107" s="182">
        <f>H108+H109</f>
        <v>89620925</v>
      </c>
      <c r="I107" s="183"/>
    </row>
    <row r="108" spans="1:9" ht="16.5" customHeight="1">
      <c r="A108" s="209" t="s">
        <v>221</v>
      </c>
      <c r="B108" s="210"/>
      <c r="C108" s="210"/>
      <c r="D108" s="210"/>
      <c r="E108" s="211"/>
      <c r="F108" s="182">
        <v>1344351</v>
      </c>
      <c r="G108" s="183"/>
      <c r="H108" s="182">
        <v>1344351</v>
      </c>
      <c r="I108" s="183"/>
    </row>
    <row r="109" spans="1:9" ht="16.5" customHeight="1">
      <c r="A109" s="209" t="s">
        <v>777</v>
      </c>
      <c r="B109" s="210"/>
      <c r="C109" s="210"/>
      <c r="D109" s="210"/>
      <c r="E109" s="211"/>
      <c r="F109" s="182">
        <v>25798174</v>
      </c>
      <c r="G109" s="183"/>
      <c r="H109" s="182">
        <v>88276574</v>
      </c>
      <c r="I109" s="183"/>
    </row>
    <row r="110" spans="1:9" ht="16.5" customHeight="1">
      <c r="A110" s="209" t="s">
        <v>15</v>
      </c>
      <c r="B110" s="210"/>
      <c r="C110" s="210"/>
      <c r="D110" s="210"/>
      <c r="E110" s="211"/>
      <c r="F110" s="182"/>
      <c r="G110" s="183"/>
      <c r="H110" s="182"/>
      <c r="I110" s="184"/>
    </row>
    <row r="111" spans="1:9" s="9" customFormat="1" ht="18" customHeight="1">
      <c r="A111" s="206" t="s">
        <v>8</v>
      </c>
      <c r="B111" s="207"/>
      <c r="C111" s="207"/>
      <c r="D111" s="207"/>
      <c r="E111" s="208"/>
      <c r="F111" s="176">
        <f>F104+F105+F106+F107+F110</f>
        <v>27142525</v>
      </c>
      <c r="G111" s="177"/>
      <c r="H111" s="176">
        <f>H104+H105+H106+H107+H110</f>
        <v>89620925</v>
      </c>
      <c r="I111" s="178"/>
    </row>
    <row r="112" spans="1:9" s="9" customFormat="1" ht="18" customHeight="1">
      <c r="A112" s="253" t="s">
        <v>16</v>
      </c>
      <c r="B112" s="254"/>
      <c r="C112" s="254"/>
      <c r="D112" s="254"/>
      <c r="E112" s="255"/>
      <c r="F112" s="185"/>
      <c r="G112" s="186"/>
      <c r="H112" s="185"/>
      <c r="I112" s="187"/>
    </row>
    <row r="113" spans="1:9" ht="16.5" customHeight="1">
      <c r="A113" s="209" t="s">
        <v>17</v>
      </c>
      <c r="B113" s="210"/>
      <c r="C113" s="210"/>
      <c r="D113" s="210"/>
      <c r="E113" s="211"/>
      <c r="F113" s="182"/>
      <c r="G113" s="183"/>
      <c r="H113" s="182"/>
      <c r="I113" s="184"/>
    </row>
    <row r="114" spans="1:9" ht="16.5" customHeight="1">
      <c r="A114" s="209" t="s">
        <v>18</v>
      </c>
      <c r="B114" s="210"/>
      <c r="C114" s="210"/>
      <c r="D114" s="210"/>
      <c r="E114" s="211"/>
      <c r="F114" s="182">
        <v>11208378456</v>
      </c>
      <c r="G114" s="183"/>
      <c r="H114" s="182">
        <v>11301315619</v>
      </c>
      <c r="I114" s="183"/>
    </row>
    <row r="115" spans="1:9" ht="16.5" customHeight="1">
      <c r="A115" s="209" t="s">
        <v>19</v>
      </c>
      <c r="B115" s="210"/>
      <c r="C115" s="210"/>
      <c r="D115" s="210"/>
      <c r="E115" s="211"/>
      <c r="F115" s="182">
        <v>0</v>
      </c>
      <c r="G115" s="183"/>
      <c r="H115" s="182">
        <v>0</v>
      </c>
      <c r="I115" s="183"/>
    </row>
    <row r="116" spans="1:9" ht="16.5" customHeight="1">
      <c r="A116" s="209" t="s">
        <v>20</v>
      </c>
      <c r="B116" s="210"/>
      <c r="C116" s="210"/>
      <c r="D116" s="210"/>
      <c r="E116" s="211"/>
      <c r="F116" s="182">
        <v>264225758</v>
      </c>
      <c r="G116" s="183"/>
      <c r="H116" s="182">
        <v>220689337</v>
      </c>
      <c r="I116" s="183"/>
    </row>
    <row r="117" spans="1:9" ht="16.5" customHeight="1">
      <c r="A117" s="209" t="s">
        <v>21</v>
      </c>
      <c r="B117" s="210"/>
      <c r="C117" s="210"/>
      <c r="D117" s="210"/>
      <c r="E117" s="211"/>
      <c r="F117" s="182">
        <v>6925508714</v>
      </c>
      <c r="G117" s="183"/>
      <c r="H117" s="182">
        <v>7332410625</v>
      </c>
      <c r="I117" s="183"/>
    </row>
    <row r="118" spans="1:9" ht="16.5" customHeight="1">
      <c r="A118" s="209" t="s">
        <v>22</v>
      </c>
      <c r="B118" s="210"/>
      <c r="C118" s="210"/>
      <c r="D118" s="210"/>
      <c r="E118" s="211"/>
      <c r="F118" s="182">
        <v>430914024</v>
      </c>
      <c r="G118" s="183"/>
      <c r="H118" s="182">
        <v>490000176</v>
      </c>
      <c r="I118" s="183"/>
    </row>
    <row r="119" spans="1:9" ht="16.5" customHeight="1">
      <c r="A119" s="209"/>
      <c r="B119" s="210"/>
      <c r="C119" s="210"/>
      <c r="D119" s="210"/>
      <c r="E119" s="211"/>
      <c r="F119" s="182"/>
      <c r="G119" s="183"/>
      <c r="H119" s="182"/>
      <c r="I119" s="183"/>
    </row>
    <row r="120" spans="1:9" s="9" customFormat="1" ht="18" customHeight="1">
      <c r="A120" s="260" t="s">
        <v>23</v>
      </c>
      <c r="B120" s="261"/>
      <c r="C120" s="261"/>
      <c r="D120" s="261"/>
      <c r="E120" s="262"/>
      <c r="F120" s="263">
        <f>SUM(F112:G119)</f>
        <v>18829026952</v>
      </c>
      <c r="G120" s="264"/>
      <c r="H120" s="263">
        <f>SUM(H112:I119)</f>
        <v>19344415757</v>
      </c>
      <c r="I120" s="264"/>
    </row>
    <row r="121" spans="1:9" s="9" customFormat="1" ht="16.5" customHeight="1">
      <c r="A121" s="201" t="s">
        <v>24</v>
      </c>
      <c r="B121" s="201"/>
      <c r="C121" s="201"/>
      <c r="D121" s="201"/>
      <c r="E121" s="201"/>
      <c r="F121" s="216">
        <v>81090511</v>
      </c>
      <c r="G121" s="216"/>
      <c r="H121" s="216">
        <v>81090511</v>
      </c>
      <c r="I121" s="216"/>
    </row>
    <row r="122" spans="1:9" ht="16.5" customHeight="1">
      <c r="A122" s="265" t="s">
        <v>25</v>
      </c>
      <c r="B122" s="265"/>
      <c r="C122" s="265"/>
      <c r="D122" s="265"/>
      <c r="E122" s="265"/>
      <c r="F122" s="266">
        <f>F120-F121</f>
        <v>18747936441</v>
      </c>
      <c r="G122" s="266"/>
      <c r="H122" s="266">
        <f>H120-H121</f>
        <v>19263325246</v>
      </c>
      <c r="I122" s="266"/>
    </row>
    <row r="123" spans="1:9" ht="16.5" customHeight="1">
      <c r="A123" s="133" t="s">
        <v>4</v>
      </c>
      <c r="B123" s="133"/>
      <c r="C123" s="133"/>
      <c r="D123" s="133"/>
      <c r="E123" s="133"/>
      <c r="F123" s="141"/>
      <c r="G123" s="141"/>
      <c r="H123" s="141"/>
      <c r="I123" s="141"/>
    </row>
    <row r="124" spans="1:9" ht="16.5" customHeight="1">
      <c r="A124" s="30" t="s">
        <v>5</v>
      </c>
      <c r="B124" s="30"/>
      <c r="C124" s="30"/>
      <c r="D124" s="30"/>
      <c r="E124" s="30"/>
      <c r="F124" s="140"/>
      <c r="G124" s="140"/>
      <c r="H124" s="140"/>
      <c r="I124" s="140"/>
    </row>
    <row r="125" spans="1:9" ht="30" customHeight="1">
      <c r="A125" s="252" t="s">
        <v>6</v>
      </c>
      <c r="B125" s="252"/>
      <c r="C125" s="252"/>
      <c r="D125" s="252"/>
      <c r="E125" s="252"/>
      <c r="F125" s="252"/>
      <c r="G125" s="252"/>
      <c r="H125" s="252"/>
      <c r="I125" s="252"/>
    </row>
    <row r="126" spans="1:9" ht="7.5" customHeight="1">
      <c r="A126" s="136"/>
      <c r="B126" s="136"/>
      <c r="C126" s="136"/>
      <c r="D126" s="136"/>
      <c r="E126" s="136"/>
      <c r="F126" s="142"/>
      <c r="G126" s="142"/>
      <c r="H126" s="142"/>
      <c r="I126" s="142"/>
    </row>
    <row r="127" spans="1:9" s="9" customFormat="1" ht="18" customHeight="1">
      <c r="A127" s="253" t="s">
        <v>26</v>
      </c>
      <c r="B127" s="254"/>
      <c r="C127" s="254"/>
      <c r="D127" s="254"/>
      <c r="E127" s="255"/>
      <c r="F127" s="256" t="s">
        <v>751</v>
      </c>
      <c r="G127" s="257"/>
      <c r="H127" s="256" t="s">
        <v>752</v>
      </c>
      <c r="I127" s="259"/>
    </row>
    <row r="128" spans="1:9" s="9" customFormat="1" ht="16.5" customHeight="1">
      <c r="A128" s="209" t="s">
        <v>27</v>
      </c>
      <c r="B128" s="210"/>
      <c r="C128" s="210"/>
      <c r="D128" s="210"/>
      <c r="E128" s="211"/>
      <c r="F128" s="182">
        <v>0</v>
      </c>
      <c r="G128" s="183"/>
      <c r="H128" s="182">
        <v>0</v>
      </c>
      <c r="I128" s="184"/>
    </row>
    <row r="129" spans="1:9" ht="16.5" customHeight="1">
      <c r="A129" s="209" t="s">
        <v>28</v>
      </c>
      <c r="B129" s="210"/>
      <c r="C129" s="210"/>
      <c r="D129" s="210"/>
      <c r="E129" s="211"/>
      <c r="F129" s="182">
        <v>0</v>
      </c>
      <c r="G129" s="183"/>
      <c r="H129" s="182">
        <v>0</v>
      </c>
      <c r="I129" s="184"/>
    </row>
    <row r="130" spans="1:9" ht="16.5" customHeight="1">
      <c r="A130" s="209" t="s">
        <v>728</v>
      </c>
      <c r="B130" s="210"/>
      <c r="C130" s="210"/>
      <c r="D130" s="210"/>
      <c r="E130" s="211"/>
      <c r="F130" s="182"/>
      <c r="G130" s="183"/>
      <c r="H130" s="182"/>
      <c r="I130" s="184"/>
    </row>
    <row r="131" spans="1:9" ht="18" customHeight="1">
      <c r="A131" s="206" t="s">
        <v>8</v>
      </c>
      <c r="B131" s="207"/>
      <c r="C131" s="207"/>
      <c r="D131" s="207"/>
      <c r="E131" s="208"/>
      <c r="F131" s="176">
        <f>F128+F129+F130</f>
        <v>0</v>
      </c>
      <c r="G131" s="177"/>
      <c r="H131" s="176">
        <f>H128+H129+H130</f>
        <v>0</v>
      </c>
      <c r="I131" s="178"/>
    </row>
    <row r="132" spans="1:9" s="9" customFormat="1" ht="18" customHeight="1">
      <c r="A132" s="253" t="s">
        <v>222</v>
      </c>
      <c r="B132" s="254"/>
      <c r="C132" s="254"/>
      <c r="D132" s="254"/>
      <c r="E132" s="255"/>
      <c r="F132" s="185"/>
      <c r="G132" s="186"/>
      <c r="H132" s="185"/>
      <c r="I132" s="187"/>
    </row>
    <row r="133" spans="1:9" ht="16.5" customHeight="1">
      <c r="A133" s="209" t="s">
        <v>223</v>
      </c>
      <c r="B133" s="210"/>
      <c r="C133" s="210"/>
      <c r="D133" s="210"/>
      <c r="E133" s="211"/>
      <c r="F133" s="182">
        <v>18350000</v>
      </c>
      <c r="G133" s="183"/>
      <c r="H133" s="182">
        <v>5000000</v>
      </c>
      <c r="I133" s="183"/>
    </row>
    <row r="134" spans="1:9" ht="16.5" customHeight="1">
      <c r="A134" s="209" t="s">
        <v>224</v>
      </c>
      <c r="B134" s="210"/>
      <c r="C134" s="210"/>
      <c r="D134" s="210"/>
      <c r="E134" s="211"/>
      <c r="F134" s="182">
        <v>52800000</v>
      </c>
      <c r="G134" s="183"/>
      <c r="H134" s="182">
        <v>52800000</v>
      </c>
      <c r="I134" s="183"/>
    </row>
    <row r="135" spans="1:9" ht="18" customHeight="1">
      <c r="A135" s="206" t="s">
        <v>8</v>
      </c>
      <c r="B135" s="207"/>
      <c r="C135" s="207"/>
      <c r="D135" s="207"/>
      <c r="E135" s="208"/>
      <c r="F135" s="176">
        <f>F133+F134</f>
        <v>71150000</v>
      </c>
      <c r="G135" s="177"/>
      <c r="H135" s="176">
        <f>H133+H134</f>
        <v>57800000</v>
      </c>
      <c r="I135" s="178"/>
    </row>
    <row r="136" spans="1:9" s="9" customFormat="1" ht="18" customHeight="1">
      <c r="A136" s="238" t="s">
        <v>29</v>
      </c>
      <c r="B136" s="239"/>
      <c r="C136" s="239"/>
      <c r="D136" s="239"/>
      <c r="E136" s="240"/>
      <c r="F136" s="241"/>
      <c r="G136" s="242"/>
      <c r="H136" s="241"/>
      <c r="I136" s="243"/>
    </row>
    <row r="137" spans="1:9" ht="16.5" customHeight="1">
      <c r="A137" s="209" t="s">
        <v>30</v>
      </c>
      <c r="B137" s="210"/>
      <c r="C137" s="210"/>
      <c r="D137" s="210"/>
      <c r="E137" s="211"/>
      <c r="F137" s="182">
        <v>27000000</v>
      </c>
      <c r="G137" s="183"/>
      <c r="H137" s="182">
        <v>0</v>
      </c>
      <c r="I137" s="184"/>
    </row>
    <row r="138" spans="1:9" ht="16.5" customHeight="1">
      <c r="A138" s="209" t="s">
        <v>31</v>
      </c>
      <c r="B138" s="210"/>
      <c r="C138" s="210"/>
      <c r="D138" s="210"/>
      <c r="E138" s="211"/>
      <c r="F138" s="182">
        <v>0</v>
      </c>
      <c r="G138" s="183"/>
      <c r="H138" s="182">
        <v>0</v>
      </c>
      <c r="I138" s="184"/>
    </row>
    <row r="139" spans="1:9" ht="16.5" customHeight="1">
      <c r="A139" s="209" t="s">
        <v>32</v>
      </c>
      <c r="B139" s="210"/>
      <c r="C139" s="210"/>
      <c r="D139" s="210"/>
      <c r="E139" s="211"/>
      <c r="F139" s="182">
        <v>0</v>
      </c>
      <c r="G139" s="183"/>
      <c r="H139" s="182">
        <v>0</v>
      </c>
      <c r="I139" s="184"/>
    </row>
    <row r="140" spans="1:9" ht="16.5" customHeight="1">
      <c r="A140" s="209" t="s">
        <v>33</v>
      </c>
      <c r="B140" s="210"/>
      <c r="C140" s="210"/>
      <c r="D140" s="210"/>
      <c r="E140" s="211"/>
      <c r="F140" s="182"/>
      <c r="G140" s="183"/>
      <c r="H140" s="182">
        <v>0</v>
      </c>
      <c r="I140" s="184"/>
    </row>
    <row r="141" spans="1:9" ht="18" customHeight="1">
      <c r="A141" s="206" t="s">
        <v>8</v>
      </c>
      <c r="B141" s="207"/>
      <c r="C141" s="207"/>
      <c r="D141" s="207"/>
      <c r="E141" s="208"/>
      <c r="F141" s="228">
        <f>SUM(F137:G140)</f>
        <v>27000000</v>
      </c>
      <c r="G141" s="229"/>
      <c r="H141" s="228">
        <f>SUM(H137:I140)</f>
        <v>0</v>
      </c>
      <c r="I141" s="267"/>
    </row>
    <row r="142" spans="1:9" ht="7.5" customHeight="1">
      <c r="A142" s="42"/>
      <c r="B142" s="42"/>
      <c r="C142" s="42"/>
      <c r="D142" s="42"/>
      <c r="E142" s="42"/>
      <c r="F142" s="102"/>
      <c r="G142" s="102"/>
      <c r="H142" s="102"/>
      <c r="I142" s="102"/>
    </row>
    <row r="143" spans="1:4" ht="18" customHeight="1">
      <c r="A143" s="236" t="s">
        <v>34</v>
      </c>
      <c r="B143" s="236"/>
      <c r="C143" s="236"/>
      <c r="D143" s="236"/>
    </row>
    <row r="144" spans="1:4" ht="7.5" customHeight="1">
      <c r="A144" s="19"/>
      <c r="B144" s="19"/>
      <c r="C144" s="19"/>
      <c r="D144" s="19"/>
    </row>
    <row r="145" spans="1:9" s="15" customFormat="1" ht="45.75" customHeight="1">
      <c r="A145" s="190" t="s">
        <v>750</v>
      </c>
      <c r="B145" s="190"/>
      <c r="C145" s="190" t="s">
        <v>35</v>
      </c>
      <c r="D145" s="190"/>
      <c r="E145" s="272" t="s">
        <v>170</v>
      </c>
      <c r="F145" s="272"/>
      <c r="G145" s="22" t="s">
        <v>36</v>
      </c>
      <c r="H145" s="22" t="s">
        <v>172</v>
      </c>
      <c r="I145" s="22" t="s">
        <v>37</v>
      </c>
    </row>
    <row r="146" spans="1:9" ht="18" customHeight="1">
      <c r="A146" s="271" t="s">
        <v>38</v>
      </c>
      <c r="B146" s="271"/>
      <c r="C146" s="268"/>
      <c r="D146" s="268"/>
      <c r="E146" s="268"/>
      <c r="F146" s="268"/>
      <c r="G146" s="110"/>
      <c r="H146" s="110"/>
      <c r="I146" s="111"/>
    </row>
    <row r="147" spans="1:9" ht="16.5" customHeight="1">
      <c r="A147" s="201" t="s">
        <v>39</v>
      </c>
      <c r="B147" s="201"/>
      <c r="C147" s="269">
        <v>13065705333</v>
      </c>
      <c r="D147" s="270"/>
      <c r="E147" s="269">
        <v>15255154241</v>
      </c>
      <c r="F147" s="270"/>
      <c r="G147" s="112">
        <v>1594132369</v>
      </c>
      <c r="H147" s="112">
        <v>980439618</v>
      </c>
      <c r="I147" s="112">
        <f aca="true" t="shared" si="0" ref="I147:I154">C147+E147+G147+H147</f>
        <v>30895431561</v>
      </c>
    </row>
    <row r="148" spans="1:9" ht="16.5" customHeight="1">
      <c r="A148" s="201" t="s">
        <v>173</v>
      </c>
      <c r="B148" s="201"/>
      <c r="C148" s="273">
        <v>0</v>
      </c>
      <c r="D148" s="273"/>
      <c r="E148" s="273"/>
      <c r="F148" s="273"/>
      <c r="G148" s="112"/>
      <c r="H148" s="112"/>
      <c r="I148" s="112">
        <f t="shared" si="0"/>
        <v>0</v>
      </c>
    </row>
    <row r="149" spans="1:9" ht="16.5" customHeight="1">
      <c r="A149" s="201" t="s">
        <v>174</v>
      </c>
      <c r="B149" s="201"/>
      <c r="C149" s="273"/>
      <c r="D149" s="273"/>
      <c r="E149" s="273"/>
      <c r="F149" s="273"/>
      <c r="G149" s="112"/>
      <c r="H149" s="112"/>
      <c r="I149" s="112">
        <f t="shared" si="0"/>
        <v>0</v>
      </c>
    </row>
    <row r="150" spans="1:9" ht="16.5" customHeight="1">
      <c r="A150" s="201" t="s">
        <v>175</v>
      </c>
      <c r="B150" s="201"/>
      <c r="C150" s="273"/>
      <c r="D150" s="273"/>
      <c r="E150" s="273"/>
      <c r="F150" s="273"/>
      <c r="G150" s="112"/>
      <c r="H150" s="112"/>
      <c r="I150" s="112">
        <f t="shared" si="0"/>
        <v>0</v>
      </c>
    </row>
    <row r="151" spans="1:9" ht="16.5" customHeight="1">
      <c r="A151" s="201" t="s">
        <v>176</v>
      </c>
      <c r="B151" s="201"/>
      <c r="C151" s="273"/>
      <c r="D151" s="273"/>
      <c r="E151" s="273"/>
      <c r="F151" s="273"/>
      <c r="G151" s="112"/>
      <c r="H151" s="112"/>
      <c r="I151" s="112">
        <f t="shared" si="0"/>
        <v>0</v>
      </c>
    </row>
    <row r="152" spans="1:9" ht="16.5" customHeight="1">
      <c r="A152" s="201" t="s">
        <v>177</v>
      </c>
      <c r="B152" s="201"/>
      <c r="C152" s="273"/>
      <c r="D152" s="273"/>
      <c r="E152" s="273"/>
      <c r="F152" s="273"/>
      <c r="G152" s="112"/>
      <c r="H152" s="112">
        <v>61525200</v>
      </c>
      <c r="I152" s="112">
        <f t="shared" si="0"/>
        <v>61525200</v>
      </c>
    </row>
    <row r="153" spans="1:9" ht="16.5" customHeight="1">
      <c r="A153" s="201" t="s">
        <v>178</v>
      </c>
      <c r="B153" s="201"/>
      <c r="C153" s="273"/>
      <c r="D153" s="273"/>
      <c r="E153" s="273"/>
      <c r="F153" s="273"/>
      <c r="G153" s="112"/>
      <c r="H153" s="112"/>
      <c r="I153" s="112">
        <f t="shared" si="0"/>
        <v>0</v>
      </c>
    </row>
    <row r="154" spans="1:9" ht="16.5" customHeight="1">
      <c r="A154" s="201" t="s">
        <v>40</v>
      </c>
      <c r="B154" s="201"/>
      <c r="C154" s="273">
        <f>C147+C148+C149+C150-C152-C153</f>
        <v>13065705333</v>
      </c>
      <c r="D154" s="273"/>
      <c r="E154" s="273">
        <f>E147+E148+E149+E150-E152-E153</f>
        <v>15255154241</v>
      </c>
      <c r="F154" s="273"/>
      <c r="G154" s="112">
        <f>G147+G148+G149+G150-G152-G153</f>
        <v>1594132369</v>
      </c>
      <c r="H154" s="113">
        <f>H147+H148+H149+H150-H151-H152-H153</f>
        <v>918914418</v>
      </c>
      <c r="I154" s="112">
        <f t="shared" si="0"/>
        <v>30833906361</v>
      </c>
    </row>
    <row r="155" spans="1:9" ht="18" customHeight="1">
      <c r="A155" s="274" t="s">
        <v>41</v>
      </c>
      <c r="B155" s="274"/>
      <c r="C155" s="273"/>
      <c r="D155" s="273"/>
      <c r="E155" s="273"/>
      <c r="F155" s="273"/>
      <c r="G155" s="112"/>
      <c r="H155" s="112"/>
      <c r="I155" s="112"/>
    </row>
    <row r="156" spans="1:9" ht="16.5" customHeight="1">
      <c r="A156" s="201" t="s">
        <v>39</v>
      </c>
      <c r="B156" s="201"/>
      <c r="C156" s="269">
        <v>7290131248</v>
      </c>
      <c r="D156" s="270"/>
      <c r="E156" s="273">
        <v>11107929352</v>
      </c>
      <c r="F156" s="273"/>
      <c r="G156" s="112">
        <v>1170183488</v>
      </c>
      <c r="H156" s="112">
        <v>893332267</v>
      </c>
      <c r="I156" s="112">
        <f>SUM(C156:H156)</f>
        <v>20461576355</v>
      </c>
    </row>
    <row r="157" spans="1:9" ht="16.5" customHeight="1">
      <c r="A157" s="201" t="s">
        <v>179</v>
      </c>
      <c r="B157" s="201"/>
      <c r="C157" s="273">
        <f>15297575*3</f>
        <v>45892725</v>
      </c>
      <c r="D157" s="273"/>
      <c r="E157" s="273">
        <f>80264606*3</f>
        <v>240793818</v>
      </c>
      <c r="F157" s="273"/>
      <c r="G157" s="112">
        <f>9481198*3</f>
        <v>28443594</v>
      </c>
      <c r="H157" s="112">
        <f>2821316*3</f>
        <v>8463948</v>
      </c>
      <c r="I157" s="112">
        <f>C157+E157+G157+H157</f>
        <v>323594085</v>
      </c>
    </row>
    <row r="158" spans="1:9" ht="16.5" customHeight="1">
      <c r="A158" s="201" t="s">
        <v>180</v>
      </c>
      <c r="B158" s="201"/>
      <c r="C158" s="273"/>
      <c r="D158" s="273"/>
      <c r="E158" s="273"/>
      <c r="F158" s="273"/>
      <c r="G158" s="112"/>
      <c r="H158" s="112"/>
      <c r="I158" s="112"/>
    </row>
    <row r="159" spans="1:9" ht="16.5" customHeight="1">
      <c r="A159" s="201" t="s">
        <v>176</v>
      </c>
      <c r="B159" s="201"/>
      <c r="C159" s="273"/>
      <c r="D159" s="273"/>
      <c r="E159" s="273"/>
      <c r="F159" s="273"/>
      <c r="G159" s="112"/>
      <c r="H159" s="112"/>
      <c r="I159" s="112"/>
    </row>
    <row r="160" spans="1:9" ht="16.5" customHeight="1">
      <c r="A160" s="201" t="s">
        <v>177</v>
      </c>
      <c r="B160" s="201"/>
      <c r="C160" s="273"/>
      <c r="D160" s="273"/>
      <c r="E160" s="273"/>
      <c r="F160" s="273"/>
      <c r="G160" s="112"/>
      <c r="H160" s="112">
        <v>61525200</v>
      </c>
      <c r="I160" s="112">
        <f>H160</f>
        <v>61525200</v>
      </c>
    </row>
    <row r="161" spans="1:9" ht="16.5" customHeight="1">
      <c r="A161" s="201" t="s">
        <v>181</v>
      </c>
      <c r="B161" s="201"/>
      <c r="C161" s="273"/>
      <c r="D161" s="273"/>
      <c r="E161" s="273"/>
      <c r="F161" s="273"/>
      <c r="G161" s="112"/>
      <c r="H161" s="114"/>
      <c r="I161" s="114">
        <f>C161+E161+G161</f>
        <v>0</v>
      </c>
    </row>
    <row r="162" spans="1:9" ht="16.5" customHeight="1">
      <c r="A162" s="201" t="s">
        <v>40</v>
      </c>
      <c r="B162" s="201"/>
      <c r="C162" s="273">
        <f>C156+C157-C160+C158</f>
        <v>7336023973</v>
      </c>
      <c r="D162" s="273"/>
      <c r="E162" s="273">
        <f>E156+E157-E161+E158-E160</f>
        <v>11348723170</v>
      </c>
      <c r="F162" s="273"/>
      <c r="G162" s="112">
        <f>G156+G157-G160</f>
        <v>1198627082</v>
      </c>
      <c r="H162" s="112">
        <f>H156+H157-H160</f>
        <v>840271015</v>
      </c>
      <c r="I162" s="112">
        <f>I156+I157-I161-I160</f>
        <v>20723645240</v>
      </c>
    </row>
    <row r="163" spans="1:9" ht="18" customHeight="1">
      <c r="A163" s="274" t="s">
        <v>42</v>
      </c>
      <c r="B163" s="274"/>
      <c r="C163" s="273"/>
      <c r="D163" s="273"/>
      <c r="E163" s="273"/>
      <c r="F163" s="273"/>
      <c r="G163" s="112"/>
      <c r="H163" s="115"/>
      <c r="I163" s="115"/>
    </row>
    <row r="164" spans="1:9" ht="16.5" customHeight="1">
      <c r="A164" s="201" t="s">
        <v>182</v>
      </c>
      <c r="B164" s="201"/>
      <c r="C164" s="273">
        <f>C147-C156</f>
        <v>5775574085</v>
      </c>
      <c r="D164" s="273"/>
      <c r="E164" s="273">
        <f>E147-E156</f>
        <v>4147224889</v>
      </c>
      <c r="F164" s="273"/>
      <c r="G164" s="112">
        <f>G147-G156</f>
        <v>423948881</v>
      </c>
      <c r="H164" s="112">
        <f>H147-H156</f>
        <v>87107351</v>
      </c>
      <c r="I164" s="112">
        <f>I147-I156</f>
        <v>10433855206</v>
      </c>
    </row>
    <row r="165" spans="1:9" ht="16.5" customHeight="1">
      <c r="A165" s="265" t="s">
        <v>185</v>
      </c>
      <c r="B165" s="265"/>
      <c r="C165" s="275">
        <f>C154-C162</f>
        <v>5729681360</v>
      </c>
      <c r="D165" s="275"/>
      <c r="E165" s="275">
        <f>E154-E162+3</f>
        <v>3906431074</v>
      </c>
      <c r="F165" s="275"/>
      <c r="G165" s="116">
        <f>G154-G162</f>
        <v>395505287</v>
      </c>
      <c r="H165" s="116">
        <f>H154-H162</f>
        <v>78643403</v>
      </c>
      <c r="I165" s="116">
        <f>SUM(C165:H165)</f>
        <v>10110261124</v>
      </c>
    </row>
    <row r="166" spans="1:9" ht="7.5" customHeight="1">
      <c r="A166" s="276"/>
      <c r="B166" s="276"/>
      <c r="C166" s="276"/>
      <c r="D166" s="276"/>
      <c r="E166" s="276"/>
      <c r="F166" s="276"/>
      <c r="G166" s="276"/>
      <c r="H166" s="276"/>
      <c r="I166" s="276"/>
    </row>
    <row r="167" spans="1:9" ht="16.5" customHeight="1">
      <c r="A167" s="276" t="s">
        <v>653</v>
      </c>
      <c r="B167" s="276"/>
      <c r="C167" s="276"/>
      <c r="D167" s="276"/>
      <c r="E167" s="276"/>
      <c r="F167" s="276"/>
      <c r="G167" s="276"/>
      <c r="H167" s="276"/>
      <c r="I167" s="276"/>
    </row>
    <row r="168" spans="1:9" ht="16.5" customHeight="1">
      <c r="A168" s="276" t="s">
        <v>773</v>
      </c>
      <c r="B168" s="276"/>
      <c r="C168" s="276"/>
      <c r="D168" s="276"/>
      <c r="E168" s="276"/>
      <c r="F168" s="276"/>
      <c r="G168" s="276"/>
      <c r="H168" s="276"/>
      <c r="I168" s="276"/>
    </row>
    <row r="169" spans="1:9" s="148" customFormat="1" ht="31.5" customHeight="1">
      <c r="A169" s="277" t="s">
        <v>214</v>
      </c>
      <c r="B169" s="277"/>
      <c r="C169" s="277"/>
      <c r="D169" s="277"/>
      <c r="E169" s="277"/>
      <c r="F169" s="277"/>
      <c r="G169" s="277"/>
      <c r="H169" s="277"/>
      <c r="I169" s="277"/>
    </row>
    <row r="170" spans="1:9" ht="16.5" customHeight="1">
      <c r="A170" s="276" t="s">
        <v>186</v>
      </c>
      <c r="B170" s="276"/>
      <c r="C170" s="276"/>
      <c r="D170" s="276"/>
      <c r="E170" s="276"/>
      <c r="F170" s="276"/>
      <c r="G170" s="276"/>
      <c r="H170" s="276"/>
      <c r="I170" s="276"/>
    </row>
    <row r="171" spans="1:9" ht="16.5" customHeight="1">
      <c r="A171" s="94"/>
      <c r="B171" s="94"/>
      <c r="C171" s="94"/>
      <c r="D171" s="94"/>
      <c r="E171" s="94"/>
      <c r="F171" s="94"/>
      <c r="G171" s="94"/>
      <c r="H171" s="94"/>
      <c r="I171" s="94"/>
    </row>
    <row r="172" spans="1:9" ht="18" customHeight="1">
      <c r="A172" s="236" t="s">
        <v>43</v>
      </c>
      <c r="B172" s="236"/>
      <c r="C172" s="236"/>
      <c r="D172" s="236"/>
      <c r="E172" s="236"/>
      <c r="F172" s="236"/>
      <c r="G172" s="236"/>
      <c r="H172" s="236"/>
      <c r="I172" s="236"/>
    </row>
    <row r="173" spans="1:9" ht="7.5" customHeight="1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s="23" customFormat="1" ht="45.75" customHeight="1">
      <c r="A174" s="190" t="s">
        <v>44</v>
      </c>
      <c r="B174" s="190"/>
      <c r="C174" s="190" t="s">
        <v>35</v>
      </c>
      <c r="D174" s="190"/>
      <c r="E174" s="190"/>
      <c r="F174" s="22" t="s">
        <v>171</v>
      </c>
      <c r="G174" s="22" t="s">
        <v>45</v>
      </c>
      <c r="H174" s="22" t="s">
        <v>172</v>
      </c>
      <c r="I174" s="22" t="s">
        <v>46</v>
      </c>
    </row>
    <row r="175" spans="1:9" s="25" customFormat="1" ht="7.5" customHeight="1">
      <c r="A175" s="26"/>
      <c r="B175" s="27"/>
      <c r="C175" s="27"/>
      <c r="D175" s="27"/>
      <c r="E175" s="27"/>
      <c r="F175" s="28"/>
      <c r="G175" s="28"/>
      <c r="H175" s="28"/>
      <c r="I175" s="29"/>
    </row>
    <row r="176" spans="1:9" ht="16.5" customHeight="1">
      <c r="A176" s="278" t="s">
        <v>47</v>
      </c>
      <c r="B176" s="278"/>
      <c r="C176" s="278"/>
      <c r="D176" s="278"/>
      <c r="E176" s="278"/>
      <c r="F176" s="278"/>
      <c r="G176" s="278"/>
      <c r="H176" s="278"/>
      <c r="I176" s="278"/>
    </row>
    <row r="177" spans="1:9" ht="16.5" customHeight="1">
      <c r="A177" s="278" t="s">
        <v>48</v>
      </c>
      <c r="B177" s="278"/>
      <c r="C177" s="278"/>
      <c r="D177" s="278"/>
      <c r="E177" s="278"/>
      <c r="F177" s="278"/>
      <c r="G177" s="278"/>
      <c r="H177" s="278"/>
      <c r="I177" s="278"/>
    </row>
    <row r="178" spans="1:9" ht="16.5" customHeight="1">
      <c r="A178" s="278" t="s">
        <v>49</v>
      </c>
      <c r="B178" s="278"/>
      <c r="C178" s="278"/>
      <c r="D178" s="278"/>
      <c r="E178" s="278"/>
      <c r="F178" s="278"/>
      <c r="G178" s="278"/>
      <c r="H178" s="278"/>
      <c r="I178" s="278"/>
    </row>
    <row r="179" spans="1:9" ht="16.5" customHeight="1">
      <c r="A179" s="30"/>
      <c r="B179" s="30"/>
      <c r="C179" s="30"/>
      <c r="D179" s="30"/>
      <c r="E179" s="30"/>
      <c r="F179" s="30"/>
      <c r="G179" s="30"/>
      <c r="H179" s="30"/>
      <c r="I179" s="30"/>
    </row>
    <row r="180" spans="1:9" ht="18" customHeight="1">
      <c r="A180" s="279" t="s">
        <v>50</v>
      </c>
      <c r="B180" s="279"/>
      <c r="C180" s="279"/>
      <c r="D180" s="279"/>
      <c r="E180" s="279"/>
      <c r="F180" s="279"/>
      <c r="G180" s="279"/>
      <c r="H180" s="279"/>
      <c r="I180" s="279"/>
    </row>
    <row r="181" spans="1:9" ht="9.75" customHeight="1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s="15" customFormat="1" ht="45.75" customHeight="1">
      <c r="A182" s="190" t="s">
        <v>750</v>
      </c>
      <c r="B182" s="190"/>
      <c r="C182" s="190" t="s">
        <v>51</v>
      </c>
      <c r="D182" s="190"/>
      <c r="E182" s="190"/>
      <c r="F182" s="22" t="s">
        <v>52</v>
      </c>
      <c r="G182" s="22" t="s">
        <v>53</v>
      </c>
      <c r="H182" s="22" t="s">
        <v>54</v>
      </c>
      <c r="I182" s="22" t="s">
        <v>37</v>
      </c>
    </row>
    <row r="183" spans="1:9" s="24" customFormat="1" ht="7.5" customHeight="1">
      <c r="A183" s="33"/>
      <c r="B183" s="33"/>
      <c r="C183" s="34"/>
      <c r="D183" s="34"/>
      <c r="E183" s="35"/>
      <c r="F183" s="35"/>
      <c r="G183" s="35"/>
      <c r="H183" s="35"/>
      <c r="I183" s="36"/>
    </row>
    <row r="184" spans="1:9" ht="16.5" customHeight="1">
      <c r="A184" s="37" t="s">
        <v>55</v>
      </c>
      <c r="B184" s="37"/>
      <c r="C184" s="37"/>
      <c r="D184" s="37"/>
      <c r="E184" s="38"/>
      <c r="F184" s="38"/>
      <c r="G184" s="38"/>
      <c r="H184" s="38"/>
      <c r="I184" s="38"/>
    </row>
    <row r="185" spans="1:9" ht="16.5" customHeight="1">
      <c r="A185" s="37"/>
      <c r="B185" s="37"/>
      <c r="C185" s="37"/>
      <c r="D185" s="37"/>
      <c r="E185" s="38"/>
      <c r="F185" s="38"/>
      <c r="G185" s="38"/>
      <c r="H185" s="38"/>
      <c r="I185" s="38"/>
    </row>
    <row r="186" spans="1:9" ht="7.5" customHeight="1">
      <c r="A186" s="37"/>
      <c r="B186" s="37"/>
      <c r="C186" s="37"/>
      <c r="D186" s="37"/>
      <c r="E186" s="38"/>
      <c r="F186" s="38"/>
      <c r="G186" s="38"/>
      <c r="H186" s="38"/>
      <c r="I186" s="38"/>
    </row>
    <row r="187" spans="1:9" s="9" customFormat="1" ht="18" customHeight="1">
      <c r="A187" s="238" t="s">
        <v>56</v>
      </c>
      <c r="B187" s="239"/>
      <c r="C187" s="239"/>
      <c r="D187" s="239"/>
      <c r="E187" s="240"/>
      <c r="F187" s="198" t="s">
        <v>751</v>
      </c>
      <c r="G187" s="221"/>
      <c r="H187" s="287" t="s">
        <v>752</v>
      </c>
      <c r="I187" s="200"/>
    </row>
    <row r="188" spans="1:9" s="9" customFormat="1" ht="18" customHeight="1">
      <c r="A188" s="288" t="s">
        <v>57</v>
      </c>
      <c r="B188" s="289"/>
      <c r="C188" s="289"/>
      <c r="D188" s="289"/>
      <c r="E188" s="290"/>
      <c r="F188" s="291">
        <f>F189+F190</f>
        <v>3530030000</v>
      </c>
      <c r="G188" s="292"/>
      <c r="H188" s="291">
        <f>H189+H190</f>
        <v>3530030000</v>
      </c>
      <c r="I188" s="292"/>
    </row>
    <row r="189" spans="1:9" s="9" customFormat="1" ht="15.75" customHeight="1">
      <c r="A189" s="209" t="s">
        <v>225</v>
      </c>
      <c r="B189" s="210"/>
      <c r="C189" s="210"/>
      <c r="D189" s="210"/>
      <c r="E189" s="87"/>
      <c r="F189" s="182"/>
      <c r="G189" s="183"/>
      <c r="H189" s="182"/>
      <c r="I189" s="183"/>
    </row>
    <row r="190" spans="1:9" ht="15.75" customHeight="1">
      <c r="A190" s="280" t="s">
        <v>507</v>
      </c>
      <c r="B190" s="281"/>
      <c r="C190" s="281"/>
      <c r="D190" s="281"/>
      <c r="E190" s="282"/>
      <c r="F190" s="228">
        <v>3530030000</v>
      </c>
      <c r="G190" s="229"/>
      <c r="H190" s="228">
        <v>3530030000</v>
      </c>
      <c r="I190" s="229"/>
    </row>
    <row r="191" spans="1:9" ht="7.5" customHeight="1">
      <c r="A191" s="30"/>
      <c r="B191" s="30"/>
      <c r="C191" s="30"/>
      <c r="D191" s="30"/>
      <c r="E191" s="39"/>
      <c r="F191" s="39"/>
      <c r="G191" s="39"/>
      <c r="H191" s="39"/>
      <c r="I191" s="39"/>
    </row>
    <row r="192" spans="1:9" ht="18" customHeight="1">
      <c r="A192" s="279" t="s">
        <v>58</v>
      </c>
      <c r="B192" s="279"/>
      <c r="C192" s="279"/>
      <c r="D192" s="279"/>
      <c r="E192" s="283"/>
      <c r="F192" s="283"/>
      <c r="G192" s="283"/>
      <c r="H192" s="283"/>
      <c r="I192" s="283"/>
    </row>
    <row r="193" spans="1:9" ht="7.5" customHeight="1">
      <c r="A193" s="30"/>
      <c r="B193" s="30"/>
      <c r="C193" s="30"/>
      <c r="D193" s="30"/>
      <c r="E193" s="11"/>
      <c r="F193" s="11"/>
      <c r="G193" s="11"/>
      <c r="H193" s="11"/>
      <c r="I193" s="11"/>
    </row>
    <row r="194" spans="1:9" ht="32.25" customHeight="1">
      <c r="A194" s="284" t="s">
        <v>750</v>
      </c>
      <c r="B194" s="285"/>
      <c r="C194" s="285"/>
      <c r="D194" s="285"/>
      <c r="E194" s="286"/>
      <c r="F194" s="143" t="s">
        <v>752</v>
      </c>
      <c r="G194" s="22" t="s">
        <v>59</v>
      </c>
      <c r="H194" s="22" t="s">
        <v>60</v>
      </c>
      <c r="I194" s="143" t="s">
        <v>61</v>
      </c>
    </row>
    <row r="195" spans="1:9" ht="18.75" customHeight="1">
      <c r="A195" s="238" t="s">
        <v>62</v>
      </c>
      <c r="B195" s="239"/>
      <c r="C195" s="239"/>
      <c r="D195" s="239"/>
      <c r="E195" s="240"/>
      <c r="F195" s="117"/>
      <c r="G195" s="118"/>
      <c r="H195" s="109"/>
      <c r="I195" s="119"/>
    </row>
    <row r="196" spans="1:9" ht="15.75" customHeight="1">
      <c r="A196" s="209" t="s">
        <v>63</v>
      </c>
      <c r="B196" s="210"/>
      <c r="C196" s="210"/>
      <c r="D196" s="210"/>
      <c r="E196" s="211"/>
      <c r="F196" s="104"/>
      <c r="G196" s="120"/>
      <c r="H196" s="108"/>
      <c r="I196" s="104"/>
    </row>
    <row r="197" spans="1:9" ht="15.75" customHeight="1">
      <c r="A197" s="209" t="s">
        <v>64</v>
      </c>
      <c r="B197" s="210"/>
      <c r="C197" s="210"/>
      <c r="D197" s="210"/>
      <c r="E197" s="211"/>
      <c r="F197" s="104"/>
      <c r="G197" s="120"/>
      <c r="H197" s="108"/>
      <c r="I197" s="104"/>
    </row>
    <row r="198" spans="1:9" ht="15.75" customHeight="1">
      <c r="A198" s="209" t="s">
        <v>65</v>
      </c>
      <c r="B198" s="210"/>
      <c r="C198" s="210"/>
      <c r="D198" s="210"/>
      <c r="E198" s="211"/>
      <c r="F198" s="104"/>
      <c r="G198" s="120"/>
      <c r="H198" s="108"/>
      <c r="I198" s="104"/>
    </row>
    <row r="199" spans="1:9" ht="15.75" customHeight="1">
      <c r="A199" s="209" t="s">
        <v>66</v>
      </c>
      <c r="B199" s="210"/>
      <c r="C199" s="210"/>
      <c r="D199" s="210"/>
      <c r="E199" s="211"/>
      <c r="F199" s="104"/>
      <c r="G199" s="120"/>
      <c r="H199" s="108"/>
      <c r="I199" s="104"/>
    </row>
    <row r="200" spans="1:9" ht="18" customHeight="1">
      <c r="A200" s="288" t="s">
        <v>41</v>
      </c>
      <c r="B200" s="289"/>
      <c r="C200" s="289"/>
      <c r="D200" s="289"/>
      <c r="E200" s="290"/>
      <c r="F200" s="104"/>
      <c r="G200" s="120"/>
      <c r="H200" s="108"/>
      <c r="I200" s="104"/>
    </row>
    <row r="201" spans="1:9" ht="15.75" customHeight="1">
      <c r="A201" s="209" t="s">
        <v>63</v>
      </c>
      <c r="B201" s="210"/>
      <c r="C201" s="210"/>
      <c r="D201" s="210"/>
      <c r="E201" s="211"/>
      <c r="F201" s="104"/>
      <c r="G201" s="104"/>
      <c r="H201" s="108"/>
      <c r="I201" s="104"/>
    </row>
    <row r="202" spans="1:9" ht="15.75" customHeight="1">
      <c r="A202" s="209" t="s">
        <v>67</v>
      </c>
      <c r="B202" s="210"/>
      <c r="C202" s="210"/>
      <c r="D202" s="210"/>
      <c r="E202" s="211"/>
      <c r="F202" s="104"/>
      <c r="G202" s="104"/>
      <c r="H202" s="108"/>
      <c r="I202" s="104"/>
    </row>
    <row r="203" spans="1:9" ht="15.75" customHeight="1">
      <c r="A203" s="209" t="s">
        <v>65</v>
      </c>
      <c r="B203" s="210"/>
      <c r="C203" s="210"/>
      <c r="D203" s="210"/>
      <c r="E203" s="211"/>
      <c r="F203" s="104"/>
      <c r="G203" s="104"/>
      <c r="H203" s="108"/>
      <c r="I203" s="104"/>
    </row>
    <row r="204" spans="1:9" ht="15.75" customHeight="1">
      <c r="A204" s="209" t="s">
        <v>66</v>
      </c>
      <c r="B204" s="210"/>
      <c r="C204" s="210"/>
      <c r="D204" s="210"/>
      <c r="E204" s="211"/>
      <c r="F204" s="104"/>
      <c r="G204" s="104"/>
      <c r="H204" s="108"/>
      <c r="I204" s="104"/>
    </row>
    <row r="205" spans="1:9" ht="18" customHeight="1">
      <c r="A205" s="288" t="s">
        <v>68</v>
      </c>
      <c r="B205" s="289"/>
      <c r="C205" s="289"/>
      <c r="D205" s="289"/>
      <c r="E205" s="290"/>
      <c r="F205" s="104"/>
      <c r="G205" s="104"/>
      <c r="H205" s="108"/>
      <c r="I205" s="104"/>
    </row>
    <row r="206" spans="1:9" ht="15.75" customHeight="1">
      <c r="A206" s="209" t="s">
        <v>63</v>
      </c>
      <c r="B206" s="210"/>
      <c r="C206" s="210"/>
      <c r="D206" s="210"/>
      <c r="E206" s="211"/>
      <c r="F206" s="104"/>
      <c r="G206" s="104"/>
      <c r="H206" s="108"/>
      <c r="I206" s="104"/>
    </row>
    <row r="207" spans="1:9" ht="15.75" customHeight="1">
      <c r="A207" s="209" t="s">
        <v>67</v>
      </c>
      <c r="B207" s="210"/>
      <c r="C207" s="210"/>
      <c r="D207" s="210"/>
      <c r="E207" s="211"/>
      <c r="F207" s="104"/>
      <c r="G207" s="104"/>
      <c r="H207" s="108"/>
      <c r="I207" s="104"/>
    </row>
    <row r="208" spans="1:9" ht="15.75" customHeight="1">
      <c r="A208" s="209" t="s">
        <v>65</v>
      </c>
      <c r="B208" s="210"/>
      <c r="C208" s="210"/>
      <c r="D208" s="210"/>
      <c r="E208" s="211"/>
      <c r="F208" s="104"/>
      <c r="G208" s="104"/>
      <c r="H208" s="108"/>
      <c r="I208" s="104"/>
    </row>
    <row r="209" spans="1:9" ht="15.75" customHeight="1">
      <c r="A209" s="280" t="s">
        <v>66</v>
      </c>
      <c r="B209" s="281"/>
      <c r="C209" s="281"/>
      <c r="D209" s="281"/>
      <c r="E209" s="282"/>
      <c r="F209" s="121"/>
      <c r="G209" s="121"/>
      <c r="H209" s="97"/>
      <c r="I209" s="121"/>
    </row>
    <row r="210" spans="1:9" ht="7.5" customHeight="1">
      <c r="A210" s="30"/>
      <c r="B210" s="30"/>
      <c r="C210" s="40"/>
      <c r="D210" s="40"/>
      <c r="E210" s="39"/>
      <c r="F210" s="39"/>
      <c r="G210" s="39"/>
      <c r="H210" s="39"/>
      <c r="I210" s="38"/>
    </row>
    <row r="211" spans="1:9" ht="15">
      <c r="A211" s="194" t="s">
        <v>69</v>
      </c>
      <c r="B211" s="194"/>
      <c r="C211" s="194"/>
      <c r="D211" s="194"/>
      <c r="E211" s="194"/>
      <c r="F211" s="194"/>
      <c r="G211" s="194"/>
      <c r="H211" s="194"/>
      <c r="I211" s="194"/>
    </row>
    <row r="212" spans="1:9" ht="15">
      <c r="A212" s="19"/>
      <c r="B212" s="19"/>
      <c r="C212" s="19"/>
      <c r="D212" s="19"/>
      <c r="E212" s="19"/>
      <c r="F212" s="19"/>
      <c r="G212" s="19"/>
      <c r="H212" s="19"/>
      <c r="I212" s="19"/>
    </row>
    <row r="213" spans="1:9" ht="15" customHeight="1">
      <c r="A213" s="19"/>
      <c r="B213" s="19"/>
      <c r="C213" s="19"/>
      <c r="D213" s="19"/>
      <c r="E213" s="19"/>
      <c r="F213" s="19"/>
      <c r="G213" s="19"/>
      <c r="H213" s="19"/>
      <c r="I213" s="19"/>
    </row>
    <row r="214" spans="1:9" ht="12" customHeight="1">
      <c r="A214" s="19"/>
      <c r="B214" s="19"/>
      <c r="C214" s="19"/>
      <c r="D214" s="19"/>
      <c r="E214" s="19"/>
      <c r="F214" s="19"/>
      <c r="G214" s="19"/>
      <c r="H214" s="19"/>
      <c r="I214" s="19"/>
    </row>
    <row r="215" spans="1:9" ht="18" customHeight="1">
      <c r="A215" s="197" t="s">
        <v>70</v>
      </c>
      <c r="B215" s="197"/>
      <c r="C215" s="197"/>
      <c r="D215" s="197"/>
      <c r="E215" s="144"/>
      <c r="F215" s="296" t="s">
        <v>751</v>
      </c>
      <c r="G215" s="296"/>
      <c r="H215" s="296" t="s">
        <v>752</v>
      </c>
      <c r="I215" s="296"/>
    </row>
    <row r="216" spans="1:9" ht="15.75" customHeight="1">
      <c r="A216" s="201" t="s">
        <v>71</v>
      </c>
      <c r="B216" s="201"/>
      <c r="C216" s="201"/>
      <c r="D216" s="201"/>
      <c r="E216" s="216"/>
      <c r="F216" s="216"/>
      <c r="G216" s="216"/>
      <c r="H216" s="216"/>
      <c r="I216" s="216"/>
    </row>
    <row r="217" spans="1:9" ht="15.75" customHeight="1">
      <c r="A217" s="201" t="s">
        <v>72</v>
      </c>
      <c r="B217" s="201"/>
      <c r="C217" s="201"/>
      <c r="D217" s="201"/>
      <c r="E217" s="216"/>
      <c r="F217" s="216"/>
      <c r="G217" s="216"/>
      <c r="H217" s="216"/>
      <c r="I217" s="216"/>
    </row>
    <row r="218" spans="1:9" ht="15.75" customHeight="1">
      <c r="A218" s="201" t="s">
        <v>73</v>
      </c>
      <c r="B218" s="201"/>
      <c r="C218" s="201"/>
      <c r="D218" s="201"/>
      <c r="E218" s="216"/>
      <c r="F218" s="216"/>
      <c r="G218" s="216"/>
      <c r="H218" s="216"/>
      <c r="I218" s="216"/>
    </row>
    <row r="219" spans="1:9" ht="15.75" customHeight="1">
      <c r="A219" s="201" t="s">
        <v>74</v>
      </c>
      <c r="B219" s="201"/>
      <c r="C219" s="201"/>
      <c r="D219" s="201"/>
      <c r="E219" s="216"/>
      <c r="F219" s="216"/>
      <c r="G219" s="216"/>
      <c r="H219" s="216"/>
      <c r="I219" s="216"/>
    </row>
    <row r="220" spans="1:9" ht="15.75" customHeight="1">
      <c r="A220" s="201" t="s">
        <v>75</v>
      </c>
      <c r="B220" s="201"/>
      <c r="C220" s="201"/>
      <c r="D220" s="201"/>
      <c r="E220" s="216"/>
      <c r="F220" s="216"/>
      <c r="G220" s="216"/>
      <c r="H220" s="216"/>
      <c r="I220" s="216"/>
    </row>
    <row r="221" spans="1:9" ht="18" customHeight="1">
      <c r="A221" s="258" t="s">
        <v>8</v>
      </c>
      <c r="B221" s="258"/>
      <c r="C221" s="258"/>
      <c r="D221" s="258"/>
      <c r="E221" s="297">
        <f>SUM(E216:G220)</f>
        <v>0</v>
      </c>
      <c r="F221" s="297"/>
      <c r="G221" s="297"/>
      <c r="H221" s="297">
        <f>SUM(H216:I220)</f>
        <v>0</v>
      </c>
      <c r="I221" s="297"/>
    </row>
    <row r="222" spans="1:9" ht="18" customHeight="1">
      <c r="A222" s="197" t="s">
        <v>76</v>
      </c>
      <c r="B222" s="197"/>
      <c r="C222" s="197"/>
      <c r="D222" s="197"/>
      <c r="E222" s="241" t="s">
        <v>751</v>
      </c>
      <c r="F222" s="242" t="s">
        <v>77</v>
      </c>
      <c r="G222" s="242"/>
      <c r="H222" s="241" t="s">
        <v>752</v>
      </c>
      <c r="I222" s="243"/>
    </row>
    <row r="223" spans="1:9" ht="15.75" customHeight="1">
      <c r="A223" s="201" t="s">
        <v>78</v>
      </c>
      <c r="B223" s="201"/>
      <c r="C223" s="201"/>
      <c r="D223" s="201"/>
      <c r="E223" s="182"/>
      <c r="F223" s="183"/>
      <c r="G223" s="183"/>
      <c r="H223" s="182"/>
      <c r="I223" s="184"/>
    </row>
    <row r="224" spans="1:9" ht="15.75" customHeight="1">
      <c r="A224" s="201" t="s">
        <v>79</v>
      </c>
      <c r="B224" s="201"/>
      <c r="C224" s="201"/>
      <c r="D224" s="201"/>
      <c r="E224" s="182"/>
      <c r="F224" s="183"/>
      <c r="G224" s="183"/>
      <c r="H224" s="182"/>
      <c r="I224" s="184"/>
    </row>
    <row r="225" spans="1:9" ht="15.75" customHeight="1">
      <c r="A225" s="201" t="s">
        <v>80</v>
      </c>
      <c r="B225" s="201"/>
      <c r="C225" s="201"/>
      <c r="D225" s="201"/>
      <c r="E225" s="182"/>
      <c r="F225" s="183"/>
      <c r="G225" s="183"/>
      <c r="H225" s="182"/>
      <c r="I225" s="184"/>
    </row>
    <row r="226" spans="1:9" ht="30.75" customHeight="1">
      <c r="A226" s="246" t="s">
        <v>332</v>
      </c>
      <c r="B226" s="247"/>
      <c r="C226" s="247"/>
      <c r="D226" s="248"/>
      <c r="E226" s="182"/>
      <c r="F226" s="183"/>
      <c r="G226" s="183"/>
      <c r="H226" s="182"/>
      <c r="I226" s="184"/>
    </row>
    <row r="227" spans="1:10" ht="15.75" customHeight="1">
      <c r="A227" s="209" t="s">
        <v>81</v>
      </c>
      <c r="B227" s="210"/>
      <c r="C227" s="210"/>
      <c r="D227" s="211"/>
      <c r="E227" s="182">
        <v>115381458</v>
      </c>
      <c r="F227" s="183"/>
      <c r="G227" s="183"/>
      <c r="H227" s="182">
        <v>147311684</v>
      </c>
      <c r="I227" s="183"/>
      <c r="J227" s="184"/>
    </row>
    <row r="228" spans="1:10" ht="18" customHeight="1">
      <c r="A228" s="258" t="s">
        <v>8</v>
      </c>
      <c r="B228" s="258"/>
      <c r="C228" s="258"/>
      <c r="D228" s="258"/>
      <c r="E228" s="176">
        <f>SUM(E223:G227)</f>
        <v>115381458</v>
      </c>
      <c r="F228" s="177"/>
      <c r="G228" s="177"/>
      <c r="H228" s="176">
        <f>SUM(H223:J227)</f>
        <v>147311684</v>
      </c>
      <c r="I228" s="177"/>
      <c r="J228" s="178"/>
    </row>
    <row r="229" spans="1:10" ht="18.75" customHeight="1">
      <c r="A229" s="197" t="s">
        <v>82</v>
      </c>
      <c r="B229" s="197"/>
      <c r="C229" s="197"/>
      <c r="D229" s="197"/>
      <c r="E229" s="179"/>
      <c r="F229" s="180" t="s">
        <v>77</v>
      </c>
      <c r="G229" s="180"/>
      <c r="H229" s="179"/>
      <c r="I229" s="180" t="s">
        <v>77</v>
      </c>
      <c r="J229" s="181"/>
    </row>
    <row r="230" spans="1:10" ht="15.75" customHeight="1">
      <c r="A230" s="201" t="s">
        <v>83</v>
      </c>
      <c r="B230" s="201"/>
      <c r="C230" s="201"/>
      <c r="D230" s="201"/>
      <c r="E230" s="182"/>
      <c r="F230" s="183"/>
      <c r="G230" s="183"/>
      <c r="H230" s="182"/>
      <c r="I230" s="183"/>
      <c r="J230" s="184"/>
    </row>
    <row r="231" spans="1:10" ht="15.75" customHeight="1">
      <c r="A231" s="209" t="s">
        <v>331</v>
      </c>
      <c r="B231" s="210"/>
      <c r="C231" s="210"/>
      <c r="D231" s="211"/>
      <c r="E231" s="182"/>
      <c r="F231" s="183"/>
      <c r="G231" s="183"/>
      <c r="H231" s="182"/>
      <c r="I231" s="183"/>
      <c r="J231" s="184"/>
    </row>
    <row r="232" spans="1:10" ht="15.75" customHeight="1">
      <c r="A232" s="209" t="s">
        <v>84</v>
      </c>
      <c r="B232" s="210"/>
      <c r="C232" s="210"/>
      <c r="D232" s="211"/>
      <c r="E232" s="182"/>
      <c r="F232" s="183"/>
      <c r="G232" s="183"/>
      <c r="H232" s="182"/>
      <c r="I232" s="183"/>
      <c r="J232" s="184"/>
    </row>
    <row r="233" spans="1:10" ht="15.75" customHeight="1">
      <c r="A233" s="201" t="s">
        <v>85</v>
      </c>
      <c r="B233" s="201"/>
      <c r="C233" s="201"/>
      <c r="D233" s="201"/>
      <c r="E233" s="182"/>
      <c r="F233" s="183"/>
      <c r="G233" s="183"/>
      <c r="H233" s="182"/>
      <c r="I233" s="183"/>
      <c r="J233" s="184"/>
    </row>
    <row r="234" spans="1:10" ht="18" customHeight="1">
      <c r="A234" s="258" t="s">
        <v>8</v>
      </c>
      <c r="B234" s="258"/>
      <c r="C234" s="258"/>
      <c r="D234" s="258"/>
      <c r="E234" s="176">
        <f>E230+E233</f>
        <v>0</v>
      </c>
      <c r="F234" s="177"/>
      <c r="G234" s="177"/>
      <c r="H234" s="176">
        <f>H230+H233</f>
        <v>0</v>
      </c>
      <c r="I234" s="177"/>
      <c r="J234" s="178"/>
    </row>
    <row r="235" spans="1:10" s="9" customFormat="1" ht="18.75" customHeight="1">
      <c r="A235" s="197" t="s">
        <v>333</v>
      </c>
      <c r="B235" s="197"/>
      <c r="C235" s="197"/>
      <c r="D235" s="197"/>
      <c r="E235" s="179"/>
      <c r="F235" s="180" t="s">
        <v>77</v>
      </c>
      <c r="G235" s="180"/>
      <c r="H235" s="179"/>
      <c r="I235" s="180" t="s">
        <v>77</v>
      </c>
      <c r="J235" s="181"/>
    </row>
    <row r="236" spans="1:10" ht="16.5" customHeight="1">
      <c r="A236" s="201" t="s">
        <v>199</v>
      </c>
      <c r="B236" s="201"/>
      <c r="C236" s="201"/>
      <c r="D236" s="201"/>
      <c r="E236" s="182">
        <v>113934502</v>
      </c>
      <c r="F236" s="183"/>
      <c r="G236" s="183"/>
      <c r="H236" s="182">
        <v>99721872</v>
      </c>
      <c r="I236" s="183"/>
      <c r="J236" s="184"/>
    </row>
    <row r="237" spans="1:10" ht="16.5" customHeight="1">
      <c r="A237" s="201" t="s">
        <v>86</v>
      </c>
      <c r="B237" s="201"/>
      <c r="C237" s="201"/>
      <c r="D237" s="201"/>
      <c r="E237" s="182"/>
      <c r="F237" s="183"/>
      <c r="G237" s="183"/>
      <c r="H237" s="182"/>
      <c r="I237" s="183"/>
      <c r="J237" s="184"/>
    </row>
    <row r="238" spans="1:10" ht="16.5" customHeight="1">
      <c r="A238" s="251" t="s">
        <v>87</v>
      </c>
      <c r="B238" s="251"/>
      <c r="C238" s="251"/>
      <c r="D238" s="251"/>
      <c r="E238" s="185">
        <v>0</v>
      </c>
      <c r="F238" s="186"/>
      <c r="G238" s="186"/>
      <c r="H238" s="185">
        <v>0</v>
      </c>
      <c r="I238" s="186"/>
      <c r="J238" s="187"/>
    </row>
    <row r="239" spans="1:10" ht="16.5" customHeight="1">
      <c r="A239" s="201" t="s">
        <v>88</v>
      </c>
      <c r="B239" s="201"/>
      <c r="C239" s="201"/>
      <c r="D239" s="201"/>
      <c r="E239" s="182"/>
      <c r="F239" s="183"/>
      <c r="G239" s="183"/>
      <c r="H239" s="182"/>
      <c r="I239" s="183"/>
      <c r="J239" s="184"/>
    </row>
    <row r="240" spans="1:10" ht="16.5" customHeight="1">
      <c r="A240" s="201" t="s">
        <v>729</v>
      </c>
      <c r="B240" s="201"/>
      <c r="C240" s="201"/>
      <c r="D240" s="201"/>
      <c r="E240" s="182">
        <v>398500</v>
      </c>
      <c r="F240" s="183"/>
      <c r="G240" s="183"/>
      <c r="H240" s="182">
        <v>1085100</v>
      </c>
      <c r="I240" s="183"/>
      <c r="J240" s="184"/>
    </row>
    <row r="241" spans="1:10" ht="16.5" customHeight="1">
      <c r="A241" s="201" t="s">
        <v>89</v>
      </c>
      <c r="B241" s="201"/>
      <c r="C241" s="201"/>
      <c r="D241" s="201"/>
      <c r="E241" s="182">
        <v>0</v>
      </c>
      <c r="F241" s="183"/>
      <c r="G241" s="183"/>
      <c r="H241" s="182">
        <v>0</v>
      </c>
      <c r="I241" s="183"/>
      <c r="J241" s="184"/>
    </row>
    <row r="242" spans="1:10" ht="16.5" customHeight="1">
      <c r="A242" s="201" t="s">
        <v>90</v>
      </c>
      <c r="B242" s="201"/>
      <c r="C242" s="201"/>
      <c r="D242" s="201"/>
      <c r="E242" s="182">
        <v>130800000</v>
      </c>
      <c r="F242" s="183"/>
      <c r="G242" s="183"/>
      <c r="H242" s="182"/>
      <c r="I242" s="183"/>
      <c r="J242" s="184"/>
    </row>
    <row r="243" spans="1:10" ht="16.5" customHeight="1">
      <c r="A243" s="201" t="s">
        <v>91</v>
      </c>
      <c r="B243" s="201"/>
      <c r="C243" s="201"/>
      <c r="D243" s="201"/>
      <c r="E243" s="182"/>
      <c r="F243" s="183"/>
      <c r="G243" s="183"/>
      <c r="H243" s="182"/>
      <c r="I243" s="183"/>
      <c r="J243" s="184"/>
    </row>
    <row r="244" spans="1:10" ht="30" customHeight="1">
      <c r="A244" s="298" t="s">
        <v>334</v>
      </c>
      <c r="B244" s="299"/>
      <c r="C244" s="299"/>
      <c r="D244" s="300"/>
      <c r="E244" s="182"/>
      <c r="F244" s="183"/>
      <c r="G244" s="183"/>
      <c r="H244" s="182"/>
      <c r="I244" s="183"/>
      <c r="J244" s="184"/>
    </row>
    <row r="245" spans="1:10" ht="18" customHeight="1">
      <c r="A245" s="258" t="s">
        <v>8</v>
      </c>
      <c r="B245" s="258"/>
      <c r="C245" s="258"/>
      <c r="D245" s="258"/>
      <c r="E245" s="176">
        <f>SUM(E236:G244)</f>
        <v>245133002</v>
      </c>
      <c r="F245" s="177"/>
      <c r="G245" s="177"/>
      <c r="H245" s="176">
        <f>SUM(H236:J244)</f>
        <v>100806972</v>
      </c>
      <c r="I245" s="177"/>
      <c r="J245" s="178"/>
    </row>
    <row r="246" spans="1:9" s="9" customFormat="1" ht="18.75" customHeight="1">
      <c r="A246" s="197" t="s">
        <v>92</v>
      </c>
      <c r="B246" s="197"/>
      <c r="C246" s="197"/>
      <c r="D246" s="197"/>
      <c r="E246" s="179"/>
      <c r="F246" s="180" t="s">
        <v>77</v>
      </c>
      <c r="G246" s="180"/>
      <c r="H246" s="179"/>
      <c r="I246" s="181"/>
    </row>
    <row r="247" spans="1:9" ht="16.5" customHeight="1">
      <c r="A247" s="201" t="s">
        <v>93</v>
      </c>
      <c r="B247" s="201"/>
      <c r="C247" s="201"/>
      <c r="D247" s="201"/>
      <c r="E247" s="185">
        <v>20568000</v>
      </c>
      <c r="F247" s="186"/>
      <c r="G247" s="186"/>
      <c r="H247" s="182">
        <v>19218500</v>
      </c>
      <c r="I247" s="184"/>
    </row>
    <row r="248" spans="1:9" ht="16.5" customHeight="1">
      <c r="A248" s="201" t="s">
        <v>655</v>
      </c>
      <c r="B248" s="201"/>
      <c r="C248" s="201"/>
      <c r="D248" s="201"/>
      <c r="E248" s="182">
        <v>67480000</v>
      </c>
      <c r="F248" s="183"/>
      <c r="G248" s="183"/>
      <c r="H248" s="182">
        <v>50000000</v>
      </c>
      <c r="I248" s="184"/>
    </row>
    <row r="249" spans="1:9" ht="16.5" customHeight="1">
      <c r="A249" s="201" t="s">
        <v>778</v>
      </c>
      <c r="B249" s="201"/>
      <c r="C249" s="201"/>
      <c r="D249" s="201"/>
      <c r="E249" s="182">
        <v>13624545</v>
      </c>
      <c r="F249" s="183"/>
      <c r="G249" s="183"/>
      <c r="H249" s="182"/>
      <c r="I249" s="184"/>
    </row>
    <row r="250" spans="1:9" ht="18" customHeight="1">
      <c r="A250" s="258" t="s">
        <v>8</v>
      </c>
      <c r="B250" s="258"/>
      <c r="C250" s="258"/>
      <c r="D250" s="258"/>
      <c r="E250" s="176">
        <f>SUM(E247:G249)</f>
        <v>101672545</v>
      </c>
      <c r="F250" s="177"/>
      <c r="G250" s="177"/>
      <c r="H250" s="176">
        <f>SUM(H247:I249)</f>
        <v>69218500</v>
      </c>
      <c r="I250" s="178"/>
    </row>
    <row r="251" spans="1:9" s="9" customFormat="1" ht="18.75" customHeight="1">
      <c r="A251" s="197" t="s">
        <v>94</v>
      </c>
      <c r="B251" s="197"/>
      <c r="C251" s="197"/>
      <c r="D251" s="197"/>
      <c r="E251" s="179"/>
      <c r="F251" s="180" t="s">
        <v>77</v>
      </c>
      <c r="G251" s="180"/>
      <c r="H251" s="179"/>
      <c r="I251" s="181"/>
    </row>
    <row r="252" spans="1:9" ht="16.5" customHeight="1">
      <c r="A252" s="201" t="s">
        <v>95</v>
      </c>
      <c r="B252" s="201"/>
      <c r="C252" s="201" t="s">
        <v>96</v>
      </c>
      <c r="D252" s="201"/>
      <c r="E252" s="182"/>
      <c r="F252" s="183"/>
      <c r="G252" s="183"/>
      <c r="H252" s="182"/>
      <c r="I252" s="184"/>
    </row>
    <row r="253" spans="1:9" ht="16.5" customHeight="1">
      <c r="A253" s="201" t="s">
        <v>97</v>
      </c>
      <c r="B253" s="201"/>
      <c r="C253" s="201"/>
      <c r="D253" s="201"/>
      <c r="E253" s="182">
        <v>10166486</v>
      </c>
      <c r="F253" s="183"/>
      <c r="G253" s="183"/>
      <c r="H253" s="182">
        <v>19176459</v>
      </c>
      <c r="I253" s="184"/>
    </row>
    <row r="254" spans="1:9" ht="16.5" customHeight="1">
      <c r="A254" s="201" t="s">
        <v>98</v>
      </c>
      <c r="B254" s="201"/>
      <c r="C254" s="201"/>
      <c r="D254" s="201"/>
      <c r="E254" s="182">
        <v>7668213</v>
      </c>
      <c r="F254" s="183"/>
      <c r="G254" s="183"/>
      <c r="H254" s="182">
        <v>2891500</v>
      </c>
      <c r="I254" s="184"/>
    </row>
    <row r="255" spans="1:9" ht="16.5" customHeight="1">
      <c r="A255" s="201" t="s">
        <v>99</v>
      </c>
      <c r="B255" s="201"/>
      <c r="C255" s="201"/>
      <c r="D255" s="201"/>
      <c r="E255" s="182"/>
      <c r="F255" s="183"/>
      <c r="G255" s="183"/>
      <c r="H255" s="182"/>
      <c r="I255" s="184"/>
    </row>
    <row r="256" spans="1:9" ht="16.5" customHeight="1">
      <c r="A256" s="201" t="s">
        <v>774</v>
      </c>
      <c r="B256" s="201"/>
      <c r="C256" s="201"/>
      <c r="D256" s="201"/>
      <c r="E256" s="182"/>
      <c r="F256" s="183"/>
      <c r="G256" s="183"/>
      <c r="H256" s="182">
        <v>0</v>
      </c>
      <c r="I256" s="184"/>
    </row>
    <row r="257" spans="1:9" ht="16.5" customHeight="1">
      <c r="A257" s="201" t="s">
        <v>183</v>
      </c>
      <c r="B257" s="201"/>
      <c r="C257" s="201"/>
      <c r="D257" s="201"/>
      <c r="E257" s="182">
        <v>30408400</v>
      </c>
      <c r="F257" s="183"/>
      <c r="G257" s="183"/>
      <c r="H257" s="182">
        <v>30408500</v>
      </c>
      <c r="I257" s="184"/>
    </row>
    <row r="258" spans="1:9" ht="16.5" customHeight="1">
      <c r="A258" s="201" t="s">
        <v>184</v>
      </c>
      <c r="B258" s="201"/>
      <c r="C258" s="201"/>
      <c r="D258" s="201"/>
      <c r="E258" s="182"/>
      <c r="F258" s="183"/>
      <c r="G258" s="183"/>
      <c r="H258" s="182"/>
      <c r="I258" s="184"/>
    </row>
    <row r="259" spans="1:9" ht="16.5" customHeight="1">
      <c r="A259" s="201" t="s">
        <v>737</v>
      </c>
      <c r="B259" s="201"/>
      <c r="C259" s="201"/>
      <c r="D259" s="201"/>
      <c r="E259" s="182"/>
      <c r="F259" s="183"/>
      <c r="G259" s="183"/>
      <c r="H259" s="182"/>
      <c r="I259" s="184"/>
    </row>
    <row r="260" spans="1:9" ht="16.5" customHeight="1">
      <c r="A260" s="201" t="s">
        <v>654</v>
      </c>
      <c r="B260" s="201"/>
      <c r="C260" s="201"/>
      <c r="D260" s="201"/>
      <c r="E260" s="182">
        <v>457100</v>
      </c>
      <c r="F260" s="183"/>
      <c r="G260" s="183"/>
      <c r="H260" s="182">
        <v>457100</v>
      </c>
      <c r="I260" s="184"/>
    </row>
    <row r="261" spans="1:9" ht="18" customHeight="1">
      <c r="A261" s="258" t="s">
        <v>8</v>
      </c>
      <c r="B261" s="258"/>
      <c r="C261" s="258"/>
      <c r="D261" s="258"/>
      <c r="E261" s="176">
        <f>SUM(E252:G260)</f>
        <v>48700199</v>
      </c>
      <c r="F261" s="177"/>
      <c r="G261" s="177"/>
      <c r="H261" s="176">
        <f>SUM(H252:I260)</f>
        <v>52933559</v>
      </c>
      <c r="I261" s="178"/>
    </row>
    <row r="262" spans="1:9" ht="18.75" customHeight="1">
      <c r="A262" s="197" t="s">
        <v>100</v>
      </c>
      <c r="B262" s="197"/>
      <c r="C262" s="197"/>
      <c r="D262" s="197"/>
      <c r="E262" s="179"/>
      <c r="F262" s="180" t="s">
        <v>77</v>
      </c>
      <c r="G262" s="180"/>
      <c r="H262" s="301"/>
      <c r="I262" s="302"/>
    </row>
    <row r="263" spans="1:9" ht="16.5" customHeight="1">
      <c r="A263" s="201" t="s">
        <v>101</v>
      </c>
      <c r="B263" s="201"/>
      <c r="C263" s="201"/>
      <c r="D263" s="201"/>
      <c r="E263" s="182"/>
      <c r="F263" s="183"/>
      <c r="G263" s="183"/>
      <c r="H263" s="182"/>
      <c r="I263" s="184"/>
    </row>
    <row r="264" spans="1:9" ht="16.5" customHeight="1">
      <c r="A264" s="201" t="s">
        <v>102</v>
      </c>
      <c r="B264" s="201"/>
      <c r="C264" s="201"/>
      <c r="D264" s="201"/>
      <c r="E264" s="182"/>
      <c r="F264" s="183"/>
      <c r="G264" s="183"/>
      <c r="H264" s="182"/>
      <c r="I264" s="184"/>
    </row>
    <row r="265" spans="1:9" ht="18" customHeight="1">
      <c r="A265" s="258" t="s">
        <v>8</v>
      </c>
      <c r="B265" s="258"/>
      <c r="C265" s="258"/>
      <c r="D265" s="258"/>
      <c r="E265" s="266"/>
      <c r="F265" s="266"/>
      <c r="G265" s="266"/>
      <c r="H265" s="266"/>
      <c r="I265" s="266"/>
    </row>
    <row r="266" spans="1:9" ht="18.75" customHeight="1">
      <c r="A266" s="197" t="s">
        <v>103</v>
      </c>
      <c r="B266" s="197"/>
      <c r="C266" s="197"/>
      <c r="D266" s="197"/>
      <c r="E266" s="296" t="s">
        <v>751</v>
      </c>
      <c r="F266" s="296" t="s">
        <v>77</v>
      </c>
      <c r="G266" s="296"/>
      <c r="H266" s="296" t="s">
        <v>752</v>
      </c>
      <c r="I266" s="296"/>
    </row>
    <row r="267" spans="1:9" ht="16.5" customHeight="1">
      <c r="A267" s="201" t="s">
        <v>104</v>
      </c>
      <c r="B267" s="201"/>
      <c r="C267" s="201"/>
      <c r="D267" s="201"/>
      <c r="E267" s="182"/>
      <c r="F267" s="183"/>
      <c r="G267" s="183"/>
      <c r="H267" s="182"/>
      <c r="I267" s="184"/>
    </row>
    <row r="268" spans="1:9" ht="16.5" customHeight="1">
      <c r="A268" s="201" t="s">
        <v>105</v>
      </c>
      <c r="B268" s="201"/>
      <c r="C268" s="201"/>
      <c r="D268" s="201"/>
      <c r="E268" s="182"/>
      <c r="F268" s="183"/>
      <c r="G268" s="183"/>
      <c r="H268" s="182"/>
      <c r="I268" s="184"/>
    </row>
    <row r="269" spans="1:9" ht="16.5" customHeight="1">
      <c r="A269" s="201" t="s">
        <v>106</v>
      </c>
      <c r="B269" s="201"/>
      <c r="C269" s="201"/>
      <c r="D269" s="201"/>
      <c r="E269" s="182"/>
      <c r="F269" s="183"/>
      <c r="G269" s="183"/>
      <c r="H269" s="182"/>
      <c r="I269" s="184"/>
    </row>
    <row r="270" spans="1:9" ht="16.5" customHeight="1">
      <c r="A270" s="201" t="s">
        <v>107</v>
      </c>
      <c r="B270" s="201"/>
      <c r="C270" s="201"/>
      <c r="D270" s="201"/>
      <c r="E270" s="182"/>
      <c r="F270" s="183"/>
      <c r="G270" s="183"/>
      <c r="H270" s="182"/>
      <c r="I270" s="184"/>
    </row>
    <row r="271" spans="1:9" ht="16.5" customHeight="1">
      <c r="A271" s="201" t="s">
        <v>108</v>
      </c>
      <c r="B271" s="201"/>
      <c r="C271" s="201"/>
      <c r="D271" s="201"/>
      <c r="E271" s="182"/>
      <c r="F271" s="183"/>
      <c r="G271" s="183"/>
      <c r="H271" s="182"/>
      <c r="I271" s="184"/>
    </row>
    <row r="272" spans="1:9" ht="16.5" customHeight="1">
      <c r="A272" s="201" t="s">
        <v>109</v>
      </c>
      <c r="B272" s="201"/>
      <c r="C272" s="201"/>
      <c r="D272" s="201"/>
      <c r="E272" s="182"/>
      <c r="F272" s="183"/>
      <c r="G272" s="183"/>
      <c r="H272" s="182"/>
      <c r="I272" s="184"/>
    </row>
    <row r="273" spans="1:9" ht="16.5" customHeight="1">
      <c r="A273" s="201" t="s">
        <v>110</v>
      </c>
      <c r="B273" s="201"/>
      <c r="C273" s="201"/>
      <c r="D273" s="201"/>
      <c r="E273" s="182"/>
      <c r="F273" s="183"/>
      <c r="G273" s="183"/>
      <c r="H273" s="182"/>
      <c r="I273" s="184"/>
    </row>
    <row r="274" spans="1:9" ht="18" customHeight="1">
      <c r="A274" s="258" t="s">
        <v>8</v>
      </c>
      <c r="B274" s="258"/>
      <c r="C274" s="258"/>
      <c r="D274" s="258"/>
      <c r="E274" s="228"/>
      <c r="F274" s="229"/>
      <c r="G274" s="229"/>
      <c r="H274" s="228"/>
      <c r="I274" s="267"/>
    </row>
    <row r="275" ht="21" customHeight="1">
      <c r="A275" s="10" t="s">
        <v>111</v>
      </c>
    </row>
    <row r="276" ht="7.5" customHeight="1"/>
    <row r="277" spans="1:9" s="15" customFormat="1" ht="15">
      <c r="A277" s="190" t="s">
        <v>112</v>
      </c>
      <c r="B277" s="308" t="s">
        <v>113</v>
      </c>
      <c r="C277" s="320"/>
      <c r="D277" s="320"/>
      <c r="E277" s="320"/>
      <c r="F277" s="309"/>
      <c r="G277" s="305" t="s">
        <v>114</v>
      </c>
      <c r="H277" s="306"/>
      <c r="I277" s="307"/>
    </row>
    <row r="278" spans="1:9" s="15" customFormat="1" ht="54.75" customHeight="1">
      <c r="A278" s="190"/>
      <c r="B278" s="93" t="s">
        <v>115</v>
      </c>
      <c r="C278" s="308" t="s">
        <v>116</v>
      </c>
      <c r="D278" s="309"/>
      <c r="E278" s="308" t="s">
        <v>117</v>
      </c>
      <c r="F278" s="309"/>
      <c r="G278" s="88" t="s">
        <v>115</v>
      </c>
      <c r="H278" s="22" t="s">
        <v>116</v>
      </c>
      <c r="I278" s="22" t="s">
        <v>117</v>
      </c>
    </row>
    <row r="279" spans="1:9" ht="32.25" customHeight="1">
      <c r="A279" s="100" t="s">
        <v>118</v>
      </c>
      <c r="B279" s="122"/>
      <c r="C279" s="314"/>
      <c r="D279" s="315"/>
      <c r="E279" s="314"/>
      <c r="F279" s="315"/>
      <c r="G279" s="123"/>
      <c r="H279" s="122"/>
      <c r="I279" s="122"/>
    </row>
    <row r="280" spans="1:9" ht="32.25" customHeight="1">
      <c r="A280" s="101" t="s">
        <v>119</v>
      </c>
      <c r="B280" s="124"/>
      <c r="C280" s="303"/>
      <c r="D280" s="304"/>
      <c r="E280" s="303"/>
      <c r="F280" s="304"/>
      <c r="G280" s="125"/>
      <c r="H280" s="124"/>
      <c r="I280" s="124"/>
    </row>
    <row r="281" spans="1:9" ht="18.75" customHeight="1">
      <c r="A281" s="43" t="s">
        <v>120</v>
      </c>
      <c r="B281" s="126"/>
      <c r="C281" s="310"/>
      <c r="D281" s="311"/>
      <c r="E281" s="310"/>
      <c r="F281" s="311"/>
      <c r="G281" s="127"/>
      <c r="H281" s="126"/>
      <c r="I281" s="126"/>
    </row>
    <row r="282" spans="1:9" ht="9" customHeight="1">
      <c r="A282" s="37"/>
      <c r="B282" s="44"/>
      <c r="C282" s="40"/>
      <c r="D282" s="40"/>
      <c r="E282" s="40"/>
      <c r="F282" s="40"/>
      <c r="G282" s="39"/>
      <c r="H282" s="45"/>
      <c r="I282" s="45"/>
    </row>
    <row r="283" spans="1:9" s="9" customFormat="1" ht="18" customHeight="1">
      <c r="A283" s="9" t="s">
        <v>215</v>
      </c>
      <c r="E283" s="86"/>
      <c r="F283" s="86"/>
      <c r="G283" s="86"/>
      <c r="H283" s="86"/>
      <c r="I283" s="86"/>
    </row>
    <row r="284" spans="5:9" s="9" customFormat="1" ht="18" customHeight="1">
      <c r="E284" s="86"/>
      <c r="F284" s="86"/>
      <c r="G284" s="86"/>
      <c r="H284" s="86"/>
      <c r="I284" s="86"/>
    </row>
    <row r="285" spans="5:9" s="9" customFormat="1" ht="18" customHeight="1">
      <c r="E285" s="86"/>
      <c r="F285" s="86"/>
      <c r="G285" s="86"/>
      <c r="H285" s="86"/>
      <c r="I285" s="86"/>
    </row>
    <row r="286" spans="1:9" s="9" customFormat="1" ht="18" customHeight="1">
      <c r="A286" s="9" t="s">
        <v>121</v>
      </c>
      <c r="E286" s="86"/>
      <c r="F286" s="86"/>
      <c r="G286" s="86"/>
      <c r="H286" s="86"/>
      <c r="I286" s="86"/>
    </row>
    <row r="287" spans="1:9" s="9" customFormat="1" ht="18" customHeight="1">
      <c r="A287" s="10" t="s">
        <v>123</v>
      </c>
      <c r="E287" s="86"/>
      <c r="F287" s="86"/>
      <c r="G287" s="86"/>
      <c r="H287" s="86"/>
      <c r="I287" s="86"/>
    </row>
    <row r="288" ht="7.5" customHeight="1"/>
    <row r="289" spans="1:9" s="15" customFormat="1" ht="48" customHeight="1">
      <c r="A289" s="46"/>
      <c r="B289" s="46" t="s">
        <v>124</v>
      </c>
      <c r="C289" s="312" t="s">
        <v>125</v>
      </c>
      <c r="D289" s="313"/>
      <c r="E289" s="47" t="s">
        <v>126</v>
      </c>
      <c r="F289" s="47" t="s">
        <v>730</v>
      </c>
      <c r="G289" s="89" t="s">
        <v>150</v>
      </c>
      <c r="H289" s="47" t="s">
        <v>151</v>
      </c>
      <c r="I289" s="47" t="s">
        <v>8</v>
      </c>
    </row>
    <row r="290" spans="1:9" s="13" customFormat="1" ht="15">
      <c r="A290" s="48" t="s">
        <v>127</v>
      </c>
      <c r="B290" s="48">
        <v>1</v>
      </c>
      <c r="C290" s="321">
        <v>2</v>
      </c>
      <c r="D290" s="322"/>
      <c r="E290" s="49">
        <v>3</v>
      </c>
      <c r="F290" s="49">
        <v>4</v>
      </c>
      <c r="G290" s="90">
        <v>5</v>
      </c>
      <c r="H290" s="49">
        <v>6</v>
      </c>
      <c r="I290" s="49">
        <v>7</v>
      </c>
    </row>
    <row r="291" spans="1:9" s="13" customFormat="1" ht="35.25" customHeight="1">
      <c r="A291" s="146" t="s">
        <v>226</v>
      </c>
      <c r="B291" s="161">
        <v>35000000000</v>
      </c>
      <c r="C291" s="316">
        <v>4197775000</v>
      </c>
      <c r="D291" s="317"/>
      <c r="E291" s="105">
        <v>0</v>
      </c>
      <c r="F291" s="105">
        <v>445000000</v>
      </c>
      <c r="G291" s="106">
        <v>3583775960</v>
      </c>
      <c r="H291" s="105">
        <v>-17982747572</v>
      </c>
      <c r="I291" s="105">
        <f aca="true" t="shared" si="1" ref="I291:I297">B291+C291+F291+G291+H291</f>
        <v>25243803388</v>
      </c>
    </row>
    <row r="292" spans="1:9" s="13" customFormat="1" ht="31.5" customHeight="1">
      <c r="A292" s="164" t="s">
        <v>673</v>
      </c>
      <c r="B292" s="161"/>
      <c r="C292" s="316"/>
      <c r="D292" s="317"/>
      <c r="E292" s="105">
        <v>0</v>
      </c>
      <c r="F292" s="105">
        <v>0</v>
      </c>
      <c r="G292" s="106">
        <v>0</v>
      </c>
      <c r="H292" s="105">
        <v>0</v>
      </c>
      <c r="I292" s="105">
        <f t="shared" si="1"/>
        <v>0</v>
      </c>
    </row>
    <row r="293" spans="1:9" s="13" customFormat="1" ht="31.5" customHeight="1">
      <c r="A293" s="164" t="s">
        <v>674</v>
      </c>
      <c r="B293" s="161">
        <v>0</v>
      </c>
      <c r="C293" s="316">
        <v>0</v>
      </c>
      <c r="D293" s="317">
        <v>0</v>
      </c>
      <c r="E293" s="105">
        <v>0</v>
      </c>
      <c r="F293" s="105">
        <v>0</v>
      </c>
      <c r="G293" s="106">
        <v>0</v>
      </c>
      <c r="H293" s="105"/>
      <c r="I293" s="105">
        <f t="shared" si="1"/>
        <v>0</v>
      </c>
    </row>
    <row r="294" spans="1:9" s="13" customFormat="1" ht="16.5" customHeight="1">
      <c r="A294" s="164" t="s">
        <v>675</v>
      </c>
      <c r="B294" s="161">
        <v>0</v>
      </c>
      <c r="C294" s="316">
        <v>0</v>
      </c>
      <c r="D294" s="317">
        <v>0</v>
      </c>
      <c r="E294" s="105">
        <v>0</v>
      </c>
      <c r="F294" s="105">
        <v>0</v>
      </c>
      <c r="G294" s="106">
        <v>0</v>
      </c>
      <c r="H294" s="105">
        <v>0</v>
      </c>
      <c r="I294" s="105">
        <f t="shared" si="1"/>
        <v>0</v>
      </c>
    </row>
    <row r="295" spans="1:9" s="13" customFormat="1" ht="31.5" customHeight="1">
      <c r="A295" s="164" t="s">
        <v>676</v>
      </c>
      <c r="B295" s="161">
        <v>0</v>
      </c>
      <c r="C295" s="316">
        <v>0</v>
      </c>
      <c r="D295" s="317">
        <v>0</v>
      </c>
      <c r="E295" s="105">
        <v>0</v>
      </c>
      <c r="F295" s="105"/>
      <c r="G295" s="106">
        <v>0</v>
      </c>
      <c r="H295" s="105"/>
      <c r="I295" s="105">
        <f t="shared" si="1"/>
        <v>0</v>
      </c>
    </row>
    <row r="296" spans="1:9" s="13" customFormat="1" ht="31.5" customHeight="1">
      <c r="A296" s="164" t="s">
        <v>677</v>
      </c>
      <c r="B296" s="161">
        <v>0</v>
      </c>
      <c r="C296" s="316">
        <v>0</v>
      </c>
      <c r="D296" s="317">
        <v>0</v>
      </c>
      <c r="E296" s="105">
        <v>0</v>
      </c>
      <c r="F296" s="105">
        <v>0</v>
      </c>
      <c r="G296" s="106"/>
      <c r="H296" s="105"/>
      <c r="I296" s="105">
        <f t="shared" si="1"/>
        <v>0</v>
      </c>
    </row>
    <row r="297" spans="1:9" s="13" customFormat="1" ht="16.5" customHeight="1">
      <c r="A297" s="164" t="s">
        <v>672</v>
      </c>
      <c r="B297" s="161">
        <v>0</v>
      </c>
      <c r="C297" s="316">
        <v>0</v>
      </c>
      <c r="D297" s="317">
        <v>0</v>
      </c>
      <c r="E297" s="105">
        <v>0</v>
      </c>
      <c r="F297" s="105"/>
      <c r="G297" s="106">
        <v>0</v>
      </c>
      <c r="H297" s="105">
        <v>0</v>
      </c>
      <c r="I297" s="105">
        <f t="shared" si="1"/>
        <v>0</v>
      </c>
    </row>
    <row r="298" spans="1:9" s="13" customFormat="1" ht="35.25" customHeight="1">
      <c r="A298" s="146" t="s">
        <v>227</v>
      </c>
      <c r="B298" s="175">
        <f>B291+B292+B293+B294-B295-B296-B297</f>
        <v>35000000000</v>
      </c>
      <c r="C298" s="318">
        <f>C291+C292+C293+C294-C295-C296-C297</f>
        <v>4197775000</v>
      </c>
      <c r="D298" s="319"/>
      <c r="E298" s="318">
        <f>F291+F292+F293+F294-F295-F296-F297</f>
        <v>445000000</v>
      </c>
      <c r="F298" s="319"/>
      <c r="G298" s="105">
        <f>G291+G292+G293+G294-G295-G296-G297</f>
        <v>3583775960</v>
      </c>
      <c r="H298" s="105">
        <f>H291+H292+H293+H294-H295-H296-H297</f>
        <v>-17982747572</v>
      </c>
      <c r="I298" s="105">
        <f>B298+C298+E298+G298+H298</f>
        <v>25243803388</v>
      </c>
    </row>
    <row r="299" spans="1:9" s="13" customFormat="1" ht="31.5" customHeight="1">
      <c r="A299" s="164" t="s">
        <v>678</v>
      </c>
      <c r="B299" s="161">
        <v>0</v>
      </c>
      <c r="C299" s="316">
        <v>0</v>
      </c>
      <c r="D299" s="317"/>
      <c r="E299" s="105">
        <v>0</v>
      </c>
      <c r="F299" s="105"/>
      <c r="G299" s="106">
        <v>0</v>
      </c>
      <c r="H299" s="105"/>
      <c r="I299" s="105">
        <f aca="true" t="shared" si="2" ref="I299:I305">B299+C299+F299+G299+H299</f>
        <v>0</v>
      </c>
    </row>
    <row r="300" spans="1:9" s="13" customFormat="1" ht="31.5" customHeight="1">
      <c r="A300" s="164" t="s">
        <v>679</v>
      </c>
      <c r="B300" s="161">
        <v>0</v>
      </c>
      <c r="C300" s="316">
        <v>0</v>
      </c>
      <c r="D300" s="317">
        <v>0</v>
      </c>
      <c r="E300" s="105">
        <v>0</v>
      </c>
      <c r="F300" s="105">
        <v>0</v>
      </c>
      <c r="G300" s="106">
        <v>0</v>
      </c>
      <c r="H300" s="105"/>
      <c r="I300" s="105">
        <f t="shared" si="2"/>
        <v>0</v>
      </c>
    </row>
    <row r="301" spans="1:9" s="13" customFormat="1" ht="16.5" customHeight="1">
      <c r="A301" s="164" t="s">
        <v>675</v>
      </c>
      <c r="B301" s="161">
        <v>0</v>
      </c>
      <c r="C301" s="316">
        <v>0</v>
      </c>
      <c r="D301" s="317">
        <v>0</v>
      </c>
      <c r="E301" s="105">
        <v>0</v>
      </c>
      <c r="F301" s="105">
        <v>0</v>
      </c>
      <c r="G301" s="106">
        <v>0</v>
      </c>
      <c r="H301" s="105">
        <v>0</v>
      </c>
      <c r="I301" s="105">
        <f t="shared" si="2"/>
        <v>0</v>
      </c>
    </row>
    <row r="302" spans="1:9" s="13" customFormat="1" ht="31.5" customHeight="1">
      <c r="A302" s="164" t="s">
        <v>680</v>
      </c>
      <c r="B302" s="161">
        <v>0</v>
      </c>
      <c r="C302" s="316">
        <v>0</v>
      </c>
      <c r="D302" s="317">
        <v>0</v>
      </c>
      <c r="E302" s="105">
        <v>0</v>
      </c>
      <c r="F302" s="105"/>
      <c r="G302" s="106">
        <v>0</v>
      </c>
      <c r="H302" s="105"/>
      <c r="I302" s="105">
        <f t="shared" si="2"/>
        <v>0</v>
      </c>
    </row>
    <row r="303" spans="1:9" s="13" customFormat="1" ht="31.5" customHeight="1">
      <c r="A303" s="164" t="s">
        <v>681</v>
      </c>
      <c r="B303" s="161">
        <v>0</v>
      </c>
      <c r="C303" s="316">
        <v>0</v>
      </c>
      <c r="D303" s="317">
        <v>0</v>
      </c>
      <c r="E303" s="105">
        <v>0</v>
      </c>
      <c r="F303" s="105">
        <v>0</v>
      </c>
      <c r="G303" s="106">
        <v>0</v>
      </c>
      <c r="H303" s="105">
        <f>576203767</f>
        <v>576203767</v>
      </c>
      <c r="I303" s="105">
        <f t="shared" si="2"/>
        <v>576203767</v>
      </c>
    </row>
    <row r="304" spans="1:9" s="13" customFormat="1" ht="16.5" customHeight="1">
      <c r="A304" s="164" t="s">
        <v>672</v>
      </c>
      <c r="B304" s="161">
        <v>0</v>
      </c>
      <c r="C304" s="316"/>
      <c r="D304" s="317"/>
      <c r="E304" s="105">
        <v>0</v>
      </c>
      <c r="F304" s="105">
        <v>0</v>
      </c>
      <c r="G304" s="106">
        <v>0</v>
      </c>
      <c r="H304" s="105">
        <v>0</v>
      </c>
      <c r="I304" s="105">
        <f t="shared" si="2"/>
        <v>0</v>
      </c>
    </row>
    <row r="305" spans="1:9" s="13" customFormat="1" ht="35.25" customHeight="1">
      <c r="A305" s="147" t="s">
        <v>128</v>
      </c>
      <c r="B305" s="162">
        <f>B298+B299+B300+B301-B302-B303-B304</f>
        <v>35000000000</v>
      </c>
      <c r="C305" s="325">
        <f>C298+C299+C300+C301-C302-C303-C304</f>
        <v>4197775000</v>
      </c>
      <c r="D305" s="326"/>
      <c r="E305" s="107">
        <v>0</v>
      </c>
      <c r="F305" s="107">
        <f>E298+F299+F300+F301-F302-F303-F304</f>
        <v>445000000</v>
      </c>
      <c r="G305" s="107">
        <f>G298+G299+G300+G301-G302-G303-G304</f>
        <v>3583775960</v>
      </c>
      <c r="H305" s="145">
        <f>H298+H299+H300+H301-H302-H303-H304</f>
        <v>-18558951339</v>
      </c>
      <c r="I305" s="107">
        <f t="shared" si="2"/>
        <v>24667599621</v>
      </c>
    </row>
    <row r="306" spans="1:9" s="13" customFormat="1" ht="7.5" customHeight="1">
      <c r="A306" s="50"/>
      <c r="B306" s="51"/>
      <c r="C306" s="52"/>
      <c r="D306" s="52"/>
      <c r="E306" s="52"/>
      <c r="F306" s="52"/>
      <c r="G306" s="52"/>
      <c r="H306" s="52"/>
      <c r="I306" s="51"/>
    </row>
    <row r="307" spans="1:9" ht="21" customHeight="1">
      <c r="A307" s="278" t="s">
        <v>129</v>
      </c>
      <c r="B307" s="278"/>
      <c r="C307" s="278"/>
      <c r="D307" s="278"/>
      <c r="E307" s="323" t="s">
        <v>751</v>
      </c>
      <c r="F307" s="323"/>
      <c r="G307" s="323"/>
      <c r="H307" s="324" t="s">
        <v>752</v>
      </c>
      <c r="I307" s="324"/>
    </row>
    <row r="308" spans="1:9" ht="16.5" customHeight="1">
      <c r="A308" s="278" t="s">
        <v>130</v>
      </c>
      <c r="B308" s="278"/>
      <c r="C308" s="278"/>
      <c r="D308" s="278"/>
      <c r="E308" s="327">
        <v>35000000000</v>
      </c>
      <c r="F308" s="327"/>
      <c r="G308" s="327"/>
      <c r="H308" s="327">
        <v>35000000000</v>
      </c>
      <c r="I308" s="327"/>
    </row>
    <row r="309" spans="1:9" ht="16.5" customHeight="1">
      <c r="A309" s="328" t="s">
        <v>8</v>
      </c>
      <c r="B309" s="328"/>
      <c r="C309" s="328"/>
      <c r="D309" s="328"/>
      <c r="E309" s="329">
        <v>35000000000</v>
      </c>
      <c r="F309" s="329"/>
      <c r="G309" s="329"/>
      <c r="H309" s="329">
        <v>35000000000</v>
      </c>
      <c r="I309" s="329"/>
    </row>
    <row r="310" ht="18" customHeight="1">
      <c r="A310" s="10" t="s">
        <v>131</v>
      </c>
    </row>
    <row r="311" ht="16.5" customHeight="1">
      <c r="A311" s="10" t="s">
        <v>132</v>
      </c>
    </row>
    <row r="312" ht="16.5" customHeight="1"/>
    <row r="313" spans="1:9" ht="16.5" customHeight="1">
      <c r="A313" s="294" t="s">
        <v>750</v>
      </c>
      <c r="B313" s="294"/>
      <c r="C313" s="294"/>
      <c r="D313" s="294"/>
      <c r="E313" s="95"/>
      <c r="F313" s="295" t="s">
        <v>751</v>
      </c>
      <c r="G313" s="295"/>
      <c r="H313" s="293" t="s">
        <v>752</v>
      </c>
      <c r="I313" s="293"/>
    </row>
    <row r="314" spans="1:9" s="53" customFormat="1" ht="30" customHeight="1">
      <c r="A314" s="330" t="s">
        <v>133</v>
      </c>
      <c r="B314" s="330"/>
      <c r="C314" s="330"/>
      <c r="D314" s="330"/>
      <c r="E314" s="331"/>
      <c r="F314" s="332"/>
      <c r="G314" s="332"/>
      <c r="H314" s="331"/>
      <c r="I314" s="333"/>
    </row>
    <row r="315" spans="1:10" ht="15">
      <c r="A315" s="334" t="s">
        <v>134</v>
      </c>
      <c r="B315" s="334"/>
      <c r="C315" s="334"/>
      <c r="D315" s="334"/>
      <c r="E315" s="335">
        <v>35000000000</v>
      </c>
      <c r="F315" s="336"/>
      <c r="G315" s="336"/>
      <c r="H315" s="335">
        <v>35000000000</v>
      </c>
      <c r="I315" s="336"/>
      <c r="J315" s="336"/>
    </row>
    <row r="316" spans="1:10" ht="15">
      <c r="A316" s="334" t="s">
        <v>135</v>
      </c>
      <c r="B316" s="334"/>
      <c r="C316" s="334"/>
      <c r="D316" s="334"/>
      <c r="E316" s="335">
        <v>35000000000</v>
      </c>
      <c r="F316" s="336"/>
      <c r="G316" s="336"/>
      <c r="H316" s="335">
        <v>35000000000</v>
      </c>
      <c r="I316" s="336"/>
      <c r="J316" s="336"/>
    </row>
    <row r="317" spans="1:10" ht="15">
      <c r="A317" s="321" t="s">
        <v>608</v>
      </c>
      <c r="B317" s="337"/>
      <c r="C317" s="337"/>
      <c r="D317" s="322"/>
      <c r="E317" s="335"/>
      <c r="F317" s="336"/>
      <c r="G317" s="336"/>
      <c r="H317" s="335"/>
      <c r="I317" s="336"/>
      <c r="J317" s="336"/>
    </row>
    <row r="318" spans="1:10" ht="15">
      <c r="A318" s="334" t="s">
        <v>200</v>
      </c>
      <c r="B318" s="334"/>
      <c r="C318" s="334"/>
      <c r="D318" s="334"/>
      <c r="E318" s="335">
        <v>0</v>
      </c>
      <c r="F318" s="336"/>
      <c r="G318" s="336"/>
      <c r="H318" s="335">
        <v>0</v>
      </c>
      <c r="I318" s="336"/>
      <c r="J318" s="336"/>
    </row>
    <row r="319" spans="1:10" ht="15" customHeight="1">
      <c r="A319" s="321" t="s">
        <v>608</v>
      </c>
      <c r="B319" s="337"/>
      <c r="C319" s="337"/>
      <c r="D319" s="322"/>
      <c r="E319" s="335"/>
      <c r="F319" s="336"/>
      <c r="G319" s="336"/>
      <c r="H319" s="335"/>
      <c r="I319" s="336"/>
      <c r="J319" s="336"/>
    </row>
    <row r="320" spans="1:10" ht="15">
      <c r="A320" s="334" t="s">
        <v>201</v>
      </c>
      <c r="B320" s="334"/>
      <c r="C320" s="334"/>
      <c r="D320" s="334"/>
      <c r="E320" s="335"/>
      <c r="F320" s="336"/>
      <c r="G320" s="336"/>
      <c r="H320" s="335"/>
      <c r="I320" s="336"/>
      <c r="J320" s="336"/>
    </row>
    <row r="321" spans="1:10" ht="15">
      <c r="A321" s="334" t="s">
        <v>202</v>
      </c>
      <c r="B321" s="334"/>
      <c r="C321" s="334"/>
      <c r="D321" s="334"/>
      <c r="E321" s="335">
        <f>E316+E318</f>
        <v>35000000000</v>
      </c>
      <c r="F321" s="336"/>
      <c r="G321" s="336"/>
      <c r="H321" s="335">
        <f>H316+H318</f>
        <v>35000000000</v>
      </c>
      <c r="I321" s="336"/>
      <c r="J321" s="336"/>
    </row>
    <row r="322" spans="1:9" ht="15">
      <c r="A322" s="340" t="s">
        <v>136</v>
      </c>
      <c r="B322" s="340"/>
      <c r="C322" s="340"/>
      <c r="D322" s="340"/>
      <c r="E322" s="341">
        <v>0</v>
      </c>
      <c r="F322" s="342"/>
      <c r="G322" s="342"/>
      <c r="H322" s="341">
        <v>0</v>
      </c>
      <c r="I322" s="343"/>
    </row>
    <row r="323" spans="1:9" ht="18" customHeight="1">
      <c r="A323" s="344" t="s">
        <v>137</v>
      </c>
      <c r="B323" s="344"/>
      <c r="C323" s="344"/>
      <c r="D323" s="344"/>
      <c r="E323" s="129"/>
      <c r="F323" s="338"/>
      <c r="G323" s="338"/>
      <c r="H323" s="338"/>
      <c r="I323" s="338"/>
    </row>
    <row r="324" spans="1:9" ht="15">
      <c r="A324" s="334" t="s">
        <v>138</v>
      </c>
      <c r="B324" s="334"/>
      <c r="C324" s="334"/>
      <c r="D324" s="334"/>
      <c r="E324" s="128"/>
      <c r="F324" s="339"/>
      <c r="G324" s="339"/>
      <c r="H324" s="339"/>
      <c r="I324" s="339"/>
    </row>
    <row r="325" spans="1:9" ht="15">
      <c r="A325" s="334" t="s">
        <v>139</v>
      </c>
      <c r="B325" s="334"/>
      <c r="C325" s="334"/>
      <c r="D325" s="334"/>
      <c r="E325" s="128"/>
      <c r="F325" s="339"/>
      <c r="G325" s="339"/>
      <c r="H325" s="339"/>
      <c r="I325" s="339"/>
    </row>
    <row r="326" spans="1:9" ht="15">
      <c r="A326" s="334" t="s">
        <v>140</v>
      </c>
      <c r="B326" s="334"/>
      <c r="C326" s="334"/>
      <c r="D326" s="334"/>
      <c r="E326" s="128"/>
      <c r="F326" s="339"/>
      <c r="G326" s="339"/>
      <c r="H326" s="339"/>
      <c r="I326" s="339"/>
    </row>
    <row r="327" spans="1:9" ht="15">
      <c r="A327" s="340" t="s">
        <v>141</v>
      </c>
      <c r="B327" s="340"/>
      <c r="C327" s="340"/>
      <c r="D327" s="340"/>
      <c r="E327" s="103"/>
      <c r="F327" s="347"/>
      <c r="G327" s="347"/>
      <c r="H327" s="347"/>
      <c r="I327" s="347"/>
    </row>
    <row r="328" spans="1:9" ht="18" customHeight="1">
      <c r="A328" s="344" t="s">
        <v>142</v>
      </c>
      <c r="B328" s="344"/>
      <c r="C328" s="344"/>
      <c r="D328" s="344"/>
      <c r="E328" s="345"/>
      <c r="F328" s="348"/>
      <c r="G328" s="348"/>
      <c r="H328" s="345"/>
      <c r="I328" s="346"/>
    </row>
    <row r="329" spans="1:9" ht="15">
      <c r="A329" s="334" t="s">
        <v>143</v>
      </c>
      <c r="B329" s="334"/>
      <c r="C329" s="334"/>
      <c r="D329" s="334"/>
      <c r="E329" s="335">
        <v>3500000</v>
      </c>
      <c r="F329" s="336"/>
      <c r="G329" s="336"/>
      <c r="H329" s="335">
        <v>3500000</v>
      </c>
      <c r="I329" s="349"/>
    </row>
    <row r="330" spans="1:9" ht="15">
      <c r="A330" s="334" t="s">
        <v>144</v>
      </c>
      <c r="B330" s="334"/>
      <c r="C330" s="334"/>
      <c r="D330" s="334"/>
      <c r="E330" s="335">
        <v>3500000</v>
      </c>
      <c r="F330" s="336"/>
      <c r="G330" s="336"/>
      <c r="H330" s="335">
        <v>3500000</v>
      </c>
      <c r="I330" s="349"/>
    </row>
    <row r="331" spans="1:9" ht="15">
      <c r="A331" s="334" t="s">
        <v>145</v>
      </c>
      <c r="B331" s="334"/>
      <c r="C331" s="334"/>
      <c r="D331" s="334"/>
      <c r="E331" s="335">
        <v>3500000</v>
      </c>
      <c r="F331" s="336"/>
      <c r="G331" s="336"/>
      <c r="H331" s="335">
        <v>3500000</v>
      </c>
      <c r="I331" s="349"/>
    </row>
    <row r="332" spans="1:9" ht="15">
      <c r="A332" s="352" t="s">
        <v>146</v>
      </c>
      <c r="B332" s="352"/>
      <c r="C332" s="352"/>
      <c r="D332" s="352"/>
      <c r="E332" s="350"/>
      <c r="F332" s="353"/>
      <c r="G332" s="353"/>
      <c r="H332" s="350"/>
      <c r="I332" s="351"/>
    </row>
    <row r="333" spans="1:9" ht="15">
      <c r="A333" s="334" t="s">
        <v>147</v>
      </c>
      <c r="B333" s="334"/>
      <c r="C333" s="334"/>
      <c r="D333" s="334"/>
      <c r="E333" s="335">
        <v>0</v>
      </c>
      <c r="F333" s="336"/>
      <c r="G333" s="336"/>
      <c r="H333" s="335">
        <v>0</v>
      </c>
      <c r="I333" s="349"/>
    </row>
    <row r="334" spans="1:9" ht="15">
      <c r="A334" s="334" t="s">
        <v>145</v>
      </c>
      <c r="B334" s="334"/>
      <c r="C334" s="334"/>
      <c r="D334" s="334"/>
      <c r="E334" s="335"/>
      <c r="F334" s="336"/>
      <c r="G334" s="336"/>
      <c r="H334" s="335"/>
      <c r="I334" s="349"/>
    </row>
    <row r="335" spans="1:9" ht="15">
      <c r="A335" s="334" t="s">
        <v>146</v>
      </c>
      <c r="B335" s="334"/>
      <c r="C335" s="334"/>
      <c r="D335" s="334"/>
      <c r="E335" s="335"/>
      <c r="F335" s="336"/>
      <c r="G335" s="336"/>
      <c r="H335" s="335"/>
      <c r="I335" s="349"/>
    </row>
    <row r="336" spans="1:9" ht="15">
      <c r="A336" s="334" t="s">
        <v>148</v>
      </c>
      <c r="B336" s="334"/>
      <c r="C336" s="334"/>
      <c r="D336" s="334"/>
      <c r="E336" s="335">
        <v>3500000</v>
      </c>
      <c r="F336" s="336"/>
      <c r="G336" s="336"/>
      <c r="H336" s="335">
        <v>3500000</v>
      </c>
      <c r="I336" s="349"/>
    </row>
    <row r="337" spans="1:9" ht="15">
      <c r="A337" s="334" t="s">
        <v>145</v>
      </c>
      <c r="B337" s="334"/>
      <c r="C337" s="334"/>
      <c r="D337" s="334"/>
      <c r="E337" s="335">
        <v>3500000</v>
      </c>
      <c r="F337" s="336"/>
      <c r="G337" s="336"/>
      <c r="H337" s="335">
        <v>3500000</v>
      </c>
      <c r="I337" s="349"/>
    </row>
    <row r="338" spans="1:9" ht="15">
      <c r="A338" s="354" t="s">
        <v>146</v>
      </c>
      <c r="B338" s="354"/>
      <c r="C338" s="354"/>
      <c r="D338" s="354"/>
      <c r="E338" s="355"/>
      <c r="F338" s="356"/>
      <c r="G338" s="356"/>
      <c r="H338" s="355"/>
      <c r="I338" s="357"/>
    </row>
    <row r="339" ht="18" customHeight="1">
      <c r="A339" s="10" t="s">
        <v>149</v>
      </c>
    </row>
    <row r="340" spans="1:9" ht="30" customHeight="1">
      <c r="A340" s="235" t="s">
        <v>609</v>
      </c>
      <c r="B340" s="235"/>
      <c r="C340" s="235"/>
      <c r="D340" s="235"/>
      <c r="E340" s="235"/>
      <c r="F340" s="235"/>
      <c r="G340" s="235"/>
      <c r="H340" s="235"/>
      <c r="I340" s="235"/>
    </row>
    <row r="341" spans="1:9" ht="16.5" customHeight="1">
      <c r="A341" s="20"/>
      <c r="B341" s="20"/>
      <c r="C341" s="20"/>
      <c r="D341" s="20"/>
      <c r="E341" s="20"/>
      <c r="F341" s="20"/>
      <c r="G341" s="20"/>
      <c r="H341" s="20"/>
      <c r="I341" s="20"/>
    </row>
    <row r="342" spans="1:9" ht="15.75" customHeight="1">
      <c r="A342" s="20"/>
      <c r="B342" s="20"/>
      <c r="C342" s="20"/>
      <c r="D342" s="20"/>
      <c r="E342" s="20"/>
      <c r="F342" s="20"/>
      <c r="G342" s="20"/>
      <c r="H342" s="20"/>
      <c r="I342" s="20"/>
    </row>
    <row r="343" spans="1:9" ht="18" customHeight="1">
      <c r="A343" s="197" t="s">
        <v>152</v>
      </c>
      <c r="B343" s="197"/>
      <c r="C343" s="197"/>
      <c r="D343" s="197"/>
      <c r="E343" s="198" t="s">
        <v>751</v>
      </c>
      <c r="F343" s="221"/>
      <c r="G343" s="221"/>
      <c r="H343" s="198" t="s">
        <v>752</v>
      </c>
      <c r="I343" s="381"/>
    </row>
    <row r="344" spans="1:9" ht="16.5" customHeight="1">
      <c r="A344" s="201" t="s">
        <v>153</v>
      </c>
      <c r="B344" s="201"/>
      <c r="C344" s="201"/>
      <c r="D344" s="201"/>
      <c r="E344" s="182">
        <v>0</v>
      </c>
      <c r="F344" s="183"/>
      <c r="G344" s="183"/>
      <c r="H344" s="182">
        <v>0</v>
      </c>
      <c r="I344" s="184"/>
    </row>
    <row r="345" spans="1:9" ht="16.5" customHeight="1">
      <c r="A345" s="201" t="s">
        <v>154</v>
      </c>
      <c r="B345" s="201"/>
      <c r="C345" s="201"/>
      <c r="D345" s="201"/>
      <c r="E345" s="182"/>
      <c r="F345" s="183"/>
      <c r="G345" s="183"/>
      <c r="H345" s="182"/>
      <c r="I345" s="184"/>
    </row>
    <row r="346" spans="1:9" ht="16.5" customHeight="1">
      <c r="A346" s="201" t="s">
        <v>155</v>
      </c>
      <c r="B346" s="201"/>
      <c r="C346" s="201"/>
      <c r="D346" s="201"/>
      <c r="E346" s="182"/>
      <c r="F346" s="183"/>
      <c r="G346" s="183"/>
      <c r="H346" s="182"/>
      <c r="I346" s="184"/>
    </row>
    <row r="347" spans="1:9" ht="24" customHeight="1">
      <c r="A347" s="274" t="s">
        <v>156</v>
      </c>
      <c r="B347" s="274"/>
      <c r="C347" s="274"/>
      <c r="D347" s="274"/>
      <c r="E347" s="358"/>
      <c r="F347" s="359"/>
      <c r="G347" s="359"/>
      <c r="H347" s="358"/>
      <c r="I347" s="360"/>
    </row>
    <row r="348" spans="1:9" ht="16.5" customHeight="1">
      <c r="A348" s="201" t="s">
        <v>157</v>
      </c>
      <c r="B348" s="201"/>
      <c r="C348" s="201"/>
      <c r="D348" s="201"/>
      <c r="E348" s="182"/>
      <c r="F348" s="183"/>
      <c r="G348" s="183"/>
      <c r="H348" s="182"/>
      <c r="I348" s="184"/>
    </row>
    <row r="349" spans="1:9" ht="16.5" customHeight="1">
      <c r="A349" s="201" t="s">
        <v>158</v>
      </c>
      <c r="B349" s="201"/>
      <c r="C349" s="201"/>
      <c r="D349" s="201"/>
      <c r="E349" s="182"/>
      <c r="F349" s="183"/>
      <c r="G349" s="183"/>
      <c r="H349" s="182"/>
      <c r="I349" s="184"/>
    </row>
    <row r="350" spans="1:9" ht="16.5" customHeight="1">
      <c r="A350" s="201" t="s">
        <v>159</v>
      </c>
      <c r="B350" s="201"/>
      <c r="C350" s="201"/>
      <c r="D350" s="201"/>
      <c r="E350" s="182"/>
      <c r="F350" s="183"/>
      <c r="G350" s="183"/>
      <c r="H350" s="182"/>
      <c r="I350" s="184"/>
    </row>
    <row r="351" spans="1:9" s="148" customFormat="1" ht="43.5" customHeight="1">
      <c r="A351" s="234" t="s">
        <v>160</v>
      </c>
      <c r="B351" s="234"/>
      <c r="C351" s="234"/>
      <c r="D351" s="234"/>
      <c r="E351" s="232"/>
      <c r="F351" s="233"/>
      <c r="G351" s="233"/>
      <c r="H351" s="232"/>
      <c r="I351" s="361"/>
    </row>
    <row r="352" spans="1:9" ht="16.5" customHeight="1">
      <c r="A352" s="201" t="s">
        <v>161</v>
      </c>
      <c r="B352" s="201"/>
      <c r="C352" s="201"/>
      <c r="D352" s="201"/>
      <c r="E352" s="182"/>
      <c r="F352" s="183"/>
      <c r="G352" s="183"/>
      <c r="H352" s="182"/>
      <c r="I352" s="184"/>
    </row>
    <row r="353" spans="1:9" ht="16.5" customHeight="1">
      <c r="A353" s="201" t="s">
        <v>190</v>
      </c>
      <c r="B353" s="201"/>
      <c r="C353" s="201"/>
      <c r="D353" s="201"/>
      <c r="E353" s="182"/>
      <c r="F353" s="183"/>
      <c r="G353" s="183"/>
      <c r="H353" s="182"/>
      <c r="I353" s="184"/>
    </row>
    <row r="354" spans="1:9" ht="16.5" customHeight="1">
      <c r="A354" s="265" t="s">
        <v>191</v>
      </c>
      <c r="B354" s="265"/>
      <c r="C354" s="265"/>
      <c r="D354" s="265"/>
      <c r="E354" s="228"/>
      <c r="F354" s="229"/>
      <c r="G354" s="229"/>
      <c r="H354" s="228"/>
      <c r="I354" s="267"/>
    </row>
    <row r="355" spans="1:9" ht="16.5" customHeight="1">
      <c r="A355" s="30"/>
      <c r="B355" s="30"/>
      <c r="C355" s="30"/>
      <c r="D355" s="30"/>
      <c r="E355" s="39"/>
      <c r="F355" s="39"/>
      <c r="G355" s="39"/>
      <c r="H355" s="39"/>
      <c r="I355" s="39"/>
    </row>
    <row r="356" spans="1:9" ht="17.25" customHeight="1">
      <c r="A356" s="390" t="s">
        <v>192</v>
      </c>
      <c r="B356" s="390"/>
      <c r="C356" s="390"/>
      <c r="D356" s="390"/>
      <c r="E356" s="390"/>
      <c r="F356" s="390"/>
      <c r="G356" s="390"/>
      <c r="H356" s="390"/>
      <c r="I356" s="390"/>
    </row>
    <row r="357" spans="1:9" ht="16.5" customHeight="1">
      <c r="A357" s="244" t="s">
        <v>193</v>
      </c>
      <c r="B357" s="244"/>
      <c r="C357" s="244"/>
      <c r="D357" s="244"/>
      <c r="E357" s="244"/>
      <c r="F357" s="244"/>
      <c r="G357" s="244"/>
      <c r="H357" s="244"/>
      <c r="I357" s="244"/>
    </row>
    <row r="358" spans="1:9" ht="15.75" customHeight="1">
      <c r="A358" s="362" t="s">
        <v>750</v>
      </c>
      <c r="B358" s="362"/>
      <c r="C358" s="362"/>
      <c r="D358" s="362"/>
      <c r="E358" s="198" t="s">
        <v>656</v>
      </c>
      <c r="F358" s="221"/>
      <c r="G358" s="221"/>
      <c r="H358" s="198" t="s">
        <v>776</v>
      </c>
      <c r="I358" s="381"/>
    </row>
    <row r="359" spans="1:9" s="55" customFormat="1" ht="31.5" customHeight="1">
      <c r="A359" s="363" t="s">
        <v>194</v>
      </c>
      <c r="B359" s="364"/>
      <c r="C359" s="364"/>
      <c r="D359" s="365"/>
      <c r="E359" s="291">
        <f>E361+E362+E363</f>
        <v>3553697178</v>
      </c>
      <c r="F359" s="292"/>
      <c r="G359" s="292"/>
      <c r="H359" s="396">
        <f>H361+H362+H363</f>
        <v>6353497795</v>
      </c>
      <c r="I359" s="397"/>
    </row>
    <row r="360" spans="1:9" s="55" customFormat="1" ht="15.75" customHeight="1">
      <c r="A360" s="201" t="s">
        <v>195</v>
      </c>
      <c r="B360" s="201"/>
      <c r="C360" s="201"/>
      <c r="D360" s="201"/>
      <c r="E360" s="182"/>
      <c r="F360" s="183"/>
      <c r="G360" s="183"/>
      <c r="H360" s="303"/>
      <c r="I360" s="304"/>
    </row>
    <row r="361" spans="1:9" s="55" customFormat="1" ht="16.5" customHeight="1">
      <c r="A361" s="201" t="s">
        <v>446</v>
      </c>
      <c r="B361" s="201"/>
      <c r="C361" s="201"/>
      <c r="D361" s="201"/>
      <c r="E361" s="182">
        <v>1153743091</v>
      </c>
      <c r="F361" s="183"/>
      <c r="G361" s="183"/>
      <c r="H361" s="303">
        <v>1585234182</v>
      </c>
      <c r="I361" s="304"/>
    </row>
    <row r="362" spans="1:9" s="55" customFormat="1" ht="16.5" customHeight="1">
      <c r="A362" s="201" t="s">
        <v>196</v>
      </c>
      <c r="B362" s="201"/>
      <c r="C362" s="201"/>
      <c r="D362" s="201"/>
      <c r="E362" s="182">
        <v>1942754669</v>
      </c>
      <c r="F362" s="183"/>
      <c r="G362" s="183"/>
      <c r="H362" s="303">
        <v>4294079122</v>
      </c>
      <c r="I362" s="304"/>
    </row>
    <row r="363" spans="1:9" s="55" customFormat="1" ht="16.5" customHeight="1">
      <c r="A363" s="334" t="s">
        <v>684</v>
      </c>
      <c r="B363" s="334"/>
      <c r="C363" s="334"/>
      <c r="D363" s="334"/>
      <c r="E363" s="216">
        <v>457199418</v>
      </c>
      <c r="F363" s="216"/>
      <c r="G363" s="216"/>
      <c r="H363" s="303">
        <v>474184491</v>
      </c>
      <c r="I363" s="304"/>
    </row>
    <row r="364" spans="1:9" s="55" customFormat="1" ht="29.25" customHeight="1">
      <c r="A364" s="334" t="s">
        <v>685</v>
      </c>
      <c r="B364" s="334"/>
      <c r="C364" s="334"/>
      <c r="D364" s="334"/>
      <c r="E364" s="216">
        <v>0</v>
      </c>
      <c r="F364" s="216"/>
      <c r="G364" s="216"/>
      <c r="H364" s="303">
        <v>0</v>
      </c>
      <c r="I364" s="304"/>
    </row>
    <row r="365" spans="1:9" s="55" customFormat="1" ht="41.25" customHeight="1">
      <c r="A365" s="246" t="s">
        <v>686</v>
      </c>
      <c r="B365" s="247"/>
      <c r="C365" s="247"/>
      <c r="D365" s="248"/>
      <c r="E365" s="228">
        <v>0</v>
      </c>
      <c r="F365" s="229"/>
      <c r="G365" s="229"/>
      <c r="H365" s="310">
        <v>0</v>
      </c>
      <c r="I365" s="311"/>
    </row>
    <row r="366" spans="1:9" s="55" customFormat="1" ht="18" customHeight="1">
      <c r="A366" s="197" t="s">
        <v>197</v>
      </c>
      <c r="B366" s="197"/>
      <c r="C366" s="197"/>
      <c r="D366" s="197"/>
      <c r="E366" s="301">
        <f>SUM(E368:G373)</f>
        <v>517300</v>
      </c>
      <c r="F366" s="366"/>
      <c r="G366" s="366"/>
      <c r="H366" s="241">
        <f>SUM(H368:I373)</f>
        <v>45922200</v>
      </c>
      <c r="I366" s="243"/>
    </row>
    <row r="367" spans="1:9" s="55" customFormat="1" ht="15" customHeight="1">
      <c r="A367" s="201" t="s">
        <v>195</v>
      </c>
      <c r="B367" s="201"/>
      <c r="C367" s="201"/>
      <c r="D367" s="201"/>
      <c r="E367" s="182"/>
      <c r="F367" s="183"/>
      <c r="G367" s="183"/>
      <c r="H367" s="303"/>
      <c r="I367" s="304"/>
    </row>
    <row r="368" spans="1:9" s="55" customFormat="1" ht="16.5" customHeight="1">
      <c r="A368" s="201" t="s">
        <v>198</v>
      </c>
      <c r="B368" s="201"/>
      <c r="C368" s="201"/>
      <c r="D368" s="201"/>
      <c r="E368" s="182"/>
      <c r="F368" s="183"/>
      <c r="G368" s="183"/>
      <c r="H368" s="303">
        <v>0</v>
      </c>
      <c r="I368" s="304"/>
    </row>
    <row r="369" spans="1:9" s="55" customFormat="1" ht="16.5" customHeight="1">
      <c r="A369" s="201" t="s">
        <v>203</v>
      </c>
      <c r="B369" s="201"/>
      <c r="C369" s="201"/>
      <c r="D369" s="201"/>
      <c r="E369" s="182"/>
      <c r="F369" s="183"/>
      <c r="G369" s="183"/>
      <c r="H369" s="303">
        <v>0</v>
      </c>
      <c r="I369" s="304"/>
    </row>
    <row r="370" spans="1:9" s="55" customFormat="1" ht="16.5" customHeight="1">
      <c r="A370" s="201" t="s">
        <v>204</v>
      </c>
      <c r="B370" s="201"/>
      <c r="C370" s="201"/>
      <c r="D370" s="201"/>
      <c r="E370" s="182">
        <v>517300</v>
      </c>
      <c r="F370" s="183"/>
      <c r="G370" s="183"/>
      <c r="H370" s="303">
        <v>45922200</v>
      </c>
      <c r="I370" s="304"/>
    </row>
    <row r="371" spans="1:9" s="55" customFormat="1" ht="31.5" customHeight="1">
      <c r="A371" s="367" t="s">
        <v>687</v>
      </c>
      <c r="B371" s="368"/>
      <c r="C371" s="368"/>
      <c r="D371" s="369"/>
      <c r="E371" s="182">
        <v>0</v>
      </c>
      <c r="F371" s="183"/>
      <c r="G371" s="183"/>
      <c r="H371" s="303">
        <v>0</v>
      </c>
      <c r="I371" s="304"/>
    </row>
    <row r="372" spans="1:9" s="55" customFormat="1" ht="16.5" customHeight="1">
      <c r="A372" s="201" t="s">
        <v>205</v>
      </c>
      <c r="B372" s="201"/>
      <c r="C372" s="201"/>
      <c r="D372" s="201"/>
      <c r="E372" s="182">
        <v>0</v>
      </c>
      <c r="F372" s="183"/>
      <c r="G372" s="183"/>
      <c r="H372" s="303">
        <v>0</v>
      </c>
      <c r="I372" s="304"/>
    </row>
    <row r="373" spans="1:9" s="55" customFormat="1" ht="16.5" customHeight="1">
      <c r="A373" s="265" t="s">
        <v>206</v>
      </c>
      <c r="B373" s="265"/>
      <c r="C373" s="265"/>
      <c r="D373" s="265"/>
      <c r="E373" s="228">
        <v>0</v>
      </c>
      <c r="F373" s="229"/>
      <c r="G373" s="229"/>
      <c r="H373" s="310">
        <v>0</v>
      </c>
      <c r="I373" s="311"/>
    </row>
    <row r="374" spans="1:9" s="55" customFormat="1" ht="31.5" customHeight="1">
      <c r="A374" s="370" t="s">
        <v>207</v>
      </c>
      <c r="B374" s="199"/>
      <c r="C374" s="199"/>
      <c r="D374" s="200"/>
      <c r="E374" s="179">
        <f>E359-E366</f>
        <v>3553179878</v>
      </c>
      <c r="F374" s="180"/>
      <c r="G374" s="180"/>
      <c r="H374" s="241">
        <f>H359-H366</f>
        <v>6307575595</v>
      </c>
      <c r="I374" s="243"/>
    </row>
    <row r="375" spans="1:9" s="55" customFormat="1" ht="15" customHeight="1">
      <c r="A375" s="209" t="s">
        <v>208</v>
      </c>
      <c r="B375" s="210"/>
      <c r="C375" s="210"/>
      <c r="D375" s="211"/>
      <c r="E375" s="182"/>
      <c r="F375" s="183"/>
      <c r="G375" s="183"/>
      <c r="H375" s="303"/>
      <c r="I375" s="304"/>
    </row>
    <row r="376" spans="1:9" s="55" customFormat="1" ht="16.5" customHeight="1">
      <c r="A376" s="201" t="s">
        <v>447</v>
      </c>
      <c r="B376" s="201"/>
      <c r="C376" s="201"/>
      <c r="D376" s="201"/>
      <c r="E376" s="182">
        <f>E361</f>
        <v>1153743091</v>
      </c>
      <c r="F376" s="183"/>
      <c r="G376" s="183"/>
      <c r="H376" s="303">
        <v>1345257000</v>
      </c>
      <c r="I376" s="304"/>
    </row>
    <row r="377" spans="1:9" s="55" customFormat="1" ht="16.5" customHeight="1">
      <c r="A377" s="201" t="s">
        <v>209</v>
      </c>
      <c r="B377" s="201"/>
      <c r="C377" s="201"/>
      <c r="D377" s="201"/>
      <c r="E377" s="182">
        <f>E362-E366</f>
        <v>1942237369</v>
      </c>
      <c r="F377" s="183"/>
      <c r="G377" s="183"/>
      <c r="H377" s="303">
        <v>4040193700</v>
      </c>
      <c r="I377" s="304"/>
    </row>
    <row r="378" spans="1:9" s="55" customFormat="1" ht="16.5" customHeight="1">
      <c r="A378" s="371" t="s">
        <v>448</v>
      </c>
      <c r="B378" s="371"/>
      <c r="C378" s="371"/>
      <c r="D378" s="371"/>
      <c r="E378" s="266">
        <f>E363</f>
        <v>457199418</v>
      </c>
      <c r="F378" s="266"/>
      <c r="G378" s="266"/>
      <c r="H378" s="310">
        <f>H363</f>
        <v>474184491</v>
      </c>
      <c r="I378" s="311"/>
    </row>
    <row r="379" spans="1:9" s="55" customFormat="1" ht="18" customHeight="1">
      <c r="A379" s="197" t="s">
        <v>210</v>
      </c>
      <c r="B379" s="197"/>
      <c r="C379" s="197"/>
      <c r="D379" s="197"/>
      <c r="E379" s="372" t="s">
        <v>113</v>
      </c>
      <c r="F379" s="372"/>
      <c r="G379" s="372"/>
      <c r="H379" s="212" t="s">
        <v>775</v>
      </c>
      <c r="I379" s="213"/>
    </row>
    <row r="380" spans="1:9" s="55" customFormat="1" ht="16.5" customHeight="1">
      <c r="A380" s="201" t="s">
        <v>211</v>
      </c>
      <c r="B380" s="201"/>
      <c r="C380" s="201"/>
      <c r="D380" s="201"/>
      <c r="E380" s="182">
        <v>1792263563</v>
      </c>
      <c r="F380" s="183"/>
      <c r="G380" s="183"/>
      <c r="H380" s="303">
        <v>3998357175</v>
      </c>
      <c r="I380" s="304"/>
    </row>
    <row r="381" spans="1:9" s="55" customFormat="1" ht="16.5" customHeight="1">
      <c r="A381" s="373" t="s">
        <v>212</v>
      </c>
      <c r="B381" s="373"/>
      <c r="C381" s="373"/>
      <c r="D381" s="373"/>
      <c r="E381" s="182">
        <v>1614059170</v>
      </c>
      <c r="F381" s="183"/>
      <c r="G381" s="183"/>
      <c r="H381" s="303">
        <v>2313683537</v>
      </c>
      <c r="I381" s="304"/>
    </row>
    <row r="382" spans="1:9" s="55" customFormat="1" ht="16.5" customHeight="1">
      <c r="A382" s="201" t="s">
        <v>213</v>
      </c>
      <c r="B382" s="201"/>
      <c r="C382" s="201"/>
      <c r="D382" s="201"/>
      <c r="E382" s="182">
        <v>29169009</v>
      </c>
      <c r="F382" s="183"/>
      <c r="G382" s="183"/>
      <c r="H382" s="303">
        <v>9033921</v>
      </c>
      <c r="I382" s="304"/>
    </row>
    <row r="383" spans="1:9" s="55" customFormat="1" ht="30.75" customHeight="1">
      <c r="A383" s="246" t="s">
        <v>216</v>
      </c>
      <c r="B383" s="247"/>
      <c r="C383" s="247"/>
      <c r="D383" s="248"/>
      <c r="E383" s="182"/>
      <c r="F383" s="183"/>
      <c r="G383" s="183"/>
      <c r="H383" s="303"/>
      <c r="I383" s="304"/>
    </row>
    <row r="384" spans="1:9" s="55" customFormat="1" ht="16.5" customHeight="1">
      <c r="A384" s="201" t="s">
        <v>330</v>
      </c>
      <c r="B384" s="201"/>
      <c r="C384" s="201"/>
      <c r="D384" s="201"/>
      <c r="E384" s="182"/>
      <c r="F384" s="183"/>
      <c r="G384" s="183"/>
      <c r="H384" s="303"/>
      <c r="I384" s="304"/>
    </row>
    <row r="385" spans="1:9" s="55" customFormat="1" ht="16.5" customHeight="1">
      <c r="A385" s="201" t="s">
        <v>217</v>
      </c>
      <c r="B385" s="201"/>
      <c r="C385" s="201"/>
      <c r="D385" s="201"/>
      <c r="E385" s="182"/>
      <c r="F385" s="183"/>
      <c r="G385" s="183"/>
      <c r="H385" s="303"/>
      <c r="I385" s="304"/>
    </row>
    <row r="386" spans="1:9" s="55" customFormat="1" ht="16.5" customHeight="1">
      <c r="A386" s="201" t="s">
        <v>218</v>
      </c>
      <c r="B386" s="201"/>
      <c r="C386" s="201"/>
      <c r="D386" s="201"/>
      <c r="E386" s="182"/>
      <c r="F386" s="183"/>
      <c r="G386" s="183"/>
      <c r="H386" s="303"/>
      <c r="I386" s="304"/>
    </row>
    <row r="387" spans="1:9" s="55" customFormat="1" ht="16.5" customHeight="1">
      <c r="A387" s="201" t="s">
        <v>24</v>
      </c>
      <c r="B387" s="201"/>
      <c r="C387" s="201"/>
      <c r="D387" s="201"/>
      <c r="E387" s="182"/>
      <c r="F387" s="183"/>
      <c r="G387" s="183"/>
      <c r="H387" s="303"/>
      <c r="I387" s="304"/>
    </row>
    <row r="388" spans="1:9" s="55" customFormat="1" ht="18" customHeight="1">
      <c r="A388" s="206" t="s">
        <v>8</v>
      </c>
      <c r="B388" s="207"/>
      <c r="C388" s="207"/>
      <c r="D388" s="208"/>
      <c r="E388" s="176">
        <f>SUM(E380:G387)</f>
        <v>3435491742</v>
      </c>
      <c r="F388" s="177"/>
      <c r="G388" s="177"/>
      <c r="H388" s="398">
        <f>SUM(H380:I387)</f>
        <v>6321074633</v>
      </c>
      <c r="I388" s="399"/>
    </row>
    <row r="389" spans="1:9" s="55" customFormat="1" ht="18" customHeight="1">
      <c r="A389" s="197" t="s">
        <v>219</v>
      </c>
      <c r="B389" s="197"/>
      <c r="C389" s="197"/>
      <c r="D389" s="197"/>
      <c r="E389" s="230"/>
      <c r="F389" s="231"/>
      <c r="G389" s="231"/>
      <c r="H389" s="212"/>
      <c r="I389" s="213"/>
    </row>
    <row r="390" spans="1:9" s="55" customFormat="1" ht="16.5" customHeight="1">
      <c r="A390" s="201" t="s">
        <v>229</v>
      </c>
      <c r="B390" s="201"/>
      <c r="C390" s="201"/>
      <c r="D390" s="201"/>
      <c r="E390" s="182">
        <v>14538667</v>
      </c>
      <c r="F390" s="183"/>
      <c r="G390" s="183"/>
      <c r="H390" s="303">
        <v>77869223</v>
      </c>
      <c r="I390" s="304"/>
    </row>
    <row r="391" spans="1:9" s="55" customFormat="1" ht="16.5" customHeight="1">
      <c r="A391" s="201" t="s">
        <v>230</v>
      </c>
      <c r="B391" s="201"/>
      <c r="C391" s="201"/>
      <c r="D391" s="201"/>
      <c r="E391" s="182"/>
      <c r="F391" s="183"/>
      <c r="G391" s="183"/>
      <c r="H391" s="303"/>
      <c r="I391" s="304"/>
    </row>
    <row r="392" spans="1:9" s="55" customFormat="1" ht="16.5" customHeight="1">
      <c r="A392" s="201" t="s">
        <v>231</v>
      </c>
      <c r="B392" s="201"/>
      <c r="C392" s="201"/>
      <c r="D392" s="201"/>
      <c r="E392" s="182"/>
      <c r="F392" s="183"/>
      <c r="G392" s="183"/>
      <c r="H392" s="303"/>
      <c r="I392" s="304"/>
    </row>
    <row r="393" spans="1:9" s="55" customFormat="1" ht="16.5" customHeight="1">
      <c r="A393" s="201" t="s">
        <v>232</v>
      </c>
      <c r="B393" s="201"/>
      <c r="C393" s="201"/>
      <c r="D393" s="201"/>
      <c r="E393" s="182"/>
      <c r="F393" s="183"/>
      <c r="G393" s="183"/>
      <c r="H393" s="303"/>
      <c r="I393" s="304"/>
    </row>
    <row r="394" spans="1:9" s="55" customFormat="1" ht="16.5" customHeight="1">
      <c r="A394" s="201" t="s">
        <v>228</v>
      </c>
      <c r="B394" s="201"/>
      <c r="C394" s="201"/>
      <c r="D394" s="201"/>
      <c r="E394" s="182"/>
      <c r="F394" s="183"/>
      <c r="G394" s="183"/>
      <c r="H394" s="303"/>
      <c r="I394" s="304"/>
    </row>
    <row r="395" spans="1:9" s="55" customFormat="1" ht="16.5" customHeight="1">
      <c r="A395" s="201" t="s">
        <v>697</v>
      </c>
      <c r="B395" s="201"/>
      <c r="C395" s="201"/>
      <c r="D395" s="201"/>
      <c r="E395" s="182"/>
      <c r="F395" s="183"/>
      <c r="G395" s="183"/>
      <c r="H395" s="303"/>
      <c r="I395" s="304"/>
    </row>
    <row r="396" spans="1:9" s="55" customFormat="1" ht="16.5" customHeight="1">
      <c r="A396" s="201" t="s">
        <v>700</v>
      </c>
      <c r="B396" s="201"/>
      <c r="C396" s="201"/>
      <c r="D396" s="201"/>
      <c r="E396" s="182"/>
      <c r="F396" s="183"/>
      <c r="G396" s="183"/>
      <c r="H396" s="303"/>
      <c r="I396" s="304"/>
    </row>
    <row r="397" spans="1:9" s="55" customFormat="1" ht="16.5" customHeight="1">
      <c r="A397" s="201" t="s">
        <v>701</v>
      </c>
      <c r="B397" s="201"/>
      <c r="C397" s="201"/>
      <c r="D397" s="201"/>
      <c r="E397" s="182"/>
      <c r="F397" s="183"/>
      <c r="G397" s="183"/>
      <c r="H397" s="303"/>
      <c r="I397" s="304"/>
    </row>
    <row r="398" spans="1:9" s="55" customFormat="1" ht="18" customHeight="1">
      <c r="A398" s="258" t="s">
        <v>8</v>
      </c>
      <c r="B398" s="258"/>
      <c r="C398" s="258"/>
      <c r="D398" s="258"/>
      <c r="E398" s="297">
        <f>SUM(E390:G397)</f>
        <v>14538667</v>
      </c>
      <c r="F398" s="297"/>
      <c r="G398" s="297"/>
      <c r="H398" s="398">
        <f>SUM(H390:I397)</f>
        <v>77869223</v>
      </c>
      <c r="I398" s="399"/>
    </row>
    <row r="399" spans="1:9" s="55" customFormat="1" ht="18" customHeight="1">
      <c r="A399" s="197" t="s">
        <v>702</v>
      </c>
      <c r="B399" s="197"/>
      <c r="C399" s="197"/>
      <c r="D399" s="197"/>
      <c r="E399" s="395"/>
      <c r="F399" s="395"/>
      <c r="G399" s="395"/>
      <c r="H399" s="400"/>
      <c r="I399" s="401"/>
    </row>
    <row r="400" spans="1:9" s="55" customFormat="1" ht="16.5" customHeight="1">
      <c r="A400" s="201" t="s">
        <v>692</v>
      </c>
      <c r="B400" s="201"/>
      <c r="C400" s="201"/>
      <c r="D400" s="201"/>
      <c r="E400" s="182"/>
      <c r="F400" s="183"/>
      <c r="G400" s="183"/>
      <c r="H400" s="303">
        <v>0</v>
      </c>
      <c r="I400" s="304"/>
    </row>
    <row r="401" spans="1:9" s="55" customFormat="1" ht="16.5" customHeight="1">
      <c r="A401" s="201" t="s">
        <v>693</v>
      </c>
      <c r="B401" s="201"/>
      <c r="C401" s="201"/>
      <c r="D401" s="201"/>
      <c r="E401" s="182"/>
      <c r="F401" s="183"/>
      <c r="G401" s="183"/>
      <c r="H401" s="303"/>
      <c r="I401" s="304"/>
    </row>
    <row r="402" spans="1:9" s="55" customFormat="1" ht="16.5" customHeight="1">
      <c r="A402" s="201" t="s">
        <v>694</v>
      </c>
      <c r="B402" s="201"/>
      <c r="C402" s="201"/>
      <c r="D402" s="201"/>
      <c r="E402" s="182"/>
      <c r="F402" s="183"/>
      <c r="G402" s="183"/>
      <c r="H402" s="303"/>
      <c r="I402" s="304"/>
    </row>
    <row r="403" spans="1:9" s="55" customFormat="1" ht="16.5" customHeight="1">
      <c r="A403" s="201" t="s">
        <v>695</v>
      </c>
      <c r="B403" s="201"/>
      <c r="C403" s="201"/>
      <c r="D403" s="201"/>
      <c r="E403" s="182"/>
      <c r="F403" s="183"/>
      <c r="G403" s="183"/>
      <c r="H403" s="303"/>
      <c r="I403" s="304"/>
    </row>
    <row r="404" spans="1:9" s="55" customFormat="1" ht="16.5" customHeight="1">
      <c r="A404" s="201" t="s">
        <v>696</v>
      </c>
      <c r="B404" s="201"/>
      <c r="C404" s="201"/>
      <c r="D404" s="201"/>
      <c r="E404" s="182"/>
      <c r="F404" s="183"/>
      <c r="G404" s="183"/>
      <c r="H404" s="303"/>
      <c r="I404" s="304"/>
    </row>
    <row r="405" spans="1:9" s="55" customFormat="1" ht="16.5" customHeight="1">
      <c r="A405" s="201" t="s">
        <v>233</v>
      </c>
      <c r="B405" s="201"/>
      <c r="C405" s="201"/>
      <c r="D405" s="201"/>
      <c r="E405" s="182"/>
      <c r="F405" s="183"/>
      <c r="G405" s="183"/>
      <c r="H405" s="303"/>
      <c r="I405" s="304"/>
    </row>
    <row r="406" spans="1:9" s="55" customFormat="1" ht="16.5" customHeight="1">
      <c r="A406" s="201" t="s">
        <v>698</v>
      </c>
      <c r="B406" s="201"/>
      <c r="C406" s="201"/>
      <c r="D406" s="201"/>
      <c r="E406" s="182"/>
      <c r="F406" s="183"/>
      <c r="G406" s="183"/>
      <c r="H406" s="303"/>
      <c r="I406" s="304"/>
    </row>
    <row r="407" spans="1:9" s="55" customFormat="1" ht="16.5" customHeight="1">
      <c r="A407" s="201" t="s">
        <v>699</v>
      </c>
      <c r="B407" s="201"/>
      <c r="C407" s="201"/>
      <c r="D407" s="201"/>
      <c r="E407" s="182"/>
      <c r="F407" s="183"/>
      <c r="G407" s="183"/>
      <c r="H407" s="303"/>
      <c r="I407" s="304"/>
    </row>
    <row r="408" spans="1:9" s="55" customFormat="1" ht="18" customHeight="1">
      <c r="A408" s="206" t="s">
        <v>8</v>
      </c>
      <c r="B408" s="207"/>
      <c r="C408" s="207"/>
      <c r="D408" s="208"/>
      <c r="E408" s="176">
        <f>SUM(E400:G407)</f>
        <v>0</v>
      </c>
      <c r="F408" s="177"/>
      <c r="G408" s="177"/>
      <c r="H408" s="398">
        <f>SUM(H400:I407)</f>
        <v>0</v>
      </c>
      <c r="I408" s="399"/>
    </row>
    <row r="409" spans="1:9" s="55" customFormat="1" ht="18" customHeight="1">
      <c r="A409" s="197" t="s">
        <v>712</v>
      </c>
      <c r="B409" s="197"/>
      <c r="C409" s="197"/>
      <c r="D409" s="197"/>
      <c r="E409" s="230"/>
      <c r="F409" s="231"/>
      <c r="G409" s="231"/>
      <c r="H409" s="212"/>
      <c r="I409" s="213"/>
    </row>
    <row r="410" spans="1:9" s="55" customFormat="1" ht="16.5" customHeight="1">
      <c r="A410" s="201" t="s">
        <v>703</v>
      </c>
      <c r="B410" s="201"/>
      <c r="C410" s="201"/>
      <c r="D410" s="201"/>
      <c r="E410" s="182"/>
      <c r="F410" s="183"/>
      <c r="G410" s="183"/>
      <c r="H410" s="303">
        <v>42272727</v>
      </c>
      <c r="I410" s="304"/>
    </row>
    <row r="411" spans="1:9" s="148" customFormat="1" ht="60.75" customHeight="1">
      <c r="A411" s="234" t="s">
        <v>704</v>
      </c>
      <c r="B411" s="234"/>
      <c r="C411" s="234"/>
      <c r="D411" s="234"/>
      <c r="E411" s="232"/>
      <c r="F411" s="233"/>
      <c r="G411" s="233"/>
      <c r="H411" s="402"/>
      <c r="I411" s="403"/>
    </row>
    <row r="412" spans="1:9" s="55" customFormat="1" ht="16.5" customHeight="1">
      <c r="A412" s="201" t="s">
        <v>705</v>
      </c>
      <c r="B412" s="201"/>
      <c r="C412" s="201"/>
      <c r="D412" s="201"/>
      <c r="E412" s="182"/>
      <c r="F412" s="183"/>
      <c r="G412" s="183"/>
      <c r="H412" s="303">
        <v>2027273</v>
      </c>
      <c r="I412" s="304"/>
    </row>
    <row r="413" spans="1:9" s="55" customFormat="1" ht="30" customHeight="1">
      <c r="A413" s="367" t="s">
        <v>706</v>
      </c>
      <c r="B413" s="368"/>
      <c r="C413" s="368"/>
      <c r="D413" s="369"/>
      <c r="E413" s="182"/>
      <c r="F413" s="183"/>
      <c r="G413" s="183"/>
      <c r="H413" s="303"/>
      <c r="I413" s="304"/>
    </row>
    <row r="414" spans="1:9" s="55" customFormat="1" ht="16.5" customHeight="1">
      <c r="A414" s="201" t="s">
        <v>707</v>
      </c>
      <c r="B414" s="201"/>
      <c r="C414" s="201"/>
      <c r="D414" s="201"/>
      <c r="E414" s="182"/>
      <c r="F414" s="183"/>
      <c r="G414" s="183"/>
      <c r="H414" s="303"/>
      <c r="I414" s="304"/>
    </row>
    <row r="415" spans="1:9" s="55" customFormat="1" ht="16.5" customHeight="1">
      <c r="A415" s="201" t="s">
        <v>708</v>
      </c>
      <c r="B415" s="201"/>
      <c r="C415" s="201"/>
      <c r="D415" s="201"/>
      <c r="E415" s="182"/>
      <c r="F415" s="183"/>
      <c r="G415" s="183"/>
      <c r="H415" s="303"/>
      <c r="I415" s="304"/>
    </row>
    <row r="416" spans="1:9" s="148" customFormat="1" ht="30.75" customHeight="1">
      <c r="A416" s="234" t="s">
        <v>709</v>
      </c>
      <c r="B416" s="234"/>
      <c r="C416" s="234"/>
      <c r="D416" s="234"/>
      <c r="E416" s="232"/>
      <c r="F416" s="233"/>
      <c r="G416" s="233"/>
      <c r="H416" s="402"/>
      <c r="I416" s="403"/>
    </row>
    <row r="417" spans="1:9" s="148" customFormat="1" ht="46.5" customHeight="1">
      <c r="A417" s="234" t="s">
        <v>329</v>
      </c>
      <c r="B417" s="234"/>
      <c r="C417" s="234"/>
      <c r="D417" s="234"/>
      <c r="E417" s="232"/>
      <c r="F417" s="233"/>
      <c r="G417" s="233"/>
      <c r="H417" s="402"/>
      <c r="I417" s="403"/>
    </row>
    <row r="418" spans="1:9" s="55" customFormat="1" ht="46.5" customHeight="1">
      <c r="A418" s="367" t="s">
        <v>710</v>
      </c>
      <c r="B418" s="368"/>
      <c r="C418" s="368"/>
      <c r="D418" s="369"/>
      <c r="E418" s="182"/>
      <c r="F418" s="183"/>
      <c r="G418" s="183"/>
      <c r="H418" s="303"/>
      <c r="I418" s="304"/>
    </row>
    <row r="419" spans="1:9" s="55" customFormat="1" ht="16.5" customHeight="1">
      <c r="A419" s="201" t="s">
        <v>711</v>
      </c>
      <c r="B419" s="201"/>
      <c r="C419" s="201"/>
      <c r="D419" s="201"/>
      <c r="E419" s="182"/>
      <c r="F419" s="183"/>
      <c r="G419" s="183"/>
      <c r="H419" s="303"/>
      <c r="I419" s="304"/>
    </row>
    <row r="420" spans="1:9" s="55" customFormat="1" ht="18" customHeight="1">
      <c r="A420" s="206" t="s">
        <v>8</v>
      </c>
      <c r="B420" s="207"/>
      <c r="C420" s="207"/>
      <c r="D420" s="208"/>
      <c r="E420" s="176">
        <f>SUM(E410:G419)</f>
        <v>0</v>
      </c>
      <c r="F420" s="177"/>
      <c r="G420" s="177"/>
      <c r="H420" s="398">
        <f>SUM(H410:I419)</f>
        <v>44300000</v>
      </c>
      <c r="I420" s="399"/>
    </row>
    <row r="421" spans="1:9" s="55" customFormat="1" ht="18" customHeight="1">
      <c r="A421" s="197" t="s">
        <v>713</v>
      </c>
      <c r="B421" s="197"/>
      <c r="C421" s="197"/>
      <c r="D421" s="197"/>
      <c r="E421" s="377" t="s">
        <v>113</v>
      </c>
      <c r="F421" s="378"/>
      <c r="G421" s="378"/>
      <c r="H421" s="212" t="s">
        <v>775</v>
      </c>
      <c r="I421" s="213"/>
    </row>
    <row r="422" spans="1:9" s="55" customFormat="1" ht="16.5" customHeight="1">
      <c r="A422" s="201" t="s">
        <v>714</v>
      </c>
      <c r="B422" s="201"/>
      <c r="C422" s="201"/>
      <c r="D422" s="201"/>
      <c r="E422" s="182"/>
      <c r="F422" s="183"/>
      <c r="G422" s="183"/>
      <c r="H422" s="182">
        <v>2684443</v>
      </c>
      <c r="I422" s="184"/>
    </row>
    <row r="423" spans="1:9" s="55" customFormat="1" ht="16.5" customHeight="1">
      <c r="A423" s="201" t="s">
        <v>715</v>
      </c>
      <c r="B423" s="201"/>
      <c r="C423" s="201"/>
      <c r="D423" s="201"/>
      <c r="E423" s="182"/>
      <c r="F423" s="183"/>
      <c r="G423" s="183"/>
      <c r="H423" s="182"/>
      <c r="I423" s="184"/>
    </row>
    <row r="424" spans="1:9" s="55" customFormat="1" ht="16.5" customHeight="1">
      <c r="A424" s="201" t="s">
        <v>716</v>
      </c>
      <c r="B424" s="201"/>
      <c r="C424" s="201"/>
      <c r="D424" s="201"/>
      <c r="E424" s="182"/>
      <c r="F424" s="183"/>
      <c r="G424" s="183"/>
      <c r="H424" s="182"/>
      <c r="I424" s="184"/>
    </row>
    <row r="425" spans="1:9" s="55" customFormat="1" ht="16.5" customHeight="1">
      <c r="A425" s="201" t="s">
        <v>717</v>
      </c>
      <c r="B425" s="201"/>
      <c r="C425" s="201"/>
      <c r="D425" s="201"/>
      <c r="E425" s="182"/>
      <c r="F425" s="183"/>
      <c r="G425" s="183"/>
      <c r="H425" s="182"/>
      <c r="I425" s="184"/>
    </row>
    <row r="426" spans="1:9" s="55" customFormat="1" ht="16.5" customHeight="1">
      <c r="A426" s="201" t="s">
        <v>718</v>
      </c>
      <c r="B426" s="201"/>
      <c r="C426" s="201"/>
      <c r="D426" s="201"/>
      <c r="E426" s="182"/>
      <c r="F426" s="183"/>
      <c r="G426" s="183"/>
      <c r="H426" s="182"/>
      <c r="I426" s="184"/>
    </row>
    <row r="427" spans="1:9" s="55" customFormat="1" ht="18" customHeight="1">
      <c r="A427" s="206" t="s">
        <v>8</v>
      </c>
      <c r="B427" s="207"/>
      <c r="C427" s="207"/>
      <c r="D427" s="208"/>
      <c r="E427" s="176">
        <f>SUM(E422:G426)</f>
        <v>0</v>
      </c>
      <c r="F427" s="177"/>
      <c r="G427" s="177"/>
      <c r="H427" s="176">
        <f>SUM(H422:I426)</f>
        <v>2684443</v>
      </c>
      <c r="I427" s="178"/>
    </row>
    <row r="428" spans="1:9" s="55" customFormat="1" ht="32.25" customHeight="1">
      <c r="A428" s="222" t="s">
        <v>719</v>
      </c>
      <c r="B428" s="223"/>
      <c r="C428" s="223"/>
      <c r="D428" s="224"/>
      <c r="E428" s="374"/>
      <c r="F428" s="376"/>
      <c r="G428" s="376"/>
      <c r="H428" s="374"/>
      <c r="I428" s="375"/>
    </row>
    <row r="429" spans="1:9" s="13" customFormat="1" ht="30" customHeight="1">
      <c r="A429" s="220" t="s">
        <v>234</v>
      </c>
      <c r="B429" s="220"/>
      <c r="C429" s="220"/>
      <c r="D429" s="220"/>
      <c r="E429" s="182">
        <v>0</v>
      </c>
      <c r="F429" s="183"/>
      <c r="G429" s="183"/>
      <c r="H429" s="182"/>
      <c r="I429" s="184"/>
    </row>
    <row r="430" spans="1:9" s="13" customFormat="1" ht="44.25" customHeight="1">
      <c r="A430" s="220" t="s">
        <v>235</v>
      </c>
      <c r="B430" s="220"/>
      <c r="C430" s="220"/>
      <c r="D430" s="220"/>
      <c r="E430" s="182"/>
      <c r="F430" s="183"/>
      <c r="G430" s="183"/>
      <c r="H430" s="182">
        <v>0</v>
      </c>
      <c r="I430" s="184"/>
    </row>
    <row r="431" spans="1:9" s="55" customFormat="1" ht="30" customHeight="1">
      <c r="A431" s="225" t="s">
        <v>236</v>
      </c>
      <c r="B431" s="226"/>
      <c r="C431" s="226"/>
      <c r="D431" s="227"/>
      <c r="E431" s="228">
        <f>E429+E430</f>
        <v>0</v>
      </c>
      <c r="F431" s="229"/>
      <c r="G431" s="229"/>
      <c r="H431" s="228">
        <f>H429+H430</f>
        <v>0</v>
      </c>
      <c r="I431" s="267"/>
    </row>
    <row r="432" spans="1:9" s="55" customFormat="1" ht="31.5" customHeight="1">
      <c r="A432" s="379" t="s">
        <v>720</v>
      </c>
      <c r="B432" s="379"/>
      <c r="C432" s="379"/>
      <c r="D432" s="379"/>
      <c r="E432" s="230"/>
      <c r="F432" s="231"/>
      <c r="G432" s="231"/>
      <c r="H432" s="230"/>
      <c r="I432" s="404"/>
    </row>
    <row r="433" spans="1:9" s="55" customFormat="1" ht="45" customHeight="1">
      <c r="A433" s="220" t="s">
        <v>237</v>
      </c>
      <c r="B433" s="220"/>
      <c r="C433" s="220"/>
      <c r="D433" s="220"/>
      <c r="E433" s="182"/>
      <c r="F433" s="183"/>
      <c r="G433" s="183"/>
      <c r="H433" s="182"/>
      <c r="I433" s="184"/>
    </row>
    <row r="434" spans="1:9" s="55" customFormat="1" ht="45" customHeight="1">
      <c r="A434" s="220" t="s">
        <v>238</v>
      </c>
      <c r="B434" s="220"/>
      <c r="C434" s="220"/>
      <c r="D434" s="220"/>
      <c r="E434" s="182"/>
      <c r="F434" s="183"/>
      <c r="G434" s="183"/>
      <c r="H434" s="182"/>
      <c r="I434" s="184"/>
    </row>
    <row r="435" spans="1:9" s="55" customFormat="1" ht="43.5" customHeight="1">
      <c r="A435" s="217" t="s">
        <v>239</v>
      </c>
      <c r="B435" s="218"/>
      <c r="C435" s="218"/>
      <c r="D435" s="219"/>
      <c r="E435" s="216"/>
      <c r="F435" s="216"/>
      <c r="G435" s="216"/>
      <c r="H435" s="216"/>
      <c r="I435" s="216"/>
    </row>
    <row r="436" spans="1:9" s="55" customFormat="1" ht="45" customHeight="1">
      <c r="A436" s="217" t="s">
        <v>240</v>
      </c>
      <c r="B436" s="218"/>
      <c r="C436" s="218"/>
      <c r="D436" s="219"/>
      <c r="E436" s="216"/>
      <c r="F436" s="216"/>
      <c r="G436" s="216"/>
      <c r="H436" s="216"/>
      <c r="I436" s="216"/>
    </row>
    <row r="437" spans="1:9" s="55" customFormat="1" ht="43.5" customHeight="1">
      <c r="A437" s="217" t="s">
        <v>241</v>
      </c>
      <c r="B437" s="218"/>
      <c r="C437" s="218"/>
      <c r="D437" s="219"/>
      <c r="E437" s="182"/>
      <c r="F437" s="183"/>
      <c r="G437" s="183"/>
      <c r="H437" s="182"/>
      <c r="I437" s="184"/>
    </row>
    <row r="438" spans="1:9" s="13" customFormat="1" ht="30.75" customHeight="1">
      <c r="A438" s="383" t="s">
        <v>242</v>
      </c>
      <c r="B438" s="383"/>
      <c r="C438" s="383"/>
      <c r="D438" s="383"/>
      <c r="E438" s="355"/>
      <c r="F438" s="356"/>
      <c r="G438" s="356"/>
      <c r="H438" s="355"/>
      <c r="I438" s="357"/>
    </row>
    <row r="439" spans="1:9" s="55" customFormat="1" ht="21" customHeight="1">
      <c r="A439" s="197" t="s">
        <v>722</v>
      </c>
      <c r="B439" s="197"/>
      <c r="C439" s="197"/>
      <c r="D439" s="197"/>
      <c r="E439" s="198"/>
      <c r="F439" s="199"/>
      <c r="G439" s="199"/>
      <c r="H439" s="198"/>
      <c r="I439" s="200"/>
    </row>
    <row r="440" spans="1:9" s="55" customFormat="1" ht="16.5" customHeight="1">
      <c r="A440" s="209" t="s">
        <v>726</v>
      </c>
      <c r="B440" s="210"/>
      <c r="C440" s="210"/>
      <c r="D440" s="211"/>
      <c r="E440" s="182"/>
      <c r="F440" s="183"/>
      <c r="G440" s="183"/>
      <c r="H440" s="182"/>
      <c r="I440" s="184"/>
    </row>
    <row r="441" spans="1:9" s="55" customFormat="1" ht="60.75" customHeight="1">
      <c r="A441" s="203" t="s">
        <v>725</v>
      </c>
      <c r="B441" s="204"/>
      <c r="C441" s="204"/>
      <c r="D441" s="205"/>
      <c r="E441" s="214">
        <v>0</v>
      </c>
      <c r="F441" s="215"/>
      <c r="G441" s="215"/>
      <c r="H441" s="214">
        <v>0</v>
      </c>
      <c r="I441" s="382"/>
    </row>
    <row r="442" spans="1:9" s="55" customFormat="1" ht="16.5" customHeight="1">
      <c r="A442" s="209" t="s">
        <v>723</v>
      </c>
      <c r="B442" s="210"/>
      <c r="C442" s="210"/>
      <c r="D442" s="211"/>
      <c r="E442" s="182">
        <f>E440+E441</f>
        <v>0</v>
      </c>
      <c r="F442" s="183"/>
      <c r="G442" s="183"/>
      <c r="H442" s="182">
        <f>H440+H441</f>
        <v>0</v>
      </c>
      <c r="I442" s="184"/>
    </row>
    <row r="443" spans="1:9" s="55" customFormat="1" ht="16.5" customHeight="1">
      <c r="A443" s="209" t="s">
        <v>724</v>
      </c>
      <c r="B443" s="210"/>
      <c r="C443" s="210"/>
      <c r="D443" s="211"/>
      <c r="E443" s="182">
        <v>3500000</v>
      </c>
      <c r="F443" s="183"/>
      <c r="G443" s="183"/>
      <c r="H443" s="182">
        <v>3500000</v>
      </c>
      <c r="I443" s="184"/>
    </row>
    <row r="444" spans="1:9" s="55" customFormat="1" ht="18" customHeight="1">
      <c r="A444" s="206" t="s">
        <v>727</v>
      </c>
      <c r="B444" s="207"/>
      <c r="C444" s="207"/>
      <c r="D444" s="208"/>
      <c r="E444" s="176">
        <f>E442/E443</f>
        <v>0</v>
      </c>
      <c r="F444" s="177"/>
      <c r="G444" s="177"/>
      <c r="H444" s="176">
        <f>H442/H443</f>
        <v>0</v>
      </c>
      <c r="I444" s="178"/>
    </row>
    <row r="445" spans="1:9" s="55" customFormat="1" ht="18" customHeight="1">
      <c r="A445" s="197" t="s">
        <v>721</v>
      </c>
      <c r="B445" s="197"/>
      <c r="C445" s="197"/>
      <c r="D445" s="197"/>
      <c r="E445" s="198" t="s">
        <v>113</v>
      </c>
      <c r="F445" s="221"/>
      <c r="G445" s="221"/>
      <c r="H445" s="212" t="s">
        <v>775</v>
      </c>
      <c r="I445" s="213"/>
    </row>
    <row r="446" spans="1:10" s="55" customFormat="1" ht="16.5" customHeight="1">
      <c r="A446" s="209" t="s">
        <v>243</v>
      </c>
      <c r="B446" s="210"/>
      <c r="C446" s="210"/>
      <c r="D446" s="211"/>
      <c r="E446" s="182">
        <v>554980164</v>
      </c>
      <c r="F446" s="183"/>
      <c r="G446" s="183"/>
      <c r="H446" s="182">
        <v>1224749751</v>
      </c>
      <c r="I446" s="183"/>
      <c r="J446" s="183"/>
    </row>
    <row r="447" spans="1:10" s="55" customFormat="1" ht="16.5" customHeight="1">
      <c r="A447" s="201" t="s">
        <v>244</v>
      </c>
      <c r="B447" s="201"/>
      <c r="C447" s="201"/>
      <c r="D447" s="201"/>
      <c r="E447" s="182">
        <v>520057802</v>
      </c>
      <c r="F447" s="183"/>
      <c r="G447" s="183"/>
      <c r="H447" s="182">
        <v>553121070</v>
      </c>
      <c r="I447" s="183"/>
      <c r="J447" s="183"/>
    </row>
    <row r="448" spans="1:10" s="55" customFormat="1" ht="16.5" customHeight="1">
      <c r="A448" s="201" t="s">
        <v>245</v>
      </c>
      <c r="B448" s="201"/>
      <c r="C448" s="201"/>
      <c r="D448" s="201"/>
      <c r="E448" s="182">
        <v>294425077</v>
      </c>
      <c r="F448" s="183"/>
      <c r="G448" s="183"/>
      <c r="H448" s="182">
        <v>330510930</v>
      </c>
      <c r="I448" s="183"/>
      <c r="J448" s="183"/>
    </row>
    <row r="449" spans="1:10" s="55" customFormat="1" ht="16.5" customHeight="1">
      <c r="A449" s="201" t="s">
        <v>246</v>
      </c>
      <c r="B449" s="201"/>
      <c r="C449" s="201"/>
      <c r="D449" s="201"/>
      <c r="E449" s="182">
        <v>50051680</v>
      </c>
      <c r="F449" s="183"/>
      <c r="G449" s="183"/>
      <c r="H449" s="182">
        <v>111820909</v>
      </c>
      <c r="I449" s="183"/>
      <c r="J449" s="183"/>
    </row>
    <row r="450" spans="1:10" s="55" customFormat="1" ht="16.5" customHeight="1">
      <c r="A450" s="201" t="s">
        <v>247</v>
      </c>
      <c r="B450" s="201"/>
      <c r="C450" s="201"/>
      <c r="D450" s="201"/>
      <c r="E450" s="182">
        <v>434708350</v>
      </c>
      <c r="F450" s="183"/>
      <c r="G450" s="183"/>
      <c r="H450" s="182">
        <v>628134753</v>
      </c>
      <c r="I450" s="183"/>
      <c r="J450" s="183"/>
    </row>
    <row r="451" spans="1:9" s="55" customFormat="1" ht="18" customHeight="1">
      <c r="A451" s="206" t="s">
        <v>8</v>
      </c>
      <c r="B451" s="207"/>
      <c r="C451" s="207"/>
      <c r="D451" s="208"/>
      <c r="E451" s="176">
        <f>SUM(E446:G450)</f>
        <v>1854223073</v>
      </c>
      <c r="F451" s="177"/>
      <c r="G451" s="177"/>
      <c r="H451" s="176">
        <f>SUM(H446:I450)</f>
        <v>2848337413</v>
      </c>
      <c r="I451" s="178"/>
    </row>
    <row r="452" spans="1:9" s="55" customFormat="1" ht="9.75" customHeight="1">
      <c r="A452" s="42"/>
      <c r="B452" s="42"/>
      <c r="C452" s="42"/>
      <c r="D452" s="42"/>
      <c r="E452" s="41"/>
      <c r="F452" s="41"/>
      <c r="G452" s="41"/>
      <c r="H452" s="41"/>
      <c r="I452" s="41"/>
    </row>
    <row r="453" spans="1:9" s="55" customFormat="1" ht="18.75" customHeight="1">
      <c r="A453" s="21" t="s">
        <v>248</v>
      </c>
      <c r="B453" s="19"/>
      <c r="C453" s="19"/>
      <c r="D453" s="19"/>
      <c r="E453" s="56"/>
      <c r="F453" s="56"/>
      <c r="G453" s="56"/>
      <c r="H453" s="56"/>
      <c r="I453" s="56"/>
    </row>
    <row r="454" spans="1:9" s="55" customFormat="1" ht="31.5" customHeight="1">
      <c r="A454" s="380" t="s">
        <v>691</v>
      </c>
      <c r="B454" s="380"/>
      <c r="C454" s="380"/>
      <c r="D454" s="380"/>
      <c r="E454" s="380"/>
      <c r="F454" s="380"/>
      <c r="G454" s="380"/>
      <c r="H454" s="380"/>
      <c r="I454" s="380"/>
    </row>
    <row r="455" spans="1:9" s="55" customFormat="1" ht="7.5" customHeight="1">
      <c r="A455" s="32"/>
      <c r="B455" s="32"/>
      <c r="C455" s="32"/>
      <c r="D455" s="32"/>
      <c r="E455" s="32"/>
      <c r="F455" s="32"/>
      <c r="G455" s="32"/>
      <c r="H455" s="32"/>
      <c r="I455" s="32"/>
    </row>
    <row r="456" spans="1:9" ht="15.75" customHeight="1">
      <c r="A456" s="294" t="s">
        <v>750</v>
      </c>
      <c r="B456" s="294"/>
      <c r="C456" s="294"/>
      <c r="D456" s="294"/>
      <c r="E456" s="384" t="s">
        <v>113</v>
      </c>
      <c r="F456" s="385"/>
      <c r="G456" s="385"/>
      <c r="H456" s="212" t="s">
        <v>775</v>
      </c>
      <c r="I456" s="213"/>
    </row>
    <row r="457" spans="1:9" s="13" customFormat="1" ht="47.25" customHeight="1">
      <c r="A457" s="386" t="s">
        <v>249</v>
      </c>
      <c r="B457" s="386"/>
      <c r="C457" s="386"/>
      <c r="D457" s="386"/>
      <c r="E457" s="387"/>
      <c r="F457" s="387"/>
      <c r="G457" s="387"/>
      <c r="H457" s="387"/>
      <c r="I457" s="387"/>
    </row>
    <row r="458" spans="1:9" ht="15.75" customHeight="1">
      <c r="A458" s="201" t="s">
        <v>682</v>
      </c>
      <c r="B458" s="201"/>
      <c r="C458" s="201"/>
      <c r="D458" s="201"/>
      <c r="E458" s="388"/>
      <c r="F458" s="388"/>
      <c r="G458" s="388"/>
      <c r="H458" s="388"/>
      <c r="I458" s="388"/>
    </row>
    <row r="459" spans="1:9" ht="15.75" customHeight="1">
      <c r="A459" s="201" t="s">
        <v>683</v>
      </c>
      <c r="B459" s="201"/>
      <c r="C459" s="201"/>
      <c r="D459" s="201"/>
      <c r="E459" s="388"/>
      <c r="F459" s="388"/>
      <c r="G459" s="388"/>
      <c r="H459" s="388"/>
      <c r="I459" s="388"/>
    </row>
    <row r="460" spans="1:9" ht="32.25" customHeight="1">
      <c r="A460" s="220" t="s">
        <v>188</v>
      </c>
      <c r="B460" s="220"/>
      <c r="C460" s="220"/>
      <c r="D460" s="220"/>
      <c r="E460" s="388"/>
      <c r="F460" s="388"/>
      <c r="G460" s="388"/>
      <c r="H460" s="388"/>
      <c r="I460" s="388"/>
    </row>
    <row r="461" spans="1:9" ht="15.75" customHeight="1">
      <c r="A461" s="201" t="s">
        <v>756</v>
      </c>
      <c r="B461" s="201"/>
      <c r="C461" s="201"/>
      <c r="D461" s="201"/>
      <c r="E461" s="388"/>
      <c r="F461" s="388"/>
      <c r="G461" s="388"/>
      <c r="H461" s="388"/>
      <c r="I461" s="388"/>
    </row>
    <row r="462" spans="1:9" s="13" customFormat="1" ht="43.5" customHeight="1">
      <c r="A462" s="220" t="s">
        <v>757</v>
      </c>
      <c r="B462" s="220"/>
      <c r="C462" s="220"/>
      <c r="D462" s="220"/>
      <c r="E462" s="393"/>
      <c r="F462" s="393"/>
      <c r="G462" s="393"/>
      <c r="H462" s="393"/>
      <c r="I462" s="393"/>
    </row>
    <row r="463" spans="1:9" ht="43.5" customHeight="1">
      <c r="A463" s="220" t="s">
        <v>758</v>
      </c>
      <c r="B463" s="220"/>
      <c r="C463" s="220"/>
      <c r="D463" s="220"/>
      <c r="E463" s="388"/>
      <c r="F463" s="388"/>
      <c r="G463" s="388"/>
      <c r="H463" s="388"/>
      <c r="I463" s="388"/>
    </row>
    <row r="464" spans="1:9" ht="76.5" customHeight="1">
      <c r="A464" s="220" t="s">
        <v>759</v>
      </c>
      <c r="B464" s="220"/>
      <c r="C464" s="220"/>
      <c r="D464" s="220"/>
      <c r="E464" s="388"/>
      <c r="F464" s="388"/>
      <c r="G464" s="388"/>
      <c r="H464" s="388"/>
      <c r="I464" s="388"/>
    </row>
    <row r="465" spans="1:9" ht="88.5" customHeight="1">
      <c r="A465" s="394" t="s">
        <v>189</v>
      </c>
      <c r="B465" s="394"/>
      <c r="C465" s="394"/>
      <c r="D465" s="394"/>
      <c r="E465" s="389"/>
      <c r="F465" s="389"/>
      <c r="G465" s="389"/>
      <c r="H465" s="389"/>
      <c r="I465" s="389"/>
    </row>
    <row r="466" spans="1:9" ht="8.25" customHeight="1">
      <c r="A466" s="54"/>
      <c r="B466" s="54"/>
      <c r="C466" s="54"/>
      <c r="D466" s="54"/>
      <c r="E466" s="39"/>
      <c r="F466" s="39"/>
      <c r="G466" s="39"/>
      <c r="H466" s="39"/>
      <c r="I466" s="39"/>
    </row>
    <row r="467" spans="1:9" ht="18" customHeight="1">
      <c r="A467" s="236" t="s">
        <v>271</v>
      </c>
      <c r="B467" s="236"/>
      <c r="C467" s="236"/>
      <c r="D467" s="236"/>
      <c r="E467" s="236"/>
      <c r="F467" s="236"/>
      <c r="G467" s="236"/>
      <c r="H467" s="236"/>
      <c r="I467" s="236"/>
    </row>
    <row r="468" spans="1:9" ht="16.5" customHeight="1">
      <c r="A468" s="194" t="s">
        <v>272</v>
      </c>
      <c r="B468" s="194"/>
      <c r="C468" s="194"/>
      <c r="D468" s="194"/>
      <c r="E468" s="194"/>
      <c r="F468" s="194"/>
      <c r="G468" s="194"/>
      <c r="H468" s="194"/>
      <c r="I468" s="194"/>
    </row>
    <row r="469" spans="1:9" ht="16.5" customHeight="1">
      <c r="A469" s="194" t="s">
        <v>273</v>
      </c>
      <c r="B469" s="194"/>
      <c r="C469" s="194"/>
      <c r="D469" s="194"/>
      <c r="E469" s="194"/>
      <c r="F469" s="194"/>
      <c r="G469" s="194"/>
      <c r="H469" s="194"/>
      <c r="I469" s="194"/>
    </row>
    <row r="470" spans="1:9" ht="16.5" customHeight="1">
      <c r="A470" s="194" t="s">
        <v>274</v>
      </c>
      <c r="B470" s="194"/>
      <c r="C470" s="194"/>
      <c r="D470" s="194"/>
      <c r="E470" s="194"/>
      <c r="F470" s="194"/>
      <c r="G470" s="194"/>
      <c r="H470" s="194"/>
      <c r="I470" s="194"/>
    </row>
    <row r="471" spans="1:9" ht="32.25" customHeight="1">
      <c r="A471" s="391" t="s">
        <v>187</v>
      </c>
      <c r="B471" s="391"/>
      <c r="C471" s="391"/>
      <c r="D471" s="391"/>
      <c r="E471" s="391"/>
      <c r="F471" s="391"/>
      <c r="G471" s="391"/>
      <c r="H471" s="391"/>
      <c r="I471" s="391"/>
    </row>
    <row r="472" spans="1:9" ht="16.5" customHeight="1">
      <c r="A472" s="194" t="s">
        <v>275</v>
      </c>
      <c r="B472" s="194"/>
      <c r="C472" s="194"/>
      <c r="D472" s="194"/>
      <c r="E472" s="194"/>
      <c r="F472" s="194"/>
      <c r="G472" s="194"/>
      <c r="H472" s="194"/>
      <c r="I472" s="194"/>
    </row>
    <row r="473" spans="1:9" ht="16.5" customHeight="1">
      <c r="A473" s="194" t="s">
        <v>276</v>
      </c>
      <c r="B473" s="194"/>
      <c r="C473" s="194"/>
      <c r="D473" s="194"/>
      <c r="E473" s="194"/>
      <c r="F473" s="194"/>
      <c r="G473" s="194"/>
      <c r="H473" s="194"/>
      <c r="I473" s="194"/>
    </row>
    <row r="474" spans="1:9" ht="16.5" customHeight="1">
      <c r="A474" s="194" t="s">
        <v>277</v>
      </c>
      <c r="B474" s="194"/>
      <c r="C474" s="194"/>
      <c r="D474" s="194"/>
      <c r="E474" s="194"/>
      <c r="F474" s="194"/>
      <c r="G474" s="194"/>
      <c r="H474" s="194"/>
      <c r="I474" s="194"/>
    </row>
    <row r="475" spans="1:9" ht="12" customHeight="1">
      <c r="A475" s="19"/>
      <c r="B475" s="19"/>
      <c r="C475" s="19"/>
      <c r="D475" s="19"/>
      <c r="E475" s="19"/>
      <c r="F475" s="19"/>
      <c r="G475" s="19"/>
      <c r="H475" s="19"/>
      <c r="I475" s="19"/>
    </row>
    <row r="476" spans="6:9" ht="15.75">
      <c r="F476" s="56"/>
      <c r="G476" s="392" t="s">
        <v>771</v>
      </c>
      <c r="H476" s="392"/>
      <c r="I476" s="392"/>
    </row>
    <row r="477" spans="1:9" ht="15.75">
      <c r="A477" s="390" t="s">
        <v>607</v>
      </c>
      <c r="B477" s="390"/>
      <c r="C477" s="92"/>
      <c r="D477" s="390" t="s">
        <v>278</v>
      </c>
      <c r="E477" s="390"/>
      <c r="F477" s="390"/>
      <c r="G477" s="188" t="s">
        <v>279</v>
      </c>
      <c r="H477" s="188"/>
      <c r="I477" s="188"/>
    </row>
    <row r="482" spans="1:8" ht="15">
      <c r="A482" s="202" t="s">
        <v>596</v>
      </c>
      <c r="B482" s="202"/>
      <c r="D482" s="202" t="s">
        <v>597</v>
      </c>
      <c r="E482" s="202"/>
      <c r="F482" s="202"/>
      <c r="H482" s="11" t="s">
        <v>770</v>
      </c>
    </row>
  </sheetData>
  <sheetProtection/>
  <mergeCells count="971">
    <mergeCell ref="H434:I434"/>
    <mergeCell ref="H421:I421"/>
    <mergeCell ref="H422:I422"/>
    <mergeCell ref="H423:I423"/>
    <mergeCell ref="H419:I419"/>
    <mergeCell ref="H415:I415"/>
    <mergeCell ref="H417:I417"/>
    <mergeCell ref="H418:I418"/>
    <mergeCell ref="H432:I432"/>
    <mergeCell ref="H410:I410"/>
    <mergeCell ref="H411:I411"/>
    <mergeCell ref="H416:I416"/>
    <mergeCell ref="H413:I413"/>
    <mergeCell ref="H414:I414"/>
    <mergeCell ref="H409:I409"/>
    <mergeCell ref="H386:I386"/>
    <mergeCell ref="H387:I387"/>
    <mergeCell ref="H429:I429"/>
    <mergeCell ref="H408:I408"/>
    <mergeCell ref="H388:I388"/>
    <mergeCell ref="H389:I389"/>
    <mergeCell ref="H402:I402"/>
    <mergeCell ref="H394:I394"/>
    <mergeCell ref="H407:I407"/>
    <mergeCell ref="H398:I398"/>
    <mergeCell ref="H400:I400"/>
    <mergeCell ref="H401:I401"/>
    <mergeCell ref="H395:I395"/>
    <mergeCell ref="H396:I396"/>
    <mergeCell ref="H404:I404"/>
    <mergeCell ref="H397:I397"/>
    <mergeCell ref="H403:I403"/>
    <mergeCell ref="H406:I406"/>
    <mergeCell ref="H373:I373"/>
    <mergeCell ref="H378:I378"/>
    <mergeCell ref="H379:I379"/>
    <mergeCell ref="H420:I420"/>
    <mergeCell ref="H376:I376"/>
    <mergeCell ref="H377:I377"/>
    <mergeCell ref="H390:I390"/>
    <mergeCell ref="H391:I391"/>
    <mergeCell ref="H399:I399"/>
    <mergeCell ref="H382:I382"/>
    <mergeCell ref="H372:I372"/>
    <mergeCell ref="H370:I370"/>
    <mergeCell ref="H371:I371"/>
    <mergeCell ref="H364:I364"/>
    <mergeCell ref="H365:I365"/>
    <mergeCell ref="H366:I366"/>
    <mergeCell ref="H367:I367"/>
    <mergeCell ref="H368:I368"/>
    <mergeCell ref="H380:I380"/>
    <mergeCell ref="A198:E198"/>
    <mergeCell ref="A199:E199"/>
    <mergeCell ref="A200:E200"/>
    <mergeCell ref="H359:I359"/>
    <mergeCell ref="A260:D260"/>
    <mergeCell ref="A265:D265"/>
    <mergeCell ref="A215:D215"/>
    <mergeCell ref="E265:G265"/>
    <mergeCell ref="H263:I263"/>
    <mergeCell ref="E260:G260"/>
    <mergeCell ref="H215:I215"/>
    <mergeCell ref="H369:I369"/>
    <mergeCell ref="H362:I362"/>
    <mergeCell ref="H265:I265"/>
    <mergeCell ref="H260:I260"/>
    <mergeCell ref="H269:I269"/>
    <mergeCell ref="H363:I363"/>
    <mergeCell ref="A356:I356"/>
    <mergeCell ref="E269:G269"/>
    <mergeCell ref="A264:D264"/>
    <mergeCell ref="H381:I381"/>
    <mergeCell ref="E400:G400"/>
    <mergeCell ref="E399:G399"/>
    <mergeCell ref="E391:G391"/>
    <mergeCell ref="H383:I383"/>
    <mergeCell ref="H384:I384"/>
    <mergeCell ref="H385:I385"/>
    <mergeCell ref="H392:I392"/>
    <mergeCell ref="H393:I393"/>
    <mergeCell ref="E392:G392"/>
    <mergeCell ref="H412:I412"/>
    <mergeCell ref="A473:I473"/>
    <mergeCell ref="A474:I474"/>
    <mergeCell ref="A450:D450"/>
    <mergeCell ref="E450:G450"/>
    <mergeCell ref="A465:D465"/>
    <mergeCell ref="E465:G465"/>
    <mergeCell ref="H446:J446"/>
    <mergeCell ref="H447:J447"/>
    <mergeCell ref="H448:J448"/>
    <mergeCell ref="A462:D462"/>
    <mergeCell ref="E462:G462"/>
    <mergeCell ref="H462:I462"/>
    <mergeCell ref="H443:I443"/>
    <mergeCell ref="H436:I436"/>
    <mergeCell ref="H435:I435"/>
    <mergeCell ref="H449:J449"/>
    <mergeCell ref="H450:J450"/>
    <mergeCell ref="E448:G448"/>
    <mergeCell ref="A447:D447"/>
    <mergeCell ref="A460:D460"/>
    <mergeCell ref="E460:G460"/>
    <mergeCell ref="H460:I460"/>
    <mergeCell ref="A461:D461"/>
    <mergeCell ref="D477:F477"/>
    <mergeCell ref="A477:B477"/>
    <mergeCell ref="A471:I471"/>
    <mergeCell ref="A467:I467"/>
    <mergeCell ref="G477:I477"/>
    <mergeCell ref="A468:I468"/>
    <mergeCell ref="A469:I469"/>
    <mergeCell ref="A470:I470"/>
    <mergeCell ref="G476:I476"/>
    <mergeCell ref="A472:I472"/>
    <mergeCell ref="A463:D463"/>
    <mergeCell ref="E463:G463"/>
    <mergeCell ref="H463:I463"/>
    <mergeCell ref="H465:I465"/>
    <mergeCell ref="A464:D464"/>
    <mergeCell ref="E464:G464"/>
    <mergeCell ref="H464:I464"/>
    <mergeCell ref="E461:G461"/>
    <mergeCell ref="H461:I461"/>
    <mergeCell ref="A458:D458"/>
    <mergeCell ref="E458:G458"/>
    <mergeCell ref="H458:I458"/>
    <mergeCell ref="A459:D459"/>
    <mergeCell ref="E459:G459"/>
    <mergeCell ref="H459:I459"/>
    <mergeCell ref="A456:D456"/>
    <mergeCell ref="E456:G456"/>
    <mergeCell ref="H456:I456"/>
    <mergeCell ref="A457:D457"/>
    <mergeCell ref="E457:G457"/>
    <mergeCell ref="H457:I457"/>
    <mergeCell ref="A449:D449"/>
    <mergeCell ref="H444:I444"/>
    <mergeCell ref="E447:G447"/>
    <mergeCell ref="E298:F298"/>
    <mergeCell ref="H343:I343"/>
    <mergeCell ref="H425:I425"/>
    <mergeCell ref="E407:G407"/>
    <mergeCell ref="A438:D438"/>
    <mergeCell ref="E438:G438"/>
    <mergeCell ref="H438:I438"/>
    <mergeCell ref="A454:I454"/>
    <mergeCell ref="H358:I358"/>
    <mergeCell ref="F324:G324"/>
    <mergeCell ref="H440:I440"/>
    <mergeCell ref="H441:I441"/>
    <mergeCell ref="H442:I442"/>
    <mergeCell ref="E435:G435"/>
    <mergeCell ref="A401:D401"/>
    <mergeCell ref="A400:D400"/>
    <mergeCell ref="E401:G401"/>
    <mergeCell ref="E264:G264"/>
    <mergeCell ref="H264:I264"/>
    <mergeCell ref="A395:D395"/>
    <mergeCell ref="A391:D391"/>
    <mergeCell ref="A263:D263"/>
    <mergeCell ref="E263:G263"/>
    <mergeCell ref="E389:G389"/>
    <mergeCell ref="E395:G395"/>
    <mergeCell ref="E376:G376"/>
    <mergeCell ref="A266:D266"/>
    <mergeCell ref="E266:G266"/>
    <mergeCell ref="H266:I266"/>
    <mergeCell ref="A398:D398"/>
    <mergeCell ref="E398:G398"/>
    <mergeCell ref="A399:D399"/>
    <mergeCell ref="A389:D389"/>
    <mergeCell ref="E396:G396"/>
    <mergeCell ref="H374:I374"/>
    <mergeCell ref="H375:I375"/>
    <mergeCell ref="A392:D392"/>
    <mergeCell ref="E404:G404"/>
    <mergeCell ref="A405:D405"/>
    <mergeCell ref="A410:D410"/>
    <mergeCell ref="E410:G410"/>
    <mergeCell ref="E406:G406"/>
    <mergeCell ref="A414:D414"/>
    <mergeCell ref="E412:G412"/>
    <mergeCell ref="E405:G405"/>
    <mergeCell ref="A406:D406"/>
    <mergeCell ref="H405:I405"/>
    <mergeCell ref="A418:D418"/>
    <mergeCell ref="A421:D421"/>
    <mergeCell ref="A437:D437"/>
    <mergeCell ref="E437:G437"/>
    <mergeCell ref="H437:I437"/>
    <mergeCell ref="A436:D436"/>
    <mergeCell ref="A432:D432"/>
    <mergeCell ref="H424:I424"/>
    <mergeCell ref="H431:I431"/>
    <mergeCell ref="H433:I433"/>
    <mergeCell ref="H428:I428"/>
    <mergeCell ref="E413:G413"/>
    <mergeCell ref="E428:G428"/>
    <mergeCell ref="E416:G416"/>
    <mergeCell ref="E421:G421"/>
    <mergeCell ref="E424:G424"/>
    <mergeCell ref="E418:G418"/>
    <mergeCell ref="E429:G429"/>
    <mergeCell ref="E426:G426"/>
    <mergeCell ref="E403:G403"/>
    <mergeCell ref="A404:D404"/>
    <mergeCell ref="A408:D408"/>
    <mergeCell ref="E408:G408"/>
    <mergeCell ref="A413:D413"/>
    <mergeCell ref="A415:D415"/>
    <mergeCell ref="A403:D403"/>
    <mergeCell ref="E415:G415"/>
    <mergeCell ref="A409:D409"/>
    <mergeCell ref="E409:G409"/>
    <mergeCell ref="A402:D402"/>
    <mergeCell ref="A393:D393"/>
    <mergeCell ref="E393:G393"/>
    <mergeCell ref="A394:D394"/>
    <mergeCell ref="E394:G394"/>
    <mergeCell ref="A397:D397"/>
    <mergeCell ref="E397:G397"/>
    <mergeCell ref="A396:D396"/>
    <mergeCell ref="E402:G402"/>
    <mergeCell ref="A385:D385"/>
    <mergeCell ref="E385:G385"/>
    <mergeCell ref="A386:D386"/>
    <mergeCell ref="E386:G386"/>
    <mergeCell ref="A388:D388"/>
    <mergeCell ref="E388:G388"/>
    <mergeCell ref="A390:D390"/>
    <mergeCell ref="E390:G390"/>
    <mergeCell ref="A387:D387"/>
    <mergeCell ref="A381:D381"/>
    <mergeCell ref="E381:G381"/>
    <mergeCell ref="E387:G387"/>
    <mergeCell ref="A382:D382"/>
    <mergeCell ref="E382:G382"/>
    <mergeCell ref="A383:D383"/>
    <mergeCell ref="E383:G383"/>
    <mergeCell ref="A384:D384"/>
    <mergeCell ref="E384:G384"/>
    <mergeCell ref="A380:D380"/>
    <mergeCell ref="E380:G380"/>
    <mergeCell ref="A374:D374"/>
    <mergeCell ref="E374:G374"/>
    <mergeCell ref="A378:D378"/>
    <mergeCell ref="E378:G378"/>
    <mergeCell ref="A379:D379"/>
    <mergeCell ref="E379:G379"/>
    <mergeCell ref="A377:D377"/>
    <mergeCell ref="E377:G377"/>
    <mergeCell ref="A371:D371"/>
    <mergeCell ref="E371:G371"/>
    <mergeCell ref="A373:D373"/>
    <mergeCell ref="E373:G373"/>
    <mergeCell ref="A375:D375"/>
    <mergeCell ref="E375:G375"/>
    <mergeCell ref="A376:D376"/>
    <mergeCell ref="A362:D362"/>
    <mergeCell ref="E362:G362"/>
    <mergeCell ref="A365:D365"/>
    <mergeCell ref="E365:G365"/>
    <mergeCell ref="E364:G364"/>
    <mergeCell ref="A372:D372"/>
    <mergeCell ref="E372:G372"/>
    <mergeCell ref="E368:G368"/>
    <mergeCell ref="A367:D367"/>
    <mergeCell ref="E367:G367"/>
    <mergeCell ref="A357:I357"/>
    <mergeCell ref="A369:D369"/>
    <mergeCell ref="E369:G369"/>
    <mergeCell ref="A370:D370"/>
    <mergeCell ref="A366:D366"/>
    <mergeCell ref="E366:G366"/>
    <mergeCell ref="E370:G370"/>
    <mergeCell ref="H360:I360"/>
    <mergeCell ref="H361:I361"/>
    <mergeCell ref="A368:D368"/>
    <mergeCell ref="A363:D363"/>
    <mergeCell ref="E363:G363"/>
    <mergeCell ref="A364:D364"/>
    <mergeCell ref="A358:D358"/>
    <mergeCell ref="E358:G358"/>
    <mergeCell ref="A361:D361"/>
    <mergeCell ref="A360:D360"/>
    <mergeCell ref="E360:G360"/>
    <mergeCell ref="A359:D359"/>
    <mergeCell ref="E359:G359"/>
    <mergeCell ref="E361:G361"/>
    <mergeCell ref="A354:D354"/>
    <mergeCell ref="A352:D352"/>
    <mergeCell ref="E352:G352"/>
    <mergeCell ref="H352:I352"/>
    <mergeCell ref="A353:D353"/>
    <mergeCell ref="E353:G353"/>
    <mergeCell ref="H353:I353"/>
    <mergeCell ref="E354:G354"/>
    <mergeCell ref="H354:I354"/>
    <mergeCell ref="A350:D350"/>
    <mergeCell ref="E350:G350"/>
    <mergeCell ref="H350:I350"/>
    <mergeCell ref="A351:D351"/>
    <mergeCell ref="E351:G351"/>
    <mergeCell ref="H351:I351"/>
    <mergeCell ref="A348:D348"/>
    <mergeCell ref="E348:G348"/>
    <mergeCell ref="H348:I348"/>
    <mergeCell ref="A349:D349"/>
    <mergeCell ref="E349:G349"/>
    <mergeCell ref="H349:I349"/>
    <mergeCell ref="E343:G343"/>
    <mergeCell ref="A346:D346"/>
    <mergeCell ref="E346:G346"/>
    <mergeCell ref="H346:I346"/>
    <mergeCell ref="A344:D344"/>
    <mergeCell ref="E344:G344"/>
    <mergeCell ref="A343:D343"/>
    <mergeCell ref="A347:D347"/>
    <mergeCell ref="E347:G347"/>
    <mergeCell ref="H347:I347"/>
    <mergeCell ref="A337:D337"/>
    <mergeCell ref="A340:I340"/>
    <mergeCell ref="H337:I337"/>
    <mergeCell ref="H344:I344"/>
    <mergeCell ref="A345:D345"/>
    <mergeCell ref="E345:G345"/>
    <mergeCell ref="H345:I345"/>
    <mergeCell ref="A338:D338"/>
    <mergeCell ref="E338:G338"/>
    <mergeCell ref="H338:I338"/>
    <mergeCell ref="H336:I336"/>
    <mergeCell ref="A336:D336"/>
    <mergeCell ref="E336:G336"/>
    <mergeCell ref="E337:G337"/>
    <mergeCell ref="H332:I332"/>
    <mergeCell ref="A333:D333"/>
    <mergeCell ref="E333:G333"/>
    <mergeCell ref="H333:I333"/>
    <mergeCell ref="A332:D332"/>
    <mergeCell ref="E332:G332"/>
    <mergeCell ref="A334:D334"/>
    <mergeCell ref="E334:G334"/>
    <mergeCell ref="H334:I334"/>
    <mergeCell ref="H335:I335"/>
    <mergeCell ref="A335:D335"/>
    <mergeCell ref="E335:G335"/>
    <mergeCell ref="A331:D331"/>
    <mergeCell ref="E331:G331"/>
    <mergeCell ref="H331:I331"/>
    <mergeCell ref="H329:I329"/>
    <mergeCell ref="A330:D330"/>
    <mergeCell ref="E330:G330"/>
    <mergeCell ref="H330:I330"/>
    <mergeCell ref="A329:D329"/>
    <mergeCell ref="E329:G329"/>
    <mergeCell ref="H328:I328"/>
    <mergeCell ref="H326:I326"/>
    <mergeCell ref="H327:I327"/>
    <mergeCell ref="A327:D327"/>
    <mergeCell ref="A326:D326"/>
    <mergeCell ref="F326:G326"/>
    <mergeCell ref="F327:G327"/>
    <mergeCell ref="A328:D328"/>
    <mergeCell ref="E328:G328"/>
    <mergeCell ref="A324:D324"/>
    <mergeCell ref="A325:D325"/>
    <mergeCell ref="F325:G325"/>
    <mergeCell ref="H324:I324"/>
    <mergeCell ref="H325:I325"/>
    <mergeCell ref="A322:D322"/>
    <mergeCell ref="E322:G322"/>
    <mergeCell ref="H322:I322"/>
    <mergeCell ref="A323:D323"/>
    <mergeCell ref="F323:G323"/>
    <mergeCell ref="H323:I323"/>
    <mergeCell ref="A320:D320"/>
    <mergeCell ref="E320:G320"/>
    <mergeCell ref="A321:D321"/>
    <mergeCell ref="E321:G321"/>
    <mergeCell ref="H320:J320"/>
    <mergeCell ref="H321:J321"/>
    <mergeCell ref="A318:D318"/>
    <mergeCell ref="E318:G318"/>
    <mergeCell ref="A319:D319"/>
    <mergeCell ref="E319:G319"/>
    <mergeCell ref="H318:J318"/>
    <mergeCell ref="H319:J319"/>
    <mergeCell ref="A316:D316"/>
    <mergeCell ref="E316:G316"/>
    <mergeCell ref="A317:D317"/>
    <mergeCell ref="E317:G317"/>
    <mergeCell ref="H316:J316"/>
    <mergeCell ref="H317:J317"/>
    <mergeCell ref="A314:D314"/>
    <mergeCell ref="E314:G314"/>
    <mergeCell ref="H314:I314"/>
    <mergeCell ref="A315:D315"/>
    <mergeCell ref="E315:G315"/>
    <mergeCell ref="H315:J315"/>
    <mergeCell ref="A308:D308"/>
    <mergeCell ref="E308:G308"/>
    <mergeCell ref="H308:I308"/>
    <mergeCell ref="A309:D309"/>
    <mergeCell ref="E309:G309"/>
    <mergeCell ref="H309:I309"/>
    <mergeCell ref="A307:D307"/>
    <mergeCell ref="E307:G307"/>
    <mergeCell ref="H307:I307"/>
    <mergeCell ref="C294:D294"/>
    <mergeCell ref="C295:D295"/>
    <mergeCell ref="C304:D304"/>
    <mergeCell ref="C305:D305"/>
    <mergeCell ref="C302:D302"/>
    <mergeCell ref="C303:D303"/>
    <mergeCell ref="C300:D300"/>
    <mergeCell ref="C301:D301"/>
    <mergeCell ref="C298:D298"/>
    <mergeCell ref="C299:D299"/>
    <mergeCell ref="C296:D296"/>
    <mergeCell ref="C297:D297"/>
    <mergeCell ref="B277:F277"/>
    <mergeCell ref="C292:D292"/>
    <mergeCell ref="C293:D293"/>
    <mergeCell ref="C290:D290"/>
    <mergeCell ref="C291:D291"/>
    <mergeCell ref="C281:D281"/>
    <mergeCell ref="E281:F281"/>
    <mergeCell ref="C289:D289"/>
    <mergeCell ref="A274:D274"/>
    <mergeCell ref="E274:G274"/>
    <mergeCell ref="H274:I274"/>
    <mergeCell ref="C279:D279"/>
    <mergeCell ref="E279:F279"/>
    <mergeCell ref="A277:A278"/>
    <mergeCell ref="C280:D280"/>
    <mergeCell ref="E280:F280"/>
    <mergeCell ref="G277:I277"/>
    <mergeCell ref="C278:D278"/>
    <mergeCell ref="E278:F278"/>
    <mergeCell ref="E271:G271"/>
    <mergeCell ref="H271:I271"/>
    <mergeCell ref="A272:D272"/>
    <mergeCell ref="E272:G272"/>
    <mergeCell ref="H272:I272"/>
    <mergeCell ref="A268:D268"/>
    <mergeCell ref="E268:G268"/>
    <mergeCell ref="H268:I268"/>
    <mergeCell ref="A273:D273"/>
    <mergeCell ref="E273:G273"/>
    <mergeCell ref="H273:I273"/>
    <mergeCell ref="E270:G270"/>
    <mergeCell ref="H270:I270"/>
    <mergeCell ref="A270:D270"/>
    <mergeCell ref="A271:D271"/>
    <mergeCell ref="A269:D269"/>
    <mergeCell ref="A261:D261"/>
    <mergeCell ref="E261:G261"/>
    <mergeCell ref="H261:I261"/>
    <mergeCell ref="A262:D262"/>
    <mergeCell ref="E262:G262"/>
    <mergeCell ref="H262:I262"/>
    <mergeCell ref="A267:D267"/>
    <mergeCell ref="E267:G267"/>
    <mergeCell ref="H267:I267"/>
    <mergeCell ref="A258:D258"/>
    <mergeCell ref="E258:G258"/>
    <mergeCell ref="H258:I258"/>
    <mergeCell ref="A259:D259"/>
    <mergeCell ref="E259:G259"/>
    <mergeCell ref="H259:I259"/>
    <mergeCell ref="A256:D256"/>
    <mergeCell ref="E256:G256"/>
    <mergeCell ref="H256:I256"/>
    <mergeCell ref="A257:D257"/>
    <mergeCell ref="E257:G257"/>
    <mergeCell ref="H257:I257"/>
    <mergeCell ref="A254:D254"/>
    <mergeCell ref="E254:G254"/>
    <mergeCell ref="H254:I254"/>
    <mergeCell ref="A255:D255"/>
    <mergeCell ref="E255:G255"/>
    <mergeCell ref="H255:I255"/>
    <mergeCell ref="A252:D252"/>
    <mergeCell ref="E252:G252"/>
    <mergeCell ref="H252:I252"/>
    <mergeCell ref="A253:D253"/>
    <mergeCell ref="E253:G253"/>
    <mergeCell ref="H253:I253"/>
    <mergeCell ref="A250:D250"/>
    <mergeCell ref="E250:G250"/>
    <mergeCell ref="H250:I250"/>
    <mergeCell ref="A251:D251"/>
    <mergeCell ref="E251:G251"/>
    <mergeCell ref="H251:I251"/>
    <mergeCell ref="A248:D248"/>
    <mergeCell ref="E248:G248"/>
    <mergeCell ref="H248:I248"/>
    <mergeCell ref="A249:D249"/>
    <mergeCell ref="E249:G249"/>
    <mergeCell ref="H249:I249"/>
    <mergeCell ref="A246:D246"/>
    <mergeCell ref="E246:G246"/>
    <mergeCell ref="H246:I246"/>
    <mergeCell ref="A247:D247"/>
    <mergeCell ref="E247:G247"/>
    <mergeCell ref="H247:I247"/>
    <mergeCell ref="A244:D244"/>
    <mergeCell ref="E244:G244"/>
    <mergeCell ref="A245:D245"/>
    <mergeCell ref="E245:G245"/>
    <mergeCell ref="H244:J244"/>
    <mergeCell ref="H245:J245"/>
    <mergeCell ref="H240:J240"/>
    <mergeCell ref="H241:J241"/>
    <mergeCell ref="A242:D242"/>
    <mergeCell ref="E242:G242"/>
    <mergeCell ref="A243:D243"/>
    <mergeCell ref="E243:G243"/>
    <mergeCell ref="H242:J242"/>
    <mergeCell ref="H243:J243"/>
    <mergeCell ref="A239:D239"/>
    <mergeCell ref="E239:G239"/>
    <mergeCell ref="A241:D241"/>
    <mergeCell ref="E241:G241"/>
    <mergeCell ref="A240:D240"/>
    <mergeCell ref="E240:G240"/>
    <mergeCell ref="H233:J233"/>
    <mergeCell ref="A236:D236"/>
    <mergeCell ref="E236:G236"/>
    <mergeCell ref="A237:D237"/>
    <mergeCell ref="E237:G237"/>
    <mergeCell ref="A238:D238"/>
    <mergeCell ref="E238:G238"/>
    <mergeCell ref="A235:D235"/>
    <mergeCell ref="E235:G235"/>
    <mergeCell ref="A233:D233"/>
    <mergeCell ref="E233:G233"/>
    <mergeCell ref="A234:D234"/>
    <mergeCell ref="E234:G234"/>
    <mergeCell ref="A231:D231"/>
    <mergeCell ref="E231:G231"/>
    <mergeCell ref="A232:D232"/>
    <mergeCell ref="E232:G232"/>
    <mergeCell ref="H231:J231"/>
    <mergeCell ref="H232:J232"/>
    <mergeCell ref="A229:D229"/>
    <mergeCell ref="E229:G229"/>
    <mergeCell ref="A230:D230"/>
    <mergeCell ref="E230:G230"/>
    <mergeCell ref="H229:J229"/>
    <mergeCell ref="H230:J230"/>
    <mergeCell ref="A227:D227"/>
    <mergeCell ref="E227:G227"/>
    <mergeCell ref="A228:D228"/>
    <mergeCell ref="E228:G228"/>
    <mergeCell ref="H227:J227"/>
    <mergeCell ref="H228:J228"/>
    <mergeCell ref="A225:D225"/>
    <mergeCell ref="E225:G225"/>
    <mergeCell ref="H225:I225"/>
    <mergeCell ref="A226:D226"/>
    <mergeCell ref="E226:G226"/>
    <mergeCell ref="H226:I226"/>
    <mergeCell ref="A223:D223"/>
    <mergeCell ref="E223:G223"/>
    <mergeCell ref="H223:I223"/>
    <mergeCell ref="A224:D224"/>
    <mergeCell ref="E224:G224"/>
    <mergeCell ref="H224:I224"/>
    <mergeCell ref="A221:D221"/>
    <mergeCell ref="E221:G221"/>
    <mergeCell ref="H221:I221"/>
    <mergeCell ref="A222:D222"/>
    <mergeCell ref="E222:G222"/>
    <mergeCell ref="H222:I222"/>
    <mergeCell ref="A219:D219"/>
    <mergeCell ref="E219:G219"/>
    <mergeCell ref="H219:I219"/>
    <mergeCell ref="A220:D220"/>
    <mergeCell ref="E220:G220"/>
    <mergeCell ref="H220:I220"/>
    <mergeCell ref="H218:I218"/>
    <mergeCell ref="A205:E205"/>
    <mergeCell ref="A216:D216"/>
    <mergeCell ref="E216:G216"/>
    <mergeCell ref="H216:I216"/>
    <mergeCell ref="A217:D217"/>
    <mergeCell ref="E217:G217"/>
    <mergeCell ref="H217:I217"/>
    <mergeCell ref="A211:I211"/>
    <mergeCell ref="F215:G215"/>
    <mergeCell ref="H313:I313"/>
    <mergeCell ref="A203:E203"/>
    <mergeCell ref="A206:E206"/>
    <mergeCell ref="A207:E207"/>
    <mergeCell ref="A313:D313"/>
    <mergeCell ref="F313:G313"/>
    <mergeCell ref="A208:E208"/>
    <mergeCell ref="A209:E209"/>
    <mergeCell ref="A218:D218"/>
    <mergeCell ref="E218:G218"/>
    <mergeCell ref="A187:E187"/>
    <mergeCell ref="F187:G187"/>
    <mergeCell ref="H187:I187"/>
    <mergeCell ref="A188:E188"/>
    <mergeCell ref="F188:G188"/>
    <mergeCell ref="H188:I188"/>
    <mergeCell ref="A192:D192"/>
    <mergeCell ref="E192:G192"/>
    <mergeCell ref="H192:I192"/>
    <mergeCell ref="A204:E204"/>
    <mergeCell ref="A201:E201"/>
    <mergeCell ref="A202:E202"/>
    <mergeCell ref="A194:E194"/>
    <mergeCell ref="A195:E195"/>
    <mergeCell ref="A196:E196"/>
    <mergeCell ref="A197:E197"/>
    <mergeCell ref="A189:D189"/>
    <mergeCell ref="F189:G189"/>
    <mergeCell ref="H189:I189"/>
    <mergeCell ref="A190:E190"/>
    <mergeCell ref="F190:G190"/>
    <mergeCell ref="H190:I190"/>
    <mergeCell ref="A172:I172"/>
    <mergeCell ref="C182:E182"/>
    <mergeCell ref="A182:B182"/>
    <mergeCell ref="A176:I176"/>
    <mergeCell ref="A177:I177"/>
    <mergeCell ref="A178:I178"/>
    <mergeCell ref="A180:I180"/>
    <mergeCell ref="A165:B165"/>
    <mergeCell ref="C165:D165"/>
    <mergeCell ref="E165:F165"/>
    <mergeCell ref="A170:I170"/>
    <mergeCell ref="A166:I166"/>
    <mergeCell ref="A167:I167"/>
    <mergeCell ref="A168:I168"/>
    <mergeCell ref="A169:I169"/>
    <mergeCell ref="A164:B164"/>
    <mergeCell ref="C164:D164"/>
    <mergeCell ref="E164:F164"/>
    <mergeCell ref="A163:B163"/>
    <mergeCell ref="C163:D163"/>
    <mergeCell ref="E163:F163"/>
    <mergeCell ref="A162:B162"/>
    <mergeCell ref="C162:D162"/>
    <mergeCell ref="E162:F162"/>
    <mergeCell ref="A161:B161"/>
    <mergeCell ref="C161:D161"/>
    <mergeCell ref="E161:F161"/>
    <mergeCell ref="A160:B160"/>
    <mergeCell ref="C160:D160"/>
    <mergeCell ref="E160:F160"/>
    <mergeCell ref="A159:B159"/>
    <mergeCell ref="C159:D159"/>
    <mergeCell ref="E159:F159"/>
    <mergeCell ref="A158:B158"/>
    <mergeCell ref="C158:D158"/>
    <mergeCell ref="E158:F158"/>
    <mergeCell ref="A157:B157"/>
    <mergeCell ref="C157:D157"/>
    <mergeCell ref="E157:F157"/>
    <mergeCell ref="A152:B152"/>
    <mergeCell ref="A156:B156"/>
    <mergeCell ref="C156:D156"/>
    <mergeCell ref="E156:F156"/>
    <mergeCell ref="A155:B155"/>
    <mergeCell ref="C155:D155"/>
    <mergeCell ref="E155:F155"/>
    <mergeCell ref="C152:D152"/>
    <mergeCell ref="E152:F152"/>
    <mergeCell ref="E153:F153"/>
    <mergeCell ref="C148:D148"/>
    <mergeCell ref="E148:F148"/>
    <mergeCell ref="A150:B150"/>
    <mergeCell ref="C150:D150"/>
    <mergeCell ref="E150:F150"/>
    <mergeCell ref="A154:B154"/>
    <mergeCell ref="C154:D154"/>
    <mergeCell ref="E154:F154"/>
    <mergeCell ref="A153:B153"/>
    <mergeCell ref="C153:D153"/>
    <mergeCell ref="A151:B151"/>
    <mergeCell ref="C151:D151"/>
    <mergeCell ref="E151:F151"/>
    <mergeCell ref="A149:B149"/>
    <mergeCell ref="C149:D149"/>
    <mergeCell ref="E149:F149"/>
    <mergeCell ref="A147:B147"/>
    <mergeCell ref="C147:D147"/>
    <mergeCell ref="E147:F147"/>
    <mergeCell ref="A138:E138"/>
    <mergeCell ref="F138:G138"/>
    <mergeCell ref="F139:G139"/>
    <mergeCell ref="A146:B146"/>
    <mergeCell ref="C145:D145"/>
    <mergeCell ref="E145:F145"/>
    <mergeCell ref="H138:I138"/>
    <mergeCell ref="H139:I139"/>
    <mergeCell ref="F140:G140"/>
    <mergeCell ref="A148:B148"/>
    <mergeCell ref="A141:E141"/>
    <mergeCell ref="F141:G141"/>
    <mergeCell ref="C146:D146"/>
    <mergeCell ref="E146:F146"/>
    <mergeCell ref="A140:E140"/>
    <mergeCell ref="A143:D143"/>
    <mergeCell ref="H140:I140"/>
    <mergeCell ref="A139:E139"/>
    <mergeCell ref="A145:B145"/>
    <mergeCell ref="A136:E136"/>
    <mergeCell ref="F136:G136"/>
    <mergeCell ref="H136:I136"/>
    <mergeCell ref="A137:E137"/>
    <mergeCell ref="F137:G137"/>
    <mergeCell ref="H137:I137"/>
    <mergeCell ref="H141:I141"/>
    <mergeCell ref="A134:E134"/>
    <mergeCell ref="F134:G134"/>
    <mergeCell ref="H134:I134"/>
    <mergeCell ref="A135:E135"/>
    <mergeCell ref="F135:G135"/>
    <mergeCell ref="H135:I135"/>
    <mergeCell ref="A132:E132"/>
    <mergeCell ref="F132:G132"/>
    <mergeCell ref="H132:I132"/>
    <mergeCell ref="A133:E133"/>
    <mergeCell ref="F133:G133"/>
    <mergeCell ref="H133:I133"/>
    <mergeCell ref="A130:E130"/>
    <mergeCell ref="F130:G130"/>
    <mergeCell ref="H130:I130"/>
    <mergeCell ref="A131:E131"/>
    <mergeCell ref="F131:G131"/>
    <mergeCell ref="H131:I131"/>
    <mergeCell ref="A128:E128"/>
    <mergeCell ref="F128:G128"/>
    <mergeCell ref="H128:I128"/>
    <mergeCell ref="A129:E129"/>
    <mergeCell ref="F129:G129"/>
    <mergeCell ref="H129:I129"/>
    <mergeCell ref="A122:E122"/>
    <mergeCell ref="F122:G122"/>
    <mergeCell ref="H122:I122"/>
    <mergeCell ref="A127:E127"/>
    <mergeCell ref="F127:G127"/>
    <mergeCell ref="H127:I127"/>
    <mergeCell ref="A120:E120"/>
    <mergeCell ref="H119:I119"/>
    <mergeCell ref="A121:E121"/>
    <mergeCell ref="F121:G121"/>
    <mergeCell ref="H121:I121"/>
    <mergeCell ref="F120:G120"/>
    <mergeCell ref="H120:I120"/>
    <mergeCell ref="A119:E119"/>
    <mergeCell ref="F118:G118"/>
    <mergeCell ref="A116:E116"/>
    <mergeCell ref="F116:G116"/>
    <mergeCell ref="A117:E117"/>
    <mergeCell ref="F117:G117"/>
    <mergeCell ref="F119:G119"/>
    <mergeCell ref="A113:E113"/>
    <mergeCell ref="F113:G113"/>
    <mergeCell ref="A112:E112"/>
    <mergeCell ref="F112:G112"/>
    <mergeCell ref="H118:I118"/>
    <mergeCell ref="H115:I115"/>
    <mergeCell ref="H117:I117"/>
    <mergeCell ref="A114:E114"/>
    <mergeCell ref="F114:G114"/>
    <mergeCell ref="A118:E118"/>
    <mergeCell ref="H111:I111"/>
    <mergeCell ref="H116:I116"/>
    <mergeCell ref="H112:I112"/>
    <mergeCell ref="H113:I113"/>
    <mergeCell ref="H114:I114"/>
    <mergeCell ref="A108:E108"/>
    <mergeCell ref="F108:G108"/>
    <mergeCell ref="H108:I108"/>
    <mergeCell ref="A115:E115"/>
    <mergeCell ref="F115:G115"/>
    <mergeCell ref="F110:G110"/>
    <mergeCell ref="F109:G109"/>
    <mergeCell ref="H109:I109"/>
    <mergeCell ref="H104:I104"/>
    <mergeCell ref="H107:I107"/>
    <mergeCell ref="H110:I110"/>
    <mergeCell ref="A111:E111"/>
    <mergeCell ref="F111:G111"/>
    <mergeCell ref="H105:I105"/>
    <mergeCell ref="A106:E106"/>
    <mergeCell ref="F106:G106"/>
    <mergeCell ref="H106:I106"/>
    <mergeCell ref="A107:E107"/>
    <mergeCell ref="F107:G107"/>
    <mergeCell ref="A109:E109"/>
    <mergeCell ref="A110:E110"/>
    <mergeCell ref="A97:E97"/>
    <mergeCell ref="A125:I125"/>
    <mergeCell ref="A103:E103"/>
    <mergeCell ref="F103:G103"/>
    <mergeCell ref="A105:E105"/>
    <mergeCell ref="F105:G105"/>
    <mergeCell ref="A98:E98"/>
    <mergeCell ref="H103:I103"/>
    <mergeCell ref="A104:E104"/>
    <mergeCell ref="F104:G104"/>
    <mergeCell ref="F89:G89"/>
    <mergeCell ref="H89:I89"/>
    <mergeCell ref="F91:G91"/>
    <mergeCell ref="H91:I91"/>
    <mergeCell ref="A94:E94"/>
    <mergeCell ref="A91:E92"/>
    <mergeCell ref="A93:D93"/>
    <mergeCell ref="A87:E87"/>
    <mergeCell ref="A89:E89"/>
    <mergeCell ref="H83:I83"/>
    <mergeCell ref="F87:G87"/>
    <mergeCell ref="H87:I87"/>
    <mergeCell ref="A88:E88"/>
    <mergeCell ref="F88:G88"/>
    <mergeCell ref="H88:I88"/>
    <mergeCell ref="A86:E86"/>
    <mergeCell ref="F86:G86"/>
    <mergeCell ref="A81:I81"/>
    <mergeCell ref="H86:I86"/>
    <mergeCell ref="A84:E84"/>
    <mergeCell ref="F84:G84"/>
    <mergeCell ref="H84:I84"/>
    <mergeCell ref="A85:E85"/>
    <mergeCell ref="F85:G85"/>
    <mergeCell ref="H85:I85"/>
    <mergeCell ref="A83:E83"/>
    <mergeCell ref="F83:G83"/>
    <mergeCell ref="A72:I72"/>
    <mergeCell ref="A73:I73"/>
    <mergeCell ref="A82:E82"/>
    <mergeCell ref="F82:G82"/>
    <mergeCell ref="H82:I82"/>
    <mergeCell ref="A74:I74"/>
    <mergeCell ref="A75:I75"/>
    <mergeCell ref="A76:I76"/>
    <mergeCell ref="A77:I77"/>
    <mergeCell ref="A80:I80"/>
    <mergeCell ref="A70:I70"/>
    <mergeCell ref="A71:I71"/>
    <mergeCell ref="A68:I68"/>
    <mergeCell ref="A69:I69"/>
    <mergeCell ref="A63:I63"/>
    <mergeCell ref="A64:I64"/>
    <mergeCell ref="A66:I66"/>
    <mergeCell ref="A67:I67"/>
    <mergeCell ref="A56:I56"/>
    <mergeCell ref="A58:I58"/>
    <mergeCell ref="A61:I61"/>
    <mergeCell ref="A62:I62"/>
    <mergeCell ref="A50:I50"/>
    <mergeCell ref="A51:I51"/>
    <mergeCell ref="A54:I54"/>
    <mergeCell ref="A55:I55"/>
    <mergeCell ref="A47:I47"/>
    <mergeCell ref="A49:I49"/>
    <mergeCell ref="A30:I30"/>
    <mergeCell ref="A31:I31"/>
    <mergeCell ref="A42:I42"/>
    <mergeCell ref="A43:I43"/>
    <mergeCell ref="A45:I45"/>
    <mergeCell ref="A46:I46"/>
    <mergeCell ref="A25:I25"/>
    <mergeCell ref="A26:I26"/>
    <mergeCell ref="A52:I52"/>
    <mergeCell ref="A53:I53"/>
    <mergeCell ref="A34:I34"/>
    <mergeCell ref="A35:I35"/>
    <mergeCell ref="A37:I37"/>
    <mergeCell ref="A38:I38"/>
    <mergeCell ref="A40:I40"/>
    <mergeCell ref="A41:I41"/>
    <mergeCell ref="A27:I27"/>
    <mergeCell ref="A29:I29"/>
    <mergeCell ref="A14:I14"/>
    <mergeCell ref="A15:I15"/>
    <mergeCell ref="A16:I16"/>
    <mergeCell ref="A17:I17"/>
    <mergeCell ref="A19:I19"/>
    <mergeCell ref="A20:I20"/>
    <mergeCell ref="A22:I22"/>
    <mergeCell ref="A23:I23"/>
    <mergeCell ref="E417:G417"/>
    <mergeCell ref="A411:D411"/>
    <mergeCell ref="E411:G411"/>
    <mergeCell ref="A412:D412"/>
    <mergeCell ref="A407:D407"/>
    <mergeCell ref="A416:D416"/>
    <mergeCell ref="E414:G414"/>
    <mergeCell ref="A417:D417"/>
    <mergeCell ref="A424:D424"/>
    <mergeCell ref="A431:D431"/>
    <mergeCell ref="E431:G431"/>
    <mergeCell ref="A434:D434"/>
    <mergeCell ref="E434:G434"/>
    <mergeCell ref="A433:D433"/>
    <mergeCell ref="E430:G430"/>
    <mergeCell ref="E432:G432"/>
    <mergeCell ref="E427:G427"/>
    <mergeCell ref="A429:D429"/>
    <mergeCell ref="E451:G451"/>
    <mergeCell ref="A444:D444"/>
    <mergeCell ref="A419:D419"/>
    <mergeCell ref="E419:G419"/>
    <mergeCell ref="A420:D420"/>
    <mergeCell ref="E420:G420"/>
    <mergeCell ref="A428:D428"/>
    <mergeCell ref="A425:D425"/>
    <mergeCell ref="A427:D427"/>
    <mergeCell ref="E440:G440"/>
    <mergeCell ref="A445:D445"/>
    <mergeCell ref="A442:D442"/>
    <mergeCell ref="A440:D440"/>
    <mergeCell ref="E433:G433"/>
    <mergeCell ref="A435:D435"/>
    <mergeCell ref="A430:D430"/>
    <mergeCell ref="E445:G445"/>
    <mergeCell ref="H451:I451"/>
    <mergeCell ref="H445:I445"/>
    <mergeCell ref="E441:G441"/>
    <mergeCell ref="E425:G425"/>
    <mergeCell ref="H426:I426"/>
    <mergeCell ref="H427:I427"/>
    <mergeCell ref="E436:G436"/>
    <mergeCell ref="H430:I430"/>
    <mergeCell ref="E449:G449"/>
    <mergeCell ref="E446:G446"/>
    <mergeCell ref="D482:F482"/>
    <mergeCell ref="A482:B482"/>
    <mergeCell ref="A423:D423"/>
    <mergeCell ref="E423:G423"/>
    <mergeCell ref="A448:D448"/>
    <mergeCell ref="A441:D441"/>
    <mergeCell ref="A451:D451"/>
    <mergeCell ref="A426:D426"/>
    <mergeCell ref="A443:D443"/>
    <mergeCell ref="A446:D446"/>
    <mergeCell ref="G2:I2"/>
    <mergeCell ref="E442:G442"/>
    <mergeCell ref="E443:G443"/>
    <mergeCell ref="E444:G444"/>
    <mergeCell ref="A12:I12"/>
    <mergeCell ref="A439:D439"/>
    <mergeCell ref="E439:G439"/>
    <mergeCell ref="H439:I439"/>
    <mergeCell ref="A422:D422"/>
    <mergeCell ref="E422:G422"/>
    <mergeCell ref="G1:I1"/>
    <mergeCell ref="A1:D2"/>
    <mergeCell ref="C174:E174"/>
    <mergeCell ref="A174:B174"/>
    <mergeCell ref="A4:I4"/>
    <mergeCell ref="A5:I5"/>
    <mergeCell ref="A11:I11"/>
    <mergeCell ref="A13:I13"/>
    <mergeCell ref="A32:I32"/>
    <mergeCell ref="A33:I33"/>
    <mergeCell ref="H234:J234"/>
    <mergeCell ref="H235:J235"/>
    <mergeCell ref="H236:J236"/>
    <mergeCell ref="H237:J237"/>
    <mergeCell ref="H238:J238"/>
    <mergeCell ref="H239:J239"/>
  </mergeCells>
  <printOptions/>
  <pageMargins left="0.71" right="0.25" top="0.62" bottom="0.48" header="0.2" footer="0.15"/>
  <pageSetup horizontalDpi="600" verticalDpi="600" orientation="portrait" paperSize="9" scale="90" r:id="rId2"/>
  <headerFooter alignWithMargins="0">
    <oddFooter>&amp;C&amp;".VnTime,Regular"&amp;9Page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H12" sqref="H12"/>
    </sheetView>
  </sheetViews>
  <sheetFormatPr defaultColWidth="9.140625" defaultRowHeight="12"/>
  <cols>
    <col min="1" max="1" width="47.140625" style="0" customWidth="1"/>
    <col min="2" max="2" width="8.00390625" style="4" customWidth="1"/>
    <col min="3" max="3" width="7.140625" style="0" customWidth="1"/>
    <col min="4" max="5" width="15.28125" style="1" customWidth="1"/>
  </cols>
  <sheetData>
    <row r="1" spans="1:5" s="57" customFormat="1" ht="12">
      <c r="A1" s="409" t="s">
        <v>586</v>
      </c>
      <c r="B1" s="409"/>
      <c r="D1" s="414" t="s">
        <v>280</v>
      </c>
      <c r="E1" s="414"/>
    </row>
    <row r="2" spans="1:5" s="57" customFormat="1" ht="12">
      <c r="A2" s="410" t="s">
        <v>589</v>
      </c>
      <c r="B2" s="410"/>
      <c r="D2" s="414" t="s">
        <v>767</v>
      </c>
      <c r="E2" s="414"/>
    </row>
    <row r="3" spans="1:5" s="57" customFormat="1" ht="12">
      <c r="A3" s="411" t="s">
        <v>592</v>
      </c>
      <c r="B3" s="411"/>
      <c r="D3" s="58"/>
      <c r="E3" s="58"/>
    </row>
    <row r="4" spans="2:5" s="57" customFormat="1" ht="12">
      <c r="B4" s="82"/>
      <c r="C4" s="166"/>
      <c r="D4" s="414" t="s">
        <v>593</v>
      </c>
      <c r="E4" s="414"/>
    </row>
    <row r="5" spans="1:5" s="57" customFormat="1" ht="19.5" customHeight="1">
      <c r="A5" s="412" t="s">
        <v>779</v>
      </c>
      <c r="B5" s="413"/>
      <c r="C5" s="413"/>
      <c r="D5" s="413"/>
      <c r="E5" s="413"/>
    </row>
    <row r="6" spans="2:5" s="57" customFormat="1" ht="12">
      <c r="B6" s="82"/>
      <c r="D6" s="58"/>
      <c r="E6" s="58"/>
    </row>
    <row r="7" spans="2:5" s="57" customFormat="1" ht="12">
      <c r="B7" s="82"/>
      <c r="D7" s="58"/>
      <c r="E7" s="58"/>
    </row>
    <row r="8" spans="1:5" s="57" customFormat="1" ht="48">
      <c r="A8" s="76" t="s">
        <v>281</v>
      </c>
      <c r="B8" s="76" t="s">
        <v>282</v>
      </c>
      <c r="C8" s="76" t="s">
        <v>283</v>
      </c>
      <c r="D8" s="77" t="s">
        <v>250</v>
      </c>
      <c r="E8" s="77" t="s">
        <v>251</v>
      </c>
    </row>
    <row r="9" spans="1:5" ht="12">
      <c r="A9" s="83" t="s">
        <v>549</v>
      </c>
      <c r="B9" s="84"/>
      <c r="C9" s="83"/>
      <c r="D9" s="85"/>
      <c r="E9" s="85"/>
    </row>
    <row r="10" spans="1:5" s="68" customFormat="1" ht="12">
      <c r="A10" s="69" t="s">
        <v>578</v>
      </c>
      <c r="B10" s="70" t="s">
        <v>487</v>
      </c>
      <c r="C10" s="69"/>
      <c r="D10" s="71">
        <v>3736692080</v>
      </c>
      <c r="E10" s="71">
        <v>3705872078</v>
      </c>
    </row>
    <row r="11" spans="1:5" s="68" customFormat="1" ht="12">
      <c r="A11" s="69" t="s">
        <v>579</v>
      </c>
      <c r="B11" s="70" t="s">
        <v>489</v>
      </c>
      <c r="C11" s="69"/>
      <c r="D11" s="71">
        <v>-2437728383</v>
      </c>
      <c r="E11" s="71">
        <v>-3581595490</v>
      </c>
    </row>
    <row r="12" spans="1:5" s="68" customFormat="1" ht="12">
      <c r="A12" s="69" t="s">
        <v>580</v>
      </c>
      <c r="B12" s="70" t="s">
        <v>491</v>
      </c>
      <c r="C12" s="69"/>
      <c r="D12" s="71">
        <v>-407485504</v>
      </c>
      <c r="E12" s="71">
        <v>-404360458</v>
      </c>
    </row>
    <row r="13" spans="1:5" s="68" customFormat="1" ht="12">
      <c r="A13" s="69" t="s">
        <v>581</v>
      </c>
      <c r="B13" s="70" t="s">
        <v>493</v>
      </c>
      <c r="C13" s="69"/>
      <c r="D13" s="71">
        <v>-87428137</v>
      </c>
      <c r="E13" s="71">
        <v>-24404230</v>
      </c>
    </row>
    <row r="14" spans="1:5" s="68" customFormat="1" ht="12">
      <c r="A14" s="69" t="s">
        <v>582</v>
      </c>
      <c r="B14" s="70" t="s">
        <v>495</v>
      </c>
      <c r="C14" s="69"/>
      <c r="D14" s="71">
        <v>-100806972</v>
      </c>
      <c r="E14" s="71">
        <v>-278361803</v>
      </c>
    </row>
    <row r="15" spans="1:5" s="68" customFormat="1" ht="12">
      <c r="A15" s="69" t="s">
        <v>583</v>
      </c>
      <c r="B15" s="70" t="s">
        <v>497</v>
      </c>
      <c r="C15" s="69"/>
      <c r="D15" s="71">
        <v>2040667</v>
      </c>
      <c r="E15" s="71">
        <v>29439829</v>
      </c>
    </row>
    <row r="16" spans="1:5" s="68" customFormat="1" ht="12">
      <c r="A16" s="69" t="s">
        <v>584</v>
      </c>
      <c r="B16" s="70" t="s">
        <v>585</v>
      </c>
      <c r="C16" s="69"/>
      <c r="D16" s="71">
        <v>-501839979</v>
      </c>
      <c r="E16" s="71">
        <v>-1070216664</v>
      </c>
    </row>
    <row r="17" spans="1:5" s="68" customFormat="1" ht="12">
      <c r="A17" s="65" t="s">
        <v>550</v>
      </c>
      <c r="B17" s="66" t="s">
        <v>514</v>
      </c>
      <c r="C17" s="65"/>
      <c r="D17" s="67">
        <f>SUM(D10:D16)</f>
        <v>203443772</v>
      </c>
      <c r="E17" s="67">
        <f>SUM(E10:E16)</f>
        <v>-1623626738</v>
      </c>
    </row>
    <row r="18" spans="1:5" s="68" customFormat="1" ht="12">
      <c r="A18" s="65" t="s">
        <v>551</v>
      </c>
      <c r="B18" s="66"/>
      <c r="C18" s="65"/>
      <c r="D18" s="67"/>
      <c r="E18" s="67"/>
    </row>
    <row r="19" spans="1:5" s="68" customFormat="1" ht="12">
      <c r="A19" s="69" t="s">
        <v>552</v>
      </c>
      <c r="B19" s="70" t="s">
        <v>516</v>
      </c>
      <c r="C19" s="69"/>
      <c r="D19" s="71">
        <v>-4832727</v>
      </c>
      <c r="E19" s="71"/>
    </row>
    <row r="20" spans="1:5" s="68" customFormat="1" ht="12">
      <c r="A20" s="69" t="s">
        <v>553</v>
      </c>
      <c r="B20" s="70" t="s">
        <v>518</v>
      </c>
      <c r="C20" s="69"/>
      <c r="D20" s="71">
        <v>0</v>
      </c>
      <c r="E20" s="71"/>
    </row>
    <row r="21" spans="1:5" s="68" customFormat="1" ht="12">
      <c r="A21" s="69" t="s">
        <v>554</v>
      </c>
      <c r="B21" s="70" t="s">
        <v>520</v>
      </c>
      <c r="C21" s="69"/>
      <c r="D21" s="71">
        <v>0</v>
      </c>
      <c r="E21" s="71">
        <v>-1000000000</v>
      </c>
    </row>
    <row r="22" spans="1:5" s="68" customFormat="1" ht="12">
      <c r="A22" s="69" t="s">
        <v>555</v>
      </c>
      <c r="B22" s="70" t="s">
        <v>522</v>
      </c>
      <c r="C22" s="69"/>
      <c r="D22" s="71">
        <v>0</v>
      </c>
      <c r="E22" s="71">
        <v>2500000000</v>
      </c>
    </row>
    <row r="23" spans="1:5" s="68" customFormat="1" ht="12">
      <c r="A23" s="69" t="s">
        <v>556</v>
      </c>
      <c r="B23" s="70" t="s">
        <v>524</v>
      </c>
      <c r="C23" s="69"/>
      <c r="D23" s="71"/>
      <c r="E23" s="71"/>
    </row>
    <row r="24" spans="1:5" s="68" customFormat="1" ht="12">
      <c r="A24" s="69" t="s">
        <v>557</v>
      </c>
      <c r="B24" s="70" t="s">
        <v>558</v>
      </c>
      <c r="C24" s="69"/>
      <c r="D24" s="71"/>
      <c r="E24" s="71"/>
    </row>
    <row r="25" spans="1:5" s="68" customFormat="1" ht="12">
      <c r="A25" s="69" t="s">
        <v>559</v>
      </c>
      <c r="B25" s="70" t="s">
        <v>560</v>
      </c>
      <c r="C25" s="69"/>
      <c r="D25" s="71"/>
      <c r="E25" s="71"/>
    </row>
    <row r="26" spans="1:5" s="68" customFormat="1" ht="12">
      <c r="A26" s="65" t="s">
        <v>561</v>
      </c>
      <c r="B26" s="66" t="s">
        <v>526</v>
      </c>
      <c r="C26" s="65"/>
      <c r="D26" s="67">
        <f>SUM(D19:D25)</f>
        <v>-4832727</v>
      </c>
      <c r="E26" s="67">
        <f>SUM(E19:E25)</f>
        <v>1500000000</v>
      </c>
    </row>
    <row r="27" spans="1:5" s="68" customFormat="1" ht="12">
      <c r="A27" s="65" t="s">
        <v>562</v>
      </c>
      <c r="B27" s="66"/>
      <c r="C27" s="65"/>
      <c r="D27" s="67"/>
      <c r="E27" s="67"/>
    </row>
    <row r="28" spans="1:5" s="68" customFormat="1" ht="12">
      <c r="A28" s="69" t="s">
        <v>563</v>
      </c>
      <c r="B28" s="70" t="s">
        <v>528</v>
      </c>
      <c r="C28" s="69"/>
      <c r="D28" s="71"/>
      <c r="E28" s="71"/>
    </row>
    <row r="29" spans="1:5" s="68" customFormat="1" ht="12">
      <c r="A29" s="69" t="s">
        <v>564</v>
      </c>
      <c r="B29" s="70" t="s">
        <v>530</v>
      </c>
      <c r="C29" s="69"/>
      <c r="D29" s="71"/>
      <c r="E29" s="71"/>
    </row>
    <row r="30" spans="1:5" s="68" customFormat="1" ht="12">
      <c r="A30" s="69" t="s">
        <v>565</v>
      </c>
      <c r="B30" s="70" t="s">
        <v>566</v>
      </c>
      <c r="C30" s="69"/>
      <c r="D30" s="71"/>
      <c r="E30" s="71"/>
    </row>
    <row r="31" spans="1:5" s="68" customFormat="1" ht="12">
      <c r="A31" s="69" t="s">
        <v>567</v>
      </c>
      <c r="B31" s="70" t="s">
        <v>568</v>
      </c>
      <c r="C31" s="69"/>
      <c r="D31" s="71"/>
      <c r="E31" s="71"/>
    </row>
    <row r="32" spans="1:5" s="68" customFormat="1" ht="12">
      <c r="A32" s="69" t="s">
        <v>569</v>
      </c>
      <c r="B32" s="70" t="s">
        <v>570</v>
      </c>
      <c r="C32" s="69"/>
      <c r="D32" s="71"/>
      <c r="E32" s="71"/>
    </row>
    <row r="33" spans="1:5" s="68" customFormat="1" ht="12">
      <c r="A33" s="69" t="s">
        <v>571</v>
      </c>
      <c r="B33" s="70" t="s">
        <v>572</v>
      </c>
      <c r="C33" s="69"/>
      <c r="D33" s="71"/>
      <c r="E33" s="71">
        <v>0</v>
      </c>
    </row>
    <row r="34" spans="1:5" s="68" customFormat="1" ht="12">
      <c r="A34" s="65" t="s">
        <v>573</v>
      </c>
      <c r="B34" s="66" t="s">
        <v>532</v>
      </c>
      <c r="C34" s="65"/>
      <c r="D34" s="67"/>
      <c r="E34" s="67">
        <f>E31+E33</f>
        <v>0</v>
      </c>
    </row>
    <row r="35" spans="1:5" s="68" customFormat="1" ht="12">
      <c r="A35" s="65" t="s">
        <v>574</v>
      </c>
      <c r="B35" s="66" t="s">
        <v>536</v>
      </c>
      <c r="C35" s="65"/>
      <c r="D35" s="71">
        <f>D17+D26</f>
        <v>198611045</v>
      </c>
      <c r="E35" s="71">
        <f>E17+E26</f>
        <v>-123626738</v>
      </c>
    </row>
    <row r="36" spans="1:5" s="68" customFormat="1" ht="12">
      <c r="A36" s="69" t="s">
        <v>575</v>
      </c>
      <c r="B36" s="70" t="s">
        <v>542</v>
      </c>
      <c r="C36" s="69"/>
      <c r="D36" s="71">
        <v>1648718138</v>
      </c>
      <c r="E36" s="71">
        <v>3576730496</v>
      </c>
    </row>
    <row r="37" spans="1:5" s="68" customFormat="1" ht="12">
      <c r="A37" s="69" t="s">
        <v>576</v>
      </c>
      <c r="B37" s="70" t="s">
        <v>544</v>
      </c>
      <c r="C37" s="69"/>
      <c r="D37" s="71">
        <v>0</v>
      </c>
      <c r="E37" s="71">
        <v>0</v>
      </c>
    </row>
    <row r="38" spans="1:5" ht="12">
      <c r="A38" s="2" t="s">
        <v>577</v>
      </c>
      <c r="B38" s="8" t="s">
        <v>548</v>
      </c>
      <c r="C38" s="8" t="s">
        <v>252</v>
      </c>
      <c r="D38" s="3">
        <f>D35+D36</f>
        <v>1847329183</v>
      </c>
      <c r="E38" s="3">
        <f>E35+E36</f>
        <v>3453103758</v>
      </c>
    </row>
    <row r="40" spans="2:5" ht="12">
      <c r="B40" s="169"/>
      <c r="C40" s="168"/>
      <c r="D40" s="408" t="s">
        <v>764</v>
      </c>
      <c r="E40" s="408"/>
    </row>
    <row r="41" spans="1:5" ht="12">
      <c r="A41" s="407" t="s">
        <v>599</v>
      </c>
      <c r="B41" s="407"/>
      <c r="C41" s="167"/>
      <c r="D41" s="407" t="s">
        <v>598</v>
      </c>
      <c r="E41" s="407"/>
    </row>
    <row r="42" ht="12">
      <c r="B42"/>
    </row>
    <row r="43" ht="12">
      <c r="B43"/>
    </row>
    <row r="46" spans="1:8" ht="15">
      <c r="A46" s="405" t="s">
        <v>602</v>
      </c>
      <c r="B46" s="405"/>
      <c r="C46" s="171"/>
      <c r="D46" s="406" t="s">
        <v>769</v>
      </c>
      <c r="E46" s="406"/>
      <c r="F46" s="55"/>
      <c r="G46" s="18"/>
      <c r="H46" s="11"/>
    </row>
  </sheetData>
  <sheetProtection/>
  <mergeCells count="12">
    <mergeCell ref="D2:E2"/>
    <mergeCell ref="D4:E4"/>
    <mergeCell ref="A46:B46"/>
    <mergeCell ref="D46:E46"/>
    <mergeCell ref="A41:B41"/>
    <mergeCell ref="D41:E41"/>
    <mergeCell ref="D40:E40"/>
    <mergeCell ref="A1:B1"/>
    <mergeCell ref="A2:B2"/>
    <mergeCell ref="A3:B3"/>
    <mergeCell ref="A5:E5"/>
    <mergeCell ref="D1:E1"/>
  </mergeCells>
  <printOptions/>
  <pageMargins left="0.43" right="0.24" top="0.5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8" sqref="F38:G38"/>
    </sheetView>
  </sheetViews>
  <sheetFormatPr defaultColWidth="9.140625" defaultRowHeight="12"/>
  <cols>
    <col min="1" max="1" width="50.00390625" style="0" customWidth="1"/>
    <col min="2" max="2" width="7.28125" style="0" customWidth="1"/>
    <col min="3" max="3" width="9.57421875" style="4" customWidth="1"/>
    <col min="4" max="4" width="14.140625" style="1" customWidth="1"/>
    <col min="5" max="5" width="14.00390625" style="1" customWidth="1"/>
    <col min="6" max="6" width="15.7109375" style="1" customWidth="1"/>
    <col min="7" max="7" width="16.8515625" style="1" customWidth="1"/>
  </cols>
  <sheetData>
    <row r="1" spans="1:7" s="57" customFormat="1" ht="12">
      <c r="A1" s="409" t="s">
        <v>586</v>
      </c>
      <c r="B1" s="409"/>
      <c r="C1" s="82"/>
      <c r="D1" s="58"/>
      <c r="E1" s="58"/>
      <c r="F1" s="416" t="s">
        <v>280</v>
      </c>
      <c r="G1" s="416"/>
    </row>
    <row r="2" spans="1:7" s="57" customFormat="1" ht="12">
      <c r="A2" s="419" t="s">
        <v>589</v>
      </c>
      <c r="B2" s="419"/>
      <c r="C2" s="82"/>
      <c r="D2" s="58"/>
      <c r="E2" s="58"/>
      <c r="F2" s="415" t="s">
        <v>767</v>
      </c>
      <c r="G2" s="416"/>
    </row>
    <row r="3" spans="1:7" s="57" customFormat="1" ht="12">
      <c r="A3" s="419" t="s">
        <v>590</v>
      </c>
      <c r="B3" s="419"/>
      <c r="C3" s="82"/>
      <c r="D3" s="58"/>
      <c r="E3" s="58"/>
      <c r="F3" s="58"/>
      <c r="G3" s="58"/>
    </row>
    <row r="4" spans="3:7" s="57" customFormat="1" ht="12">
      <c r="C4" s="82"/>
      <c r="D4" s="58"/>
      <c r="E4" s="165"/>
      <c r="F4" s="416" t="s">
        <v>591</v>
      </c>
      <c r="G4" s="416"/>
    </row>
    <row r="5" spans="1:7" s="57" customFormat="1" ht="29.25" customHeight="1">
      <c r="A5" s="417" t="s">
        <v>766</v>
      </c>
      <c r="B5" s="418"/>
      <c r="C5" s="418"/>
      <c r="D5" s="418"/>
      <c r="E5" s="418"/>
      <c r="F5" s="418"/>
      <c r="G5" s="58"/>
    </row>
    <row r="6" spans="3:7" s="57" customFormat="1" ht="12">
      <c r="C6" s="82"/>
      <c r="D6" s="58"/>
      <c r="E6" s="58"/>
      <c r="F6" s="58"/>
      <c r="G6" s="58"/>
    </row>
    <row r="7" spans="3:7" s="57" customFormat="1" ht="12">
      <c r="C7" s="82"/>
      <c r="D7" s="58"/>
      <c r="E7" s="58"/>
      <c r="F7" s="58"/>
      <c r="G7" s="58"/>
    </row>
    <row r="8" spans="1:7" s="78" customFormat="1" ht="36">
      <c r="A8" s="76" t="s">
        <v>281</v>
      </c>
      <c r="B8" s="76" t="s">
        <v>282</v>
      </c>
      <c r="C8" s="76" t="s">
        <v>283</v>
      </c>
      <c r="D8" s="77" t="s">
        <v>498</v>
      </c>
      <c r="E8" s="77" t="s">
        <v>499</v>
      </c>
      <c r="F8" s="77" t="s">
        <v>500</v>
      </c>
      <c r="G8" s="77" t="s">
        <v>501</v>
      </c>
    </row>
    <row r="9" spans="1:7" ht="12">
      <c r="A9" s="79" t="s">
        <v>502</v>
      </c>
      <c r="B9" s="80" t="s">
        <v>487</v>
      </c>
      <c r="C9" s="80" t="s">
        <v>267</v>
      </c>
      <c r="D9" s="81">
        <v>3553697178</v>
      </c>
      <c r="E9" s="81">
        <v>3661954847</v>
      </c>
      <c r="F9" s="81">
        <v>3553697178</v>
      </c>
      <c r="G9" s="81">
        <v>3661954847</v>
      </c>
    </row>
    <row r="10" spans="1:7" s="68" customFormat="1" ht="12">
      <c r="A10" s="69" t="s">
        <v>503</v>
      </c>
      <c r="B10" s="70" t="s">
        <v>489</v>
      </c>
      <c r="C10" s="70" t="s">
        <v>269</v>
      </c>
      <c r="D10" s="71">
        <v>517300</v>
      </c>
      <c r="E10" s="71">
        <v>0</v>
      </c>
      <c r="F10" s="71">
        <v>517300</v>
      </c>
      <c r="G10" s="71">
        <v>0</v>
      </c>
    </row>
    <row r="11" spans="1:7" s="68" customFormat="1" ht="12">
      <c r="A11" s="65" t="s">
        <v>504</v>
      </c>
      <c r="B11" s="66" t="s">
        <v>505</v>
      </c>
      <c r="C11" s="70" t="s">
        <v>268</v>
      </c>
      <c r="D11" s="67">
        <f>D9-D10</f>
        <v>3553179878</v>
      </c>
      <c r="E11" s="67">
        <f>E9-E10</f>
        <v>3661954847</v>
      </c>
      <c r="F11" s="67">
        <f>F9-F10</f>
        <v>3553179878</v>
      </c>
      <c r="G11" s="67">
        <f>G9-G10</f>
        <v>3661954847</v>
      </c>
    </row>
    <row r="12" spans="1:7" s="68" customFormat="1" ht="12">
      <c r="A12" s="69" t="s">
        <v>506</v>
      </c>
      <c r="B12" s="70" t="s">
        <v>512</v>
      </c>
      <c r="C12" s="70" t="s">
        <v>270</v>
      </c>
      <c r="D12" s="71">
        <v>3435491742</v>
      </c>
      <c r="E12" s="71">
        <v>3523434901</v>
      </c>
      <c r="F12" s="71">
        <v>3435491742</v>
      </c>
      <c r="G12" s="71">
        <v>3523434901</v>
      </c>
    </row>
    <row r="13" spans="1:7" s="68" customFormat="1" ht="12">
      <c r="A13" s="65" t="s">
        <v>513</v>
      </c>
      <c r="B13" s="66" t="s">
        <v>514</v>
      </c>
      <c r="C13" s="66"/>
      <c r="D13" s="67">
        <f>D11-D12</f>
        <v>117688136</v>
      </c>
      <c r="E13" s="67">
        <f>E11-E12</f>
        <v>138519946</v>
      </c>
      <c r="F13" s="67">
        <f>F11-F12</f>
        <v>117688136</v>
      </c>
      <c r="G13" s="67">
        <f>G11-G12</f>
        <v>138519946</v>
      </c>
    </row>
    <row r="14" spans="1:7" s="68" customFormat="1" ht="12">
      <c r="A14" s="69" t="s">
        <v>515</v>
      </c>
      <c r="B14" s="70" t="s">
        <v>516</v>
      </c>
      <c r="C14" s="70" t="s">
        <v>665</v>
      </c>
      <c r="D14" s="71">
        <v>14538667</v>
      </c>
      <c r="E14" s="71">
        <v>29439829</v>
      </c>
      <c r="F14" s="71">
        <v>14538667</v>
      </c>
      <c r="G14" s="71">
        <v>29439829</v>
      </c>
    </row>
    <row r="15" spans="1:7" s="68" customFormat="1" ht="12">
      <c r="A15" s="69" t="s">
        <v>517</v>
      </c>
      <c r="B15" s="70" t="s">
        <v>518</v>
      </c>
      <c r="C15" s="70" t="s">
        <v>666</v>
      </c>
      <c r="D15" s="71">
        <v>0</v>
      </c>
      <c r="E15" s="71">
        <v>17500000</v>
      </c>
      <c r="F15" s="71">
        <v>0</v>
      </c>
      <c r="G15" s="71">
        <v>17500000</v>
      </c>
    </row>
    <row r="16" spans="1:7" s="68" customFormat="1" ht="12">
      <c r="A16" s="69" t="s">
        <v>519</v>
      </c>
      <c r="B16" s="70" t="s">
        <v>520</v>
      </c>
      <c r="C16" s="70"/>
      <c r="D16" s="71">
        <v>0</v>
      </c>
      <c r="E16" s="71">
        <v>17500000</v>
      </c>
      <c r="F16" s="71">
        <v>0</v>
      </c>
      <c r="G16" s="71">
        <v>17500000</v>
      </c>
    </row>
    <row r="17" spans="1:7" s="68" customFormat="1" ht="12">
      <c r="A17" s="69" t="s">
        <v>521</v>
      </c>
      <c r="B17" s="70" t="s">
        <v>522</v>
      </c>
      <c r="C17" s="70"/>
      <c r="D17" s="71">
        <v>119617185</v>
      </c>
      <c r="E17" s="71">
        <v>96485325</v>
      </c>
      <c r="F17" s="71">
        <v>119617185</v>
      </c>
      <c r="G17" s="71">
        <v>96485325</v>
      </c>
    </row>
    <row r="18" spans="1:7" s="68" customFormat="1" ht="12">
      <c r="A18" s="69" t="s">
        <v>523</v>
      </c>
      <c r="B18" s="70" t="s">
        <v>524</v>
      </c>
      <c r="C18" s="70"/>
      <c r="D18" s="71">
        <v>588813385</v>
      </c>
      <c r="E18" s="71">
        <v>504399573</v>
      </c>
      <c r="F18" s="71">
        <v>588813385</v>
      </c>
      <c r="G18" s="71">
        <v>504399573</v>
      </c>
    </row>
    <row r="19" spans="1:7" s="68" customFormat="1" ht="12">
      <c r="A19" s="65" t="s">
        <v>525</v>
      </c>
      <c r="B19" s="66" t="s">
        <v>526</v>
      </c>
      <c r="C19" s="66"/>
      <c r="D19" s="67">
        <f>D13-D15-D17-D18+D14</f>
        <v>-576203767</v>
      </c>
      <c r="E19" s="67">
        <f>E13-E15-E17-E18+E14</f>
        <v>-450425123</v>
      </c>
      <c r="F19" s="67">
        <f>F13-F15-F17-F18+F14</f>
        <v>-576203767</v>
      </c>
      <c r="G19" s="67">
        <f>G13-G15-G17-G18+G14</f>
        <v>-450425123</v>
      </c>
    </row>
    <row r="20" spans="1:7" s="68" customFormat="1" ht="12">
      <c r="A20" s="69" t="s">
        <v>527</v>
      </c>
      <c r="B20" s="70" t="s">
        <v>528</v>
      </c>
      <c r="C20" s="70" t="s">
        <v>667</v>
      </c>
      <c r="D20" s="71"/>
      <c r="E20" s="71">
        <v>3500000</v>
      </c>
      <c r="F20" s="71"/>
      <c r="G20" s="71">
        <v>3500000</v>
      </c>
    </row>
    <row r="21" spans="1:7" s="68" customFormat="1" ht="12">
      <c r="A21" s="69" t="s">
        <v>529</v>
      </c>
      <c r="B21" s="70" t="s">
        <v>530</v>
      </c>
      <c r="C21" s="70" t="s">
        <v>668</v>
      </c>
      <c r="D21" s="71"/>
      <c r="E21" s="71">
        <v>0</v>
      </c>
      <c r="F21" s="71"/>
      <c r="G21" s="71">
        <v>0</v>
      </c>
    </row>
    <row r="22" spans="1:7" s="68" customFormat="1" ht="12">
      <c r="A22" s="65" t="s">
        <v>531</v>
      </c>
      <c r="B22" s="66" t="s">
        <v>532</v>
      </c>
      <c r="C22" s="66"/>
      <c r="D22" s="67">
        <f>D20-D21</f>
        <v>0</v>
      </c>
      <c r="E22" s="67">
        <f>E20-E21</f>
        <v>3500000</v>
      </c>
      <c r="F22" s="67">
        <f>F20-F21</f>
        <v>0</v>
      </c>
      <c r="G22" s="67">
        <f>G20-G21</f>
        <v>3500000</v>
      </c>
    </row>
    <row r="23" spans="1:7" s="68" customFormat="1" ht="12">
      <c r="A23" s="69" t="s">
        <v>533</v>
      </c>
      <c r="B23" s="70" t="s">
        <v>534</v>
      </c>
      <c r="C23" s="70"/>
      <c r="D23" s="71"/>
      <c r="E23" s="71">
        <v>0</v>
      </c>
      <c r="F23" s="71"/>
      <c r="G23" s="71">
        <v>0</v>
      </c>
    </row>
    <row r="24" spans="1:7" s="68" customFormat="1" ht="12">
      <c r="A24" s="65" t="s">
        <v>535</v>
      </c>
      <c r="B24" s="66" t="s">
        <v>536</v>
      </c>
      <c r="C24" s="66"/>
      <c r="D24" s="67">
        <f>D19+D22</f>
        <v>-576203767</v>
      </c>
      <c r="E24" s="67">
        <f>E19+E22</f>
        <v>-446925123</v>
      </c>
      <c r="F24" s="67">
        <f>F19+F22</f>
        <v>-576203767</v>
      </c>
      <c r="G24" s="67">
        <f>G19+G22</f>
        <v>-446925123</v>
      </c>
    </row>
    <row r="25" spans="1:7" s="68" customFormat="1" ht="12">
      <c r="A25" s="69" t="s">
        <v>537</v>
      </c>
      <c r="B25" s="70" t="s">
        <v>538</v>
      </c>
      <c r="C25" s="70" t="s">
        <v>669</v>
      </c>
      <c r="D25" s="71"/>
      <c r="E25" s="71"/>
      <c r="F25" s="71"/>
      <c r="G25" s="71"/>
    </row>
    <row r="26" spans="1:7" s="68" customFormat="1" ht="12">
      <c r="A26" s="69" t="s">
        <v>539</v>
      </c>
      <c r="B26" s="70" t="s">
        <v>540</v>
      </c>
      <c r="C26" s="70" t="s">
        <v>670</v>
      </c>
      <c r="D26" s="71"/>
      <c r="E26" s="71">
        <v>0</v>
      </c>
      <c r="F26" s="71"/>
      <c r="G26" s="71">
        <v>0</v>
      </c>
    </row>
    <row r="27" spans="1:7" s="68" customFormat="1" ht="12">
      <c r="A27" s="65" t="s">
        <v>541</v>
      </c>
      <c r="B27" s="66" t="s">
        <v>542</v>
      </c>
      <c r="C27" s="66"/>
      <c r="D27" s="67">
        <f>D24-D25</f>
        <v>-576203767</v>
      </c>
      <c r="E27" s="67">
        <f>E24-E25</f>
        <v>-446925123</v>
      </c>
      <c r="F27" s="67">
        <f>F24-F25</f>
        <v>-576203767</v>
      </c>
      <c r="G27" s="67">
        <f>G24-G25</f>
        <v>-446925123</v>
      </c>
    </row>
    <row r="28" spans="1:7" s="68" customFormat="1" ht="12">
      <c r="A28" s="69" t="s">
        <v>543</v>
      </c>
      <c r="B28" s="70" t="s">
        <v>544</v>
      </c>
      <c r="C28" s="70"/>
      <c r="D28" s="71">
        <v>0</v>
      </c>
      <c r="E28" s="71">
        <v>0</v>
      </c>
      <c r="F28" s="71">
        <v>0</v>
      </c>
      <c r="G28" s="71">
        <v>0</v>
      </c>
    </row>
    <row r="29" spans="1:7" s="68" customFormat="1" ht="12">
      <c r="A29" s="69" t="s">
        <v>545</v>
      </c>
      <c r="B29" s="70" t="s">
        <v>546</v>
      </c>
      <c r="C29" s="70"/>
      <c r="D29" s="71">
        <v>0</v>
      </c>
      <c r="E29" s="71">
        <v>0</v>
      </c>
      <c r="F29" s="71">
        <v>0</v>
      </c>
      <c r="G29" s="71">
        <v>0</v>
      </c>
    </row>
    <row r="30" spans="1:7" ht="12">
      <c r="A30" s="5" t="s">
        <v>547</v>
      </c>
      <c r="B30" s="6" t="s">
        <v>548</v>
      </c>
      <c r="C30" s="174" t="s">
        <v>671</v>
      </c>
      <c r="D30" s="7">
        <f>D27/3500000</f>
        <v>-164.6296477142857</v>
      </c>
      <c r="E30" s="7">
        <f>E27/3500000</f>
        <v>-127.69289228571428</v>
      </c>
      <c r="F30" s="7">
        <f>F27/3500000</f>
        <v>-164.6296477142857</v>
      </c>
      <c r="G30" s="7">
        <f>G27/3500000</f>
        <v>-127.69289228571428</v>
      </c>
    </row>
    <row r="32" spans="5:7" ht="12">
      <c r="E32" s="420" t="s">
        <v>768</v>
      </c>
      <c r="F32" s="420"/>
      <c r="G32" s="420"/>
    </row>
    <row r="33" spans="1:7" ht="12">
      <c r="A33" s="4" t="s">
        <v>601</v>
      </c>
      <c r="B33" s="407" t="s">
        <v>600</v>
      </c>
      <c r="C33" s="407"/>
      <c r="D33" s="407"/>
      <c r="E33" s="167"/>
      <c r="F33" s="4" t="s">
        <v>598</v>
      </c>
      <c r="G33" s="167"/>
    </row>
    <row r="38" spans="1:7" ht="12">
      <c r="A38" s="170" t="s">
        <v>596</v>
      </c>
      <c r="B38" s="405" t="s">
        <v>597</v>
      </c>
      <c r="C38" s="405"/>
      <c r="D38" s="405"/>
      <c r="E38" s="172"/>
      <c r="F38" s="406" t="s">
        <v>769</v>
      </c>
      <c r="G38" s="406"/>
    </row>
  </sheetData>
  <sheetProtection/>
  <mergeCells count="11">
    <mergeCell ref="A1:B1"/>
    <mergeCell ref="A2:B2"/>
    <mergeCell ref="A3:B3"/>
    <mergeCell ref="E32:G32"/>
    <mergeCell ref="F1:G1"/>
    <mergeCell ref="F2:G2"/>
    <mergeCell ref="F4:G4"/>
    <mergeCell ref="F38:G38"/>
    <mergeCell ref="B33:D33"/>
    <mergeCell ref="B38:D38"/>
    <mergeCell ref="A5:F5"/>
  </mergeCells>
  <printOptions/>
  <pageMargins left="0.5" right="0.34" top="0.5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0"/>
  <sheetViews>
    <sheetView zoomScale="110" zoomScaleNormal="110" zoomScalePageLayoutView="0" workbookViewId="0" topLeftCell="A82">
      <selection activeCell="A105" sqref="A105:IV105"/>
    </sheetView>
  </sheetViews>
  <sheetFormatPr defaultColWidth="9.140625" defaultRowHeight="12"/>
  <cols>
    <col min="1" max="1" width="44.28125" style="0" customWidth="1"/>
    <col min="2" max="2" width="9.28125" style="0" customWidth="1"/>
    <col min="3" max="3" width="9.140625" style="4" customWidth="1"/>
    <col min="4" max="4" width="14.57421875" style="1" customWidth="1"/>
    <col min="5" max="5" width="15.8515625" style="1" customWidth="1"/>
  </cols>
  <sheetData>
    <row r="1" spans="1:5" s="57" customFormat="1" ht="12">
      <c r="A1" s="409" t="s">
        <v>586</v>
      </c>
      <c r="B1" s="409"/>
      <c r="C1" s="166"/>
      <c r="D1" s="414" t="s">
        <v>280</v>
      </c>
      <c r="E1" s="414"/>
    </row>
    <row r="2" spans="1:5" s="57" customFormat="1" ht="12">
      <c r="A2" s="411" t="s">
        <v>589</v>
      </c>
      <c r="B2" s="411"/>
      <c r="C2" s="166"/>
      <c r="D2" s="414" t="s">
        <v>765</v>
      </c>
      <c r="E2" s="414"/>
    </row>
    <row r="3" spans="1:5" s="57" customFormat="1" ht="12">
      <c r="A3" s="411" t="s">
        <v>587</v>
      </c>
      <c r="B3" s="411"/>
      <c r="C3" s="82"/>
      <c r="D3" s="58"/>
      <c r="E3" s="58"/>
    </row>
    <row r="4" spans="3:5" s="57" customFormat="1" ht="12">
      <c r="C4" s="166"/>
      <c r="D4" s="414" t="s">
        <v>588</v>
      </c>
      <c r="E4" s="414"/>
    </row>
    <row r="5" spans="1:5" s="57" customFormat="1" ht="27.75" customHeight="1">
      <c r="A5" s="422" t="s">
        <v>763</v>
      </c>
      <c r="B5" s="422"/>
      <c r="C5" s="422"/>
      <c r="D5" s="422"/>
      <c r="E5" s="422"/>
    </row>
    <row r="6" spans="3:5" s="57" customFormat="1" ht="3.75" customHeight="1">
      <c r="C6" s="82"/>
      <c r="D6" s="58"/>
      <c r="E6" s="58"/>
    </row>
    <row r="7" spans="1:6" s="57" customFormat="1" ht="12">
      <c r="A7" s="59" t="s">
        <v>281</v>
      </c>
      <c r="B7" s="59" t="s">
        <v>282</v>
      </c>
      <c r="C7" s="59" t="s">
        <v>283</v>
      </c>
      <c r="D7" s="60" t="s">
        <v>285</v>
      </c>
      <c r="E7" s="60" t="s">
        <v>284</v>
      </c>
      <c r="F7" s="61"/>
    </row>
    <row r="8" spans="1:5" ht="12">
      <c r="A8" s="2" t="s">
        <v>286</v>
      </c>
      <c r="B8" s="2"/>
      <c r="C8" s="8"/>
      <c r="D8" s="3"/>
      <c r="E8" s="3"/>
    </row>
    <row r="9" spans="1:5" ht="12">
      <c r="A9" s="62" t="s">
        <v>287</v>
      </c>
      <c r="B9" s="63" t="s">
        <v>288</v>
      </c>
      <c r="C9" s="63"/>
      <c r="D9" s="64">
        <f>D10+D13+D16+D23+D26</f>
        <v>22868242908</v>
      </c>
      <c r="E9" s="64">
        <f>E10+E13+E16+E23+E26</f>
        <v>22984019496</v>
      </c>
    </row>
    <row r="10" spans="1:5" s="68" customFormat="1" ht="12">
      <c r="A10" s="65" t="s">
        <v>289</v>
      </c>
      <c r="B10" s="66" t="s">
        <v>290</v>
      </c>
      <c r="C10" s="66"/>
      <c r="D10" s="67">
        <f>SUM(D11:D12)</f>
        <v>2847329183</v>
      </c>
      <c r="E10" s="67">
        <f>SUM(E11:E12)</f>
        <v>2648718138</v>
      </c>
    </row>
    <row r="11" spans="1:5" s="68" customFormat="1" ht="12">
      <c r="A11" s="69" t="s">
        <v>291</v>
      </c>
      <c r="B11" s="70" t="s">
        <v>292</v>
      </c>
      <c r="C11" s="70" t="s">
        <v>252</v>
      </c>
      <c r="D11" s="71">
        <v>1847329183</v>
      </c>
      <c r="E11" s="71">
        <v>1648718138</v>
      </c>
    </row>
    <row r="12" spans="1:5" s="68" customFormat="1" ht="12">
      <c r="A12" s="69" t="s">
        <v>293</v>
      </c>
      <c r="B12" s="70" t="s">
        <v>294</v>
      </c>
      <c r="C12" s="70"/>
      <c r="D12" s="71">
        <v>1000000000</v>
      </c>
      <c r="E12" s="71">
        <v>1000000000</v>
      </c>
    </row>
    <row r="13" spans="1:5" s="68" customFormat="1" ht="12">
      <c r="A13" s="65" t="s">
        <v>295</v>
      </c>
      <c r="B13" s="66" t="s">
        <v>296</v>
      </c>
      <c r="C13" s="66"/>
      <c r="D13" s="67">
        <f>SUM(D14:D15)</f>
        <v>0</v>
      </c>
      <c r="E13" s="67">
        <f>SUM(E14:E15)</f>
        <v>0</v>
      </c>
    </row>
    <row r="14" spans="1:5" s="68" customFormat="1" ht="12">
      <c r="A14" s="69" t="s">
        <v>297</v>
      </c>
      <c r="B14" s="70" t="s">
        <v>298</v>
      </c>
      <c r="C14" s="70" t="s">
        <v>253</v>
      </c>
      <c r="D14" s="71"/>
      <c r="E14" s="71">
        <v>0</v>
      </c>
    </row>
    <row r="15" spans="1:5" s="68" customFormat="1" ht="12">
      <c r="A15" s="69" t="s">
        <v>299</v>
      </c>
      <c r="B15" s="70" t="s">
        <v>300</v>
      </c>
      <c r="C15" s="70"/>
      <c r="D15" s="71">
        <v>0</v>
      </c>
      <c r="E15" s="71">
        <v>0</v>
      </c>
    </row>
    <row r="16" spans="1:5" s="68" customFormat="1" ht="12">
      <c r="A16" s="65" t="s">
        <v>301</v>
      </c>
      <c r="B16" s="66" t="s">
        <v>302</v>
      </c>
      <c r="C16" s="66"/>
      <c r="D16" s="67">
        <f>SUM(D17:D22)</f>
        <v>1170431196</v>
      </c>
      <c r="E16" s="67">
        <f>SUM(E17:E22)</f>
        <v>980151594</v>
      </c>
    </row>
    <row r="17" spans="1:5" s="68" customFormat="1" ht="12">
      <c r="A17" s="69" t="s">
        <v>303</v>
      </c>
      <c r="B17" s="70" t="s">
        <v>304</v>
      </c>
      <c r="C17" s="70"/>
      <c r="D17" s="71">
        <v>6295883345</v>
      </c>
      <c r="E17" s="71">
        <v>6043125343</v>
      </c>
    </row>
    <row r="18" spans="1:5" s="68" customFormat="1" ht="12">
      <c r="A18" s="69" t="s">
        <v>305</v>
      </c>
      <c r="B18" s="70" t="s">
        <v>306</v>
      </c>
      <c r="C18" s="70"/>
      <c r="D18" s="71">
        <v>0</v>
      </c>
      <c r="E18" s="71"/>
    </row>
    <row r="19" spans="1:5" s="68" customFormat="1" ht="12">
      <c r="A19" s="69" t="s">
        <v>307</v>
      </c>
      <c r="B19" s="70" t="s">
        <v>308</v>
      </c>
      <c r="C19" s="70"/>
      <c r="D19" s="71">
        <v>0</v>
      </c>
      <c r="E19" s="71"/>
    </row>
    <row r="20" spans="1:5" s="68" customFormat="1" ht="12">
      <c r="A20" s="69" t="s">
        <v>309</v>
      </c>
      <c r="B20" s="70" t="s">
        <v>310</v>
      </c>
      <c r="C20" s="70"/>
      <c r="D20" s="71">
        <v>0</v>
      </c>
      <c r="E20" s="71">
        <v>0</v>
      </c>
    </row>
    <row r="21" spans="1:5" s="68" customFormat="1" ht="12">
      <c r="A21" s="69" t="s">
        <v>311</v>
      </c>
      <c r="B21" s="70" t="s">
        <v>312</v>
      </c>
      <c r="C21" s="70" t="s">
        <v>254</v>
      </c>
      <c r="D21" s="71">
        <v>27142525</v>
      </c>
      <c r="E21" s="71">
        <v>89620925</v>
      </c>
    </row>
    <row r="22" spans="1:5" s="68" customFormat="1" ht="12">
      <c r="A22" s="69" t="s">
        <v>313</v>
      </c>
      <c r="B22" s="70" t="s">
        <v>314</v>
      </c>
      <c r="C22" s="70"/>
      <c r="D22" s="71">
        <v>-5152594674</v>
      </c>
      <c r="E22" s="71">
        <v>-5152594674</v>
      </c>
    </row>
    <row r="23" spans="1:5" s="68" customFormat="1" ht="12">
      <c r="A23" s="65" t="s">
        <v>315</v>
      </c>
      <c r="B23" s="66" t="s">
        <v>316</v>
      </c>
      <c r="C23" s="66"/>
      <c r="D23" s="67">
        <f>D24+D25</f>
        <v>18747936441</v>
      </c>
      <c r="E23" s="67">
        <f>E24+E25</f>
        <v>19263325786</v>
      </c>
    </row>
    <row r="24" spans="1:5" s="68" customFormat="1" ht="12">
      <c r="A24" s="69" t="s">
        <v>317</v>
      </c>
      <c r="B24" s="70" t="s">
        <v>318</v>
      </c>
      <c r="C24" s="70" t="s">
        <v>255</v>
      </c>
      <c r="D24" s="71">
        <v>18829026952</v>
      </c>
      <c r="E24" s="71">
        <v>19344416297</v>
      </c>
    </row>
    <row r="25" spans="1:5" s="68" customFormat="1" ht="12">
      <c r="A25" s="69" t="s">
        <v>319</v>
      </c>
      <c r="B25" s="70" t="s">
        <v>320</v>
      </c>
      <c r="C25" s="70"/>
      <c r="D25" s="71">
        <v>-81090511</v>
      </c>
      <c r="E25" s="71">
        <v>-81090511</v>
      </c>
    </row>
    <row r="26" spans="1:5" s="68" customFormat="1" ht="12">
      <c r="A26" s="65" t="s">
        <v>321</v>
      </c>
      <c r="B26" s="66" t="s">
        <v>322</v>
      </c>
      <c r="C26" s="66"/>
      <c r="D26" s="67">
        <f>SUM(D27:D30)</f>
        <v>102546088</v>
      </c>
      <c r="E26" s="67">
        <f>SUM(E27:E30)</f>
        <v>91823978</v>
      </c>
    </row>
    <row r="27" spans="1:5" s="68" customFormat="1" ht="12">
      <c r="A27" s="69" t="s">
        <v>323</v>
      </c>
      <c r="B27" s="70" t="s">
        <v>324</v>
      </c>
      <c r="C27" s="70"/>
      <c r="D27" s="71">
        <v>31396088</v>
      </c>
      <c r="E27" s="71">
        <v>34023978</v>
      </c>
    </row>
    <row r="28" spans="1:5" s="68" customFormat="1" ht="12">
      <c r="A28" s="69" t="s">
        <v>325</v>
      </c>
      <c r="B28" s="70" t="s">
        <v>326</v>
      </c>
      <c r="C28" s="70" t="s">
        <v>256</v>
      </c>
      <c r="D28" s="71">
        <v>0</v>
      </c>
      <c r="E28" s="71"/>
    </row>
    <row r="29" spans="1:5" s="68" customFormat="1" ht="12">
      <c r="A29" s="69" t="s">
        <v>327</v>
      </c>
      <c r="B29" s="70" t="s">
        <v>328</v>
      </c>
      <c r="C29" s="70"/>
      <c r="D29" s="71"/>
      <c r="E29" s="71"/>
    </row>
    <row r="30" spans="1:5" s="68" customFormat="1" ht="12">
      <c r="A30" s="69" t="s">
        <v>335</v>
      </c>
      <c r="B30" s="70" t="s">
        <v>336</v>
      </c>
      <c r="C30" s="163" t="s">
        <v>657</v>
      </c>
      <c r="D30" s="71">
        <v>71150000</v>
      </c>
      <c r="E30" s="71">
        <v>57800000</v>
      </c>
    </row>
    <row r="31" spans="1:5" s="68" customFormat="1" ht="12">
      <c r="A31" s="65" t="s">
        <v>337</v>
      </c>
      <c r="B31" s="66" t="s">
        <v>338</v>
      </c>
      <c r="C31" s="66"/>
      <c r="D31" s="67">
        <f>D32+D38+D49+D52+D57+D61</f>
        <v>13782672581</v>
      </c>
      <c r="E31" s="67">
        <f>E32+E38+E49+E52+E57+E61</f>
        <v>14111196893</v>
      </c>
    </row>
    <row r="32" spans="1:5" s="68" customFormat="1" ht="12">
      <c r="A32" s="65" t="s">
        <v>339</v>
      </c>
      <c r="B32" s="66" t="s">
        <v>340</v>
      </c>
      <c r="C32" s="66"/>
      <c r="D32" s="67">
        <f>SUM(D33:D37)</f>
        <v>27000000</v>
      </c>
      <c r="E32" s="67">
        <f>SUM(E33:E37)</f>
        <v>0</v>
      </c>
    </row>
    <row r="33" spans="1:5" s="68" customFormat="1" ht="12">
      <c r="A33" s="69" t="s">
        <v>341</v>
      </c>
      <c r="B33" s="70" t="s">
        <v>342</v>
      </c>
      <c r="C33" s="70"/>
      <c r="D33" s="71">
        <v>0</v>
      </c>
      <c r="E33" s="71">
        <v>0</v>
      </c>
    </row>
    <row r="34" spans="1:5" s="68" customFormat="1" ht="12">
      <c r="A34" s="69" t="s">
        <v>343</v>
      </c>
      <c r="B34" s="70" t="s">
        <v>344</v>
      </c>
      <c r="C34" s="70"/>
      <c r="D34" s="71">
        <v>0</v>
      </c>
      <c r="E34" s="71">
        <v>0</v>
      </c>
    </row>
    <row r="35" spans="1:5" s="68" customFormat="1" ht="12">
      <c r="A35" s="69" t="s">
        <v>347</v>
      </c>
      <c r="B35" s="70" t="s">
        <v>348</v>
      </c>
      <c r="C35" s="70"/>
      <c r="D35" s="71">
        <v>0</v>
      </c>
      <c r="E35" s="71">
        <v>0</v>
      </c>
    </row>
    <row r="36" spans="1:5" s="68" customFormat="1" ht="12">
      <c r="A36" s="69" t="s">
        <v>349</v>
      </c>
      <c r="B36" s="70" t="s">
        <v>350</v>
      </c>
      <c r="C36" s="163" t="s">
        <v>658</v>
      </c>
      <c r="D36" s="71">
        <v>27000000</v>
      </c>
      <c r="E36" s="71">
        <v>0</v>
      </c>
    </row>
    <row r="37" spans="1:5" s="68" customFormat="1" ht="12">
      <c r="A37" s="69" t="s">
        <v>351</v>
      </c>
      <c r="B37" s="70" t="s">
        <v>352</v>
      </c>
      <c r="C37" s="70"/>
      <c r="D37" s="71">
        <v>0</v>
      </c>
      <c r="E37" s="71">
        <v>0</v>
      </c>
    </row>
    <row r="38" spans="1:5" s="68" customFormat="1" ht="12">
      <c r="A38" s="65" t="s">
        <v>353</v>
      </c>
      <c r="B38" s="66" t="s">
        <v>354</v>
      </c>
      <c r="C38" s="66"/>
      <c r="D38" s="67">
        <f>D39+D42+D45+D48</f>
        <v>13640291123</v>
      </c>
      <c r="E38" s="67">
        <f>E39+E42+E45+E48</f>
        <v>13963885209</v>
      </c>
    </row>
    <row r="39" spans="1:5" s="68" customFormat="1" ht="12">
      <c r="A39" s="65" t="s">
        <v>355</v>
      </c>
      <c r="B39" s="66" t="s">
        <v>356</v>
      </c>
      <c r="C39" s="66" t="s">
        <v>258</v>
      </c>
      <c r="D39" s="67">
        <f>SUM(D40:D41)</f>
        <v>10110261123</v>
      </c>
      <c r="E39" s="67">
        <f>SUM(E40:E41)</f>
        <v>10433855209</v>
      </c>
    </row>
    <row r="40" spans="1:5" s="68" customFormat="1" ht="12">
      <c r="A40" s="69" t="s">
        <v>357</v>
      </c>
      <c r="B40" s="70" t="s">
        <v>358</v>
      </c>
      <c r="C40" s="70"/>
      <c r="D40" s="71">
        <v>30833906361</v>
      </c>
      <c r="E40" s="71">
        <v>30895431561</v>
      </c>
    </row>
    <row r="41" spans="1:5" s="68" customFormat="1" ht="12">
      <c r="A41" s="69" t="s">
        <v>359</v>
      </c>
      <c r="B41" s="70" t="s">
        <v>360</v>
      </c>
      <c r="C41" s="70"/>
      <c r="D41" s="71">
        <v>-20723645238</v>
      </c>
      <c r="E41" s="71">
        <v>-20461576352</v>
      </c>
    </row>
    <row r="42" spans="1:5" s="68" customFormat="1" ht="12">
      <c r="A42" s="65" t="s">
        <v>361</v>
      </c>
      <c r="B42" s="66" t="s">
        <v>362</v>
      </c>
      <c r="C42" s="73" t="s">
        <v>659</v>
      </c>
      <c r="D42" s="67">
        <f>SUM(D43:D44)</f>
        <v>0</v>
      </c>
      <c r="E42" s="67">
        <f>SUM(E43:E44)</f>
        <v>0</v>
      </c>
    </row>
    <row r="43" spans="1:5" s="68" customFormat="1" ht="12">
      <c r="A43" s="69" t="s">
        <v>357</v>
      </c>
      <c r="B43" s="70" t="s">
        <v>363</v>
      </c>
      <c r="C43" s="70"/>
      <c r="D43" s="71">
        <v>0</v>
      </c>
      <c r="E43" s="71">
        <v>0</v>
      </c>
    </row>
    <row r="44" spans="1:5" s="68" customFormat="1" ht="12">
      <c r="A44" s="69" t="s">
        <v>359</v>
      </c>
      <c r="B44" s="70" t="s">
        <v>364</v>
      </c>
      <c r="C44" s="70"/>
      <c r="D44" s="71">
        <v>0</v>
      </c>
      <c r="E44" s="71">
        <v>0</v>
      </c>
    </row>
    <row r="45" spans="1:5" s="68" customFormat="1" ht="12">
      <c r="A45" s="65" t="s">
        <v>365</v>
      </c>
      <c r="B45" s="66" t="s">
        <v>366</v>
      </c>
      <c r="C45" s="70" t="s">
        <v>259</v>
      </c>
      <c r="D45" s="67">
        <f>SUM(D46:D47)</f>
        <v>0</v>
      </c>
      <c r="E45" s="67">
        <f>SUM(E46:E47)</f>
        <v>0</v>
      </c>
    </row>
    <row r="46" spans="1:5" s="68" customFormat="1" ht="12">
      <c r="A46" s="69" t="s">
        <v>357</v>
      </c>
      <c r="B46" s="70" t="s">
        <v>367</v>
      </c>
      <c r="C46" s="70"/>
      <c r="D46" s="71"/>
      <c r="E46" s="71"/>
    </row>
    <row r="47" spans="1:5" s="68" customFormat="1" ht="12">
      <c r="A47" s="69" t="s">
        <v>359</v>
      </c>
      <c r="B47" s="70" t="s">
        <v>368</v>
      </c>
      <c r="C47" s="70"/>
      <c r="D47" s="71"/>
      <c r="E47" s="71"/>
    </row>
    <row r="48" spans="1:5" s="68" customFormat="1" ht="12">
      <c r="A48" s="72" t="s">
        <v>369</v>
      </c>
      <c r="B48" s="70" t="s">
        <v>370</v>
      </c>
      <c r="C48" s="73" t="s">
        <v>257</v>
      </c>
      <c r="D48" s="74">
        <v>3530030000</v>
      </c>
      <c r="E48" s="74">
        <v>3530030000</v>
      </c>
    </row>
    <row r="49" spans="1:5" s="68" customFormat="1" ht="12">
      <c r="A49" s="65" t="s">
        <v>371</v>
      </c>
      <c r="B49" s="66" t="s">
        <v>372</v>
      </c>
      <c r="C49" s="73" t="s">
        <v>660</v>
      </c>
      <c r="D49" s="67">
        <f>SUM(D50:D51)</f>
        <v>0</v>
      </c>
      <c r="E49" s="67">
        <f>SUM(E50:E51)</f>
        <v>0</v>
      </c>
    </row>
    <row r="50" spans="1:5" s="68" customFormat="1" ht="12">
      <c r="A50" s="69" t="s">
        <v>357</v>
      </c>
      <c r="B50" s="70" t="s">
        <v>373</v>
      </c>
      <c r="C50" s="70"/>
      <c r="D50" s="71">
        <v>0</v>
      </c>
      <c r="E50" s="71">
        <v>0</v>
      </c>
    </row>
    <row r="51" spans="1:5" s="68" customFormat="1" ht="12">
      <c r="A51" s="69" t="s">
        <v>359</v>
      </c>
      <c r="B51" s="70" t="s">
        <v>374</v>
      </c>
      <c r="C51" s="70"/>
      <c r="D51" s="71">
        <v>0</v>
      </c>
      <c r="E51" s="71">
        <v>0</v>
      </c>
    </row>
    <row r="52" spans="1:5" s="68" customFormat="1" ht="12">
      <c r="A52" s="65" t="s">
        <v>375</v>
      </c>
      <c r="B52" s="66" t="s">
        <v>376</v>
      </c>
      <c r="C52" s="66"/>
      <c r="D52" s="67">
        <f>SUM(D53:D56)</f>
        <v>0</v>
      </c>
      <c r="E52" s="67">
        <f>SUM(E53:E56)</f>
        <v>0</v>
      </c>
    </row>
    <row r="53" spans="1:5" s="68" customFormat="1" ht="12">
      <c r="A53" s="69" t="s">
        <v>377</v>
      </c>
      <c r="B53" s="70" t="s">
        <v>378</v>
      </c>
      <c r="C53" s="70"/>
      <c r="D53" s="71">
        <v>0</v>
      </c>
      <c r="E53" s="71">
        <v>0</v>
      </c>
    </row>
    <row r="54" spans="1:5" s="68" customFormat="1" ht="12">
      <c r="A54" s="69" t="s">
        <v>379</v>
      </c>
      <c r="B54" s="70" t="s">
        <v>380</v>
      </c>
      <c r="C54" s="70"/>
      <c r="D54" s="71">
        <v>0</v>
      </c>
      <c r="E54" s="71">
        <v>0</v>
      </c>
    </row>
    <row r="55" spans="1:5" s="68" customFormat="1" ht="12">
      <c r="A55" s="69" t="s">
        <v>381</v>
      </c>
      <c r="B55" s="70" t="s">
        <v>382</v>
      </c>
      <c r="C55" s="73" t="s">
        <v>661</v>
      </c>
      <c r="D55" s="71">
        <v>0</v>
      </c>
      <c r="E55" s="71">
        <v>0</v>
      </c>
    </row>
    <row r="56" spans="1:5" s="68" customFormat="1" ht="12">
      <c r="A56" s="69" t="s">
        <v>383</v>
      </c>
      <c r="B56" s="70" t="s">
        <v>384</v>
      </c>
      <c r="C56" s="70"/>
      <c r="D56" s="71">
        <v>0</v>
      </c>
      <c r="E56" s="71">
        <v>0</v>
      </c>
    </row>
    <row r="57" spans="1:5" s="68" customFormat="1" ht="12">
      <c r="A57" s="65" t="s">
        <v>385</v>
      </c>
      <c r="B57" s="66" t="s">
        <v>386</v>
      </c>
      <c r="C57" s="66"/>
      <c r="D57" s="67">
        <f>SUM(D58:D60)</f>
        <v>115381458</v>
      </c>
      <c r="E57" s="67">
        <f>SUM(E58:E60)</f>
        <v>147311684</v>
      </c>
    </row>
    <row r="58" spans="1:5" s="68" customFormat="1" ht="12">
      <c r="A58" s="69" t="s">
        <v>387</v>
      </c>
      <c r="B58" s="70" t="s">
        <v>388</v>
      </c>
      <c r="C58" s="70" t="s">
        <v>260</v>
      </c>
      <c r="D58" s="71">
        <v>115381458</v>
      </c>
      <c r="E58" s="71">
        <v>147311684</v>
      </c>
    </row>
    <row r="59" spans="1:5" s="68" customFormat="1" ht="12">
      <c r="A59" s="69" t="s">
        <v>389</v>
      </c>
      <c r="B59" s="70" t="s">
        <v>390</v>
      </c>
      <c r="C59" s="163"/>
      <c r="D59" s="71">
        <v>0</v>
      </c>
      <c r="E59" s="71">
        <v>0</v>
      </c>
    </row>
    <row r="60" spans="1:5" s="68" customFormat="1" ht="12">
      <c r="A60" s="69" t="s">
        <v>391</v>
      </c>
      <c r="B60" s="70" t="s">
        <v>392</v>
      </c>
      <c r="C60" s="70"/>
      <c r="D60" s="71">
        <v>0</v>
      </c>
      <c r="E60" s="71">
        <v>0</v>
      </c>
    </row>
    <row r="61" spans="1:5" s="75" customFormat="1" ht="12">
      <c r="A61" s="72" t="s">
        <v>393</v>
      </c>
      <c r="B61" s="73" t="s">
        <v>394</v>
      </c>
      <c r="C61" s="73"/>
      <c r="D61" s="74">
        <v>0</v>
      </c>
      <c r="E61" s="74">
        <v>0</v>
      </c>
    </row>
    <row r="62" spans="1:5" s="68" customFormat="1" ht="12">
      <c r="A62" s="65" t="s">
        <v>395</v>
      </c>
      <c r="B62" s="66" t="s">
        <v>396</v>
      </c>
      <c r="C62" s="66"/>
      <c r="D62" s="67">
        <f>D31+D9</f>
        <v>36650915489</v>
      </c>
      <c r="E62" s="67">
        <f>E31+E9</f>
        <v>37095216389</v>
      </c>
    </row>
    <row r="63" spans="1:5" s="68" customFormat="1" ht="12">
      <c r="A63" s="65" t="s">
        <v>397</v>
      </c>
      <c r="B63" s="66"/>
      <c r="C63" s="66"/>
      <c r="D63" s="67"/>
      <c r="E63" s="67"/>
    </row>
    <row r="64" spans="1:5" s="68" customFormat="1" ht="12">
      <c r="A64" s="65" t="s">
        <v>398</v>
      </c>
      <c r="B64" s="66" t="s">
        <v>399</v>
      </c>
      <c r="C64" s="66"/>
      <c r="D64" s="67">
        <f>D65+D77</f>
        <v>11983315868</v>
      </c>
      <c r="E64" s="67">
        <f>E65+E77</f>
        <v>11851413001</v>
      </c>
    </row>
    <row r="65" spans="1:5" s="68" customFormat="1" ht="12">
      <c r="A65" s="65" t="s">
        <v>400</v>
      </c>
      <c r="B65" s="66" t="s">
        <v>401</v>
      </c>
      <c r="C65" s="66"/>
      <c r="D65" s="67">
        <f>SUM(D66:D76)</f>
        <v>11977315868</v>
      </c>
      <c r="E65" s="67">
        <f>SUM(E66:E76)</f>
        <v>11851413001</v>
      </c>
    </row>
    <row r="66" spans="1:5" s="68" customFormat="1" ht="12">
      <c r="A66" s="69" t="s">
        <v>402</v>
      </c>
      <c r="B66" s="70" t="s">
        <v>403</v>
      </c>
      <c r="C66" s="70" t="s">
        <v>261</v>
      </c>
      <c r="D66" s="71">
        <v>0</v>
      </c>
      <c r="E66" s="71">
        <v>0</v>
      </c>
    </row>
    <row r="67" spans="1:5" s="68" customFormat="1" ht="12">
      <c r="A67" s="69" t="s">
        <v>404</v>
      </c>
      <c r="B67" s="70" t="s">
        <v>405</v>
      </c>
      <c r="C67" s="70"/>
      <c r="D67" s="71">
        <v>10874164748</v>
      </c>
      <c r="E67" s="71">
        <v>10827034771</v>
      </c>
    </row>
    <row r="68" spans="1:5" s="68" customFormat="1" ht="12">
      <c r="A68" s="69" t="s">
        <v>406</v>
      </c>
      <c r="B68" s="70" t="s">
        <v>407</v>
      </c>
      <c r="C68" s="70"/>
      <c r="D68" s="71">
        <v>566359695</v>
      </c>
      <c r="E68" s="71">
        <v>630416692</v>
      </c>
    </row>
    <row r="69" spans="1:5" s="68" customFormat="1" ht="12">
      <c r="A69" s="69" t="s">
        <v>408</v>
      </c>
      <c r="B69" s="70" t="s">
        <v>409</v>
      </c>
      <c r="C69" s="70" t="s">
        <v>262</v>
      </c>
      <c r="D69" s="71">
        <v>245133002</v>
      </c>
      <c r="E69" s="71">
        <v>100806972</v>
      </c>
    </row>
    <row r="70" spans="1:5" s="68" customFormat="1" ht="12">
      <c r="A70" s="69" t="s">
        <v>410</v>
      </c>
      <c r="B70" s="70" t="s">
        <v>411</v>
      </c>
      <c r="C70" s="70"/>
      <c r="D70" s="71">
        <v>140957276</v>
      </c>
      <c r="E70" s="71">
        <v>169874204</v>
      </c>
    </row>
    <row r="71" spans="1:5" s="68" customFormat="1" ht="12">
      <c r="A71" s="69" t="s">
        <v>412</v>
      </c>
      <c r="B71" s="70" t="s">
        <v>413</v>
      </c>
      <c r="C71" s="70" t="s">
        <v>263</v>
      </c>
      <c r="D71" s="71">
        <v>101672545</v>
      </c>
      <c r="E71" s="71">
        <v>69218500</v>
      </c>
    </row>
    <row r="72" spans="1:5" s="68" customFormat="1" ht="12">
      <c r="A72" s="69" t="s">
        <v>414</v>
      </c>
      <c r="B72" s="70" t="s">
        <v>415</v>
      </c>
      <c r="C72" s="70"/>
      <c r="D72" s="71">
        <v>0</v>
      </c>
      <c r="E72" s="71">
        <v>0</v>
      </c>
    </row>
    <row r="73" spans="1:5" s="68" customFormat="1" ht="12">
      <c r="A73" s="69" t="s">
        <v>416</v>
      </c>
      <c r="B73" s="70" t="s">
        <v>417</v>
      </c>
      <c r="C73" s="70"/>
      <c r="D73" s="71">
        <v>0</v>
      </c>
      <c r="E73" s="71">
        <v>0</v>
      </c>
    </row>
    <row r="74" spans="1:5" s="68" customFormat="1" ht="12">
      <c r="A74" s="69" t="s">
        <v>418</v>
      </c>
      <c r="B74" s="70" t="s">
        <v>419</v>
      </c>
      <c r="C74" s="70" t="s">
        <v>264</v>
      </c>
      <c r="D74" s="71">
        <v>48700199</v>
      </c>
      <c r="E74" s="71">
        <v>52933459</v>
      </c>
    </row>
    <row r="75" spans="1:5" s="68" customFormat="1" ht="12">
      <c r="A75" s="69" t="s">
        <v>420</v>
      </c>
      <c r="B75" s="70" t="s">
        <v>421</v>
      </c>
      <c r="C75" s="70"/>
      <c r="D75" s="71">
        <v>0</v>
      </c>
      <c r="E75" s="71">
        <v>0</v>
      </c>
    </row>
    <row r="76" spans="1:5" s="68" customFormat="1" ht="12">
      <c r="A76" s="69" t="s">
        <v>422</v>
      </c>
      <c r="B76" s="70" t="s">
        <v>423</v>
      </c>
      <c r="C76" s="70"/>
      <c r="D76" s="71">
        <v>328403</v>
      </c>
      <c r="E76" s="71">
        <v>1128403</v>
      </c>
    </row>
    <row r="77" spans="1:5" s="68" customFormat="1" ht="12">
      <c r="A77" s="65" t="s">
        <v>424</v>
      </c>
      <c r="B77" s="66" t="s">
        <v>425</v>
      </c>
      <c r="C77" s="66"/>
      <c r="D77" s="67">
        <f>D85</f>
        <v>6000000</v>
      </c>
      <c r="E77" s="67">
        <v>0</v>
      </c>
    </row>
    <row r="78" spans="1:5" s="68" customFormat="1" ht="12">
      <c r="A78" s="69" t="s">
        <v>426</v>
      </c>
      <c r="B78" s="70" t="s">
        <v>427</v>
      </c>
      <c r="C78" s="70"/>
      <c r="D78" s="71">
        <v>0</v>
      </c>
      <c r="E78" s="71">
        <v>0</v>
      </c>
    </row>
    <row r="79" spans="1:5" s="68" customFormat="1" ht="12">
      <c r="A79" s="69" t="s">
        <v>428</v>
      </c>
      <c r="B79" s="70" t="s">
        <v>429</v>
      </c>
      <c r="C79" s="163" t="s">
        <v>663</v>
      </c>
      <c r="D79" s="71">
        <v>0</v>
      </c>
      <c r="E79" s="71">
        <v>0</v>
      </c>
    </row>
    <row r="80" spans="1:5" s="68" customFormat="1" ht="12">
      <c r="A80" s="69" t="s">
        <v>430</v>
      </c>
      <c r="B80" s="70" t="s">
        <v>431</v>
      </c>
      <c r="C80" s="70"/>
      <c r="D80" s="71">
        <v>0</v>
      </c>
      <c r="E80" s="71">
        <v>0</v>
      </c>
    </row>
    <row r="81" spans="1:5" s="68" customFormat="1" ht="12">
      <c r="A81" s="69" t="s">
        <v>432</v>
      </c>
      <c r="B81" s="70" t="s">
        <v>433</v>
      </c>
      <c r="C81" s="163" t="s">
        <v>664</v>
      </c>
      <c r="D81" s="71">
        <v>0</v>
      </c>
      <c r="E81" s="71">
        <v>0</v>
      </c>
    </row>
    <row r="82" spans="1:5" s="68" customFormat="1" ht="12">
      <c r="A82" s="69" t="s">
        <v>434</v>
      </c>
      <c r="B82" s="70" t="s">
        <v>435</v>
      </c>
      <c r="C82" s="163" t="s">
        <v>662</v>
      </c>
      <c r="D82" s="71">
        <v>0</v>
      </c>
      <c r="E82" s="71">
        <v>0</v>
      </c>
    </row>
    <row r="83" spans="1:5" s="68" customFormat="1" ht="12">
      <c r="A83" s="69" t="s">
        <v>436</v>
      </c>
      <c r="B83" s="70" t="s">
        <v>437</v>
      </c>
      <c r="C83" s="70"/>
      <c r="D83" s="71"/>
      <c r="E83" s="71"/>
    </row>
    <row r="84" spans="1:5" s="68" customFormat="1" ht="12">
      <c r="A84" s="69" t="s">
        <v>438</v>
      </c>
      <c r="B84" s="70" t="s">
        <v>439</v>
      </c>
      <c r="C84" s="70"/>
      <c r="D84" s="71"/>
      <c r="E84" s="71"/>
    </row>
    <row r="85" spans="1:5" s="68" customFormat="1" ht="12">
      <c r="A85" s="69" t="s">
        <v>440</v>
      </c>
      <c r="B85" s="70" t="s">
        <v>441</v>
      </c>
      <c r="C85" s="70"/>
      <c r="D85" s="71">
        <v>6000000</v>
      </c>
      <c r="E85" s="71"/>
    </row>
    <row r="86" spans="1:5" s="68" customFormat="1" ht="12">
      <c r="A86" s="69" t="s">
        <v>442</v>
      </c>
      <c r="B86" s="70" t="s">
        <v>443</v>
      </c>
      <c r="C86" s="70"/>
      <c r="D86" s="71">
        <v>0</v>
      </c>
      <c r="E86" s="71">
        <v>0</v>
      </c>
    </row>
    <row r="87" spans="1:5" s="68" customFormat="1" ht="12">
      <c r="A87" s="65" t="s">
        <v>444</v>
      </c>
      <c r="B87" s="66" t="s">
        <v>445</v>
      </c>
      <c r="C87" s="66"/>
      <c r="D87" s="67">
        <f>D88+D101</f>
        <v>24667599621</v>
      </c>
      <c r="E87" s="67">
        <f>E88+E101</f>
        <v>25243803388</v>
      </c>
    </row>
    <row r="88" spans="1:5" s="68" customFormat="1" ht="12">
      <c r="A88" s="65" t="s">
        <v>449</v>
      </c>
      <c r="B88" s="66" t="s">
        <v>450</v>
      </c>
      <c r="C88" s="66" t="s">
        <v>265</v>
      </c>
      <c r="D88" s="67">
        <f>SUM(D89:D100)</f>
        <v>24667599621</v>
      </c>
      <c r="E88" s="67">
        <f>SUM(E89:E100)</f>
        <v>25243803388</v>
      </c>
    </row>
    <row r="89" spans="1:5" s="68" customFormat="1" ht="12">
      <c r="A89" s="69" t="s">
        <v>451</v>
      </c>
      <c r="B89" s="70" t="s">
        <v>452</v>
      </c>
      <c r="C89" s="70"/>
      <c r="D89" s="71">
        <v>35000000000</v>
      </c>
      <c r="E89" s="71">
        <v>35000000000</v>
      </c>
    </row>
    <row r="90" spans="1:5" s="68" customFormat="1" ht="12">
      <c r="A90" s="69" t="s">
        <v>453</v>
      </c>
      <c r="B90" s="70" t="s">
        <v>454</v>
      </c>
      <c r="C90" s="70"/>
      <c r="D90" s="71">
        <v>4197775000</v>
      </c>
      <c r="E90" s="71">
        <v>4197775000</v>
      </c>
    </row>
    <row r="91" spans="1:5" s="68" customFormat="1" ht="12">
      <c r="A91" s="69" t="s">
        <v>455</v>
      </c>
      <c r="B91" s="70" t="s">
        <v>456</v>
      </c>
      <c r="C91" s="70"/>
      <c r="D91" s="71">
        <v>0</v>
      </c>
      <c r="E91" s="71">
        <v>0</v>
      </c>
    </row>
    <row r="92" spans="1:5" s="68" customFormat="1" ht="12">
      <c r="A92" s="69" t="s">
        <v>457</v>
      </c>
      <c r="B92" s="70" t="s">
        <v>458</v>
      </c>
      <c r="C92" s="70"/>
      <c r="D92" s="71">
        <v>0</v>
      </c>
      <c r="E92" s="71">
        <v>0</v>
      </c>
    </row>
    <row r="93" spans="1:5" s="68" customFormat="1" ht="12">
      <c r="A93" s="69" t="s">
        <v>459</v>
      </c>
      <c r="B93" s="70" t="s">
        <v>460</v>
      </c>
      <c r="C93" s="70"/>
      <c r="D93" s="71">
        <v>0</v>
      </c>
      <c r="E93" s="71">
        <v>0</v>
      </c>
    </row>
    <row r="94" spans="1:5" s="68" customFormat="1" ht="12">
      <c r="A94" s="69" t="s">
        <v>461</v>
      </c>
      <c r="B94" s="70" t="s">
        <v>462</v>
      </c>
      <c r="C94" s="70"/>
      <c r="D94" s="71"/>
      <c r="E94" s="71"/>
    </row>
    <row r="95" spans="1:5" s="68" customFormat="1" ht="12">
      <c r="A95" s="69" t="s">
        <v>463</v>
      </c>
      <c r="B95" s="70" t="s">
        <v>464</v>
      </c>
      <c r="C95" s="70"/>
      <c r="D95" s="71">
        <v>3583775960</v>
      </c>
      <c r="E95" s="71">
        <v>3583775960</v>
      </c>
    </row>
    <row r="96" spans="1:5" s="68" customFormat="1" ht="12">
      <c r="A96" s="69" t="s">
        <v>465</v>
      </c>
      <c r="B96" s="70" t="s">
        <v>466</v>
      </c>
      <c r="C96" s="70"/>
      <c r="D96" s="71">
        <v>445000000</v>
      </c>
      <c r="E96" s="71">
        <v>445000000</v>
      </c>
    </row>
    <row r="97" spans="1:5" s="68" customFormat="1" ht="12">
      <c r="A97" s="69" t="s">
        <v>467</v>
      </c>
      <c r="B97" s="70" t="s">
        <v>468</v>
      </c>
      <c r="C97" s="70"/>
      <c r="D97" s="71">
        <v>0</v>
      </c>
      <c r="E97" s="71">
        <v>0</v>
      </c>
    </row>
    <row r="98" spans="1:5" s="68" customFormat="1" ht="12">
      <c r="A98" s="69" t="s">
        <v>469</v>
      </c>
      <c r="B98" s="70" t="s">
        <v>470</v>
      </c>
      <c r="C98" s="70"/>
      <c r="D98" s="71">
        <v>-18558951339</v>
      </c>
      <c r="E98" s="71">
        <v>-17982747572</v>
      </c>
    </row>
    <row r="99" spans="1:5" s="68" customFormat="1" ht="12">
      <c r="A99" s="69" t="s">
        <v>471</v>
      </c>
      <c r="B99" s="70" t="s">
        <v>472</v>
      </c>
      <c r="C99" s="70"/>
      <c r="D99" s="71">
        <v>0</v>
      </c>
      <c r="E99" s="71">
        <v>0</v>
      </c>
    </row>
    <row r="100" spans="1:5" s="68" customFormat="1" ht="12">
      <c r="A100" s="69" t="s">
        <v>473</v>
      </c>
      <c r="B100" s="70" t="s">
        <v>474</v>
      </c>
      <c r="C100" s="70"/>
      <c r="D100" s="71">
        <v>0</v>
      </c>
      <c r="E100" s="71">
        <v>0</v>
      </c>
    </row>
    <row r="101" spans="1:5" s="68" customFormat="1" ht="12">
      <c r="A101" s="65" t="s">
        <v>475</v>
      </c>
      <c r="B101" s="66" t="s">
        <v>476</v>
      </c>
      <c r="C101" s="66"/>
      <c r="D101" s="67"/>
      <c r="E101" s="67">
        <f>SUM(E102:E103)</f>
        <v>0</v>
      </c>
    </row>
    <row r="102" spans="1:5" s="68" customFormat="1" ht="12">
      <c r="A102" s="69" t="s">
        <v>477</v>
      </c>
      <c r="B102" s="70" t="s">
        <v>478</v>
      </c>
      <c r="C102" s="70" t="s">
        <v>266</v>
      </c>
      <c r="D102" s="71"/>
      <c r="E102" s="71">
        <v>0</v>
      </c>
    </row>
    <row r="103" spans="1:5" s="68" customFormat="1" ht="12">
      <c r="A103" s="69" t="s">
        <v>479</v>
      </c>
      <c r="B103" s="70" t="s">
        <v>480</v>
      </c>
      <c r="C103" s="70"/>
      <c r="D103" s="71"/>
      <c r="E103" s="71">
        <v>0</v>
      </c>
    </row>
    <row r="104" spans="1:5" s="75" customFormat="1" ht="12">
      <c r="A104" s="72" t="s">
        <v>481</v>
      </c>
      <c r="B104" s="73" t="s">
        <v>482</v>
      </c>
      <c r="C104" s="73"/>
      <c r="D104" s="74">
        <v>0</v>
      </c>
      <c r="E104" s="74">
        <v>0</v>
      </c>
    </row>
    <row r="105" spans="1:5" s="68" customFormat="1" ht="12">
      <c r="A105" s="65" t="s">
        <v>483</v>
      </c>
      <c r="B105" s="66" t="s">
        <v>484</v>
      </c>
      <c r="C105" s="66"/>
      <c r="D105" s="67">
        <f>D87+D64</f>
        <v>36650915489</v>
      </c>
      <c r="E105" s="67">
        <f>E87+E64</f>
        <v>37095216389</v>
      </c>
    </row>
    <row r="106" spans="1:5" s="68" customFormat="1" ht="12">
      <c r="A106" s="65" t="s">
        <v>485</v>
      </c>
      <c r="B106" s="66"/>
      <c r="C106" s="66"/>
      <c r="D106" s="67">
        <v>0</v>
      </c>
      <c r="E106" s="67">
        <v>0</v>
      </c>
    </row>
    <row r="107" spans="1:5" s="68" customFormat="1" ht="12">
      <c r="A107" s="69" t="s">
        <v>486</v>
      </c>
      <c r="B107" s="70" t="s">
        <v>487</v>
      </c>
      <c r="C107" s="163" t="s">
        <v>345</v>
      </c>
      <c r="D107" s="71">
        <v>0</v>
      </c>
      <c r="E107" s="71">
        <v>0</v>
      </c>
    </row>
    <row r="108" spans="1:5" s="68" customFormat="1" ht="12">
      <c r="A108" s="69" t="s">
        <v>488</v>
      </c>
      <c r="B108" s="70" t="s">
        <v>489</v>
      </c>
      <c r="C108" s="70"/>
      <c r="D108" s="71">
        <v>0</v>
      </c>
      <c r="E108" s="71">
        <v>0</v>
      </c>
    </row>
    <row r="109" spans="1:5" s="68" customFormat="1" ht="12">
      <c r="A109" s="69" t="s">
        <v>490</v>
      </c>
      <c r="B109" s="70" t="s">
        <v>491</v>
      </c>
      <c r="C109" s="70"/>
      <c r="D109" s="71">
        <v>0</v>
      </c>
      <c r="E109" s="71">
        <v>0</v>
      </c>
    </row>
    <row r="110" spans="1:5" s="68" customFormat="1" ht="12">
      <c r="A110" s="69" t="s">
        <v>492</v>
      </c>
      <c r="B110" s="70" t="s">
        <v>493</v>
      </c>
      <c r="C110" s="70"/>
      <c r="D110" s="71">
        <v>0</v>
      </c>
      <c r="E110" s="71">
        <v>0</v>
      </c>
    </row>
    <row r="111" spans="1:5" s="68" customFormat="1" ht="12">
      <c r="A111" s="69" t="s">
        <v>494</v>
      </c>
      <c r="B111" s="70" t="s">
        <v>495</v>
      </c>
      <c r="C111" s="70"/>
      <c r="D111" s="71">
        <v>0</v>
      </c>
      <c r="E111" s="71">
        <v>0</v>
      </c>
    </row>
    <row r="112" spans="1:5" ht="12">
      <c r="A112" s="5" t="s">
        <v>496</v>
      </c>
      <c r="B112" s="6" t="s">
        <v>497</v>
      </c>
      <c r="C112" s="6"/>
      <c r="D112" s="7"/>
      <c r="E112" s="7">
        <v>0</v>
      </c>
    </row>
    <row r="114" spans="3:5" ht="12">
      <c r="C114" s="173"/>
      <c r="D114" s="408" t="s">
        <v>764</v>
      </c>
      <c r="E114" s="408"/>
    </row>
    <row r="115" spans="1:5" ht="12">
      <c r="A115" s="4" t="s">
        <v>601</v>
      </c>
      <c r="B115" s="423" t="s">
        <v>600</v>
      </c>
      <c r="C115" s="423"/>
      <c r="D115" s="407" t="s">
        <v>598</v>
      </c>
      <c r="E115" s="407"/>
    </row>
    <row r="120" spans="1:5" ht="12">
      <c r="A120" s="170" t="s">
        <v>596</v>
      </c>
      <c r="B120" s="421" t="s">
        <v>346</v>
      </c>
      <c r="C120" s="421"/>
      <c r="D120" s="406" t="s">
        <v>769</v>
      </c>
      <c r="E120" s="406"/>
    </row>
  </sheetData>
  <sheetProtection/>
  <mergeCells count="12">
    <mergeCell ref="D1:E1"/>
    <mergeCell ref="D2:E2"/>
    <mergeCell ref="D4:E4"/>
    <mergeCell ref="A1:B1"/>
    <mergeCell ref="A2:B2"/>
    <mergeCell ref="A3:B3"/>
    <mergeCell ref="D120:E120"/>
    <mergeCell ref="B120:C120"/>
    <mergeCell ref="A5:E5"/>
    <mergeCell ref="D115:E115"/>
    <mergeCell ref="D114:E114"/>
    <mergeCell ref="B115:C115"/>
  </mergeCells>
  <printOptions/>
  <pageMargins left="0.75" right="0.41" top="0.39" bottom="0.42" header="0.38" footer="0.4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kientt</cp:lastModifiedBy>
  <cp:lastPrinted>2015-04-20T07:36:30Z</cp:lastPrinted>
  <dcterms:created xsi:type="dcterms:W3CDTF">2011-01-11T01:32:30Z</dcterms:created>
  <dcterms:modified xsi:type="dcterms:W3CDTF">2015-04-22T03:13:15Z</dcterms:modified>
  <cp:category/>
  <cp:version/>
  <cp:contentType/>
  <cp:contentStatus/>
</cp:coreProperties>
</file>