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 activeTab="1"/>
  </bookViews>
  <sheets>
    <sheet name="CDKTq115" sheetId="4" r:id="rId1"/>
    <sheet name="lcttq115" sheetId="6" r:id="rId2"/>
    <sheet name="KQKDq115" sheetId="5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36" i="6"/>
  <c r="D36"/>
  <c r="D34"/>
  <c r="D33"/>
  <c r="E31"/>
  <c r="D31"/>
  <c r="E30"/>
  <c r="E34" s="1"/>
  <c r="D30"/>
  <c r="E25"/>
  <c r="E26" s="1"/>
  <c r="D25"/>
  <c r="D26" s="1"/>
  <c r="E16"/>
  <c r="E15"/>
  <c r="E14"/>
  <c r="D14"/>
  <c r="E13"/>
  <c r="D13"/>
  <c r="E12"/>
  <c r="D12"/>
  <c r="E11"/>
  <c r="E17" s="1"/>
  <c r="E10"/>
  <c r="D10"/>
  <c r="D17" s="1"/>
  <c r="G30" i="5"/>
  <c r="F30"/>
  <c r="E30"/>
  <c r="D30"/>
  <c r="G25"/>
  <c r="F25"/>
  <c r="E25"/>
  <c r="D25"/>
  <c r="G22"/>
  <c r="F22"/>
  <c r="E22"/>
  <c r="D22"/>
  <c r="G21"/>
  <c r="G23" s="1"/>
  <c r="F21"/>
  <c r="F23" s="1"/>
  <c r="E21"/>
  <c r="E23" s="1"/>
  <c r="D21"/>
  <c r="D23" s="1"/>
  <c r="G19"/>
  <c r="F19"/>
  <c r="E19"/>
  <c r="D19"/>
  <c r="G18"/>
  <c r="F18"/>
  <c r="E18"/>
  <c r="D18"/>
  <c r="G16"/>
  <c r="F16"/>
  <c r="E16"/>
  <c r="D16"/>
  <c r="G15"/>
  <c r="F15"/>
  <c r="E15"/>
  <c r="D15"/>
  <c r="G14"/>
  <c r="F14"/>
  <c r="E14"/>
  <c r="D14"/>
  <c r="G12"/>
  <c r="F12"/>
  <c r="E12"/>
  <c r="D12"/>
  <c r="G10"/>
  <c r="F10"/>
  <c r="E10"/>
  <c r="D10"/>
  <c r="G9"/>
  <c r="G11" s="1"/>
  <c r="G13" s="1"/>
  <c r="G20" s="1"/>
  <c r="G24" s="1"/>
  <c r="G27" s="1"/>
  <c r="F9"/>
  <c r="F11" s="1"/>
  <c r="F13" s="1"/>
  <c r="F20" s="1"/>
  <c r="F24" s="1"/>
  <c r="F27" s="1"/>
  <c r="E9"/>
  <c r="E11" s="1"/>
  <c r="E13" s="1"/>
  <c r="E20" s="1"/>
  <c r="E24" s="1"/>
  <c r="E27" s="1"/>
  <c r="D9"/>
  <c r="D11" s="1"/>
  <c r="D13" s="1"/>
  <c r="D20" s="1"/>
  <c r="D24" s="1"/>
  <c r="D27" s="1"/>
  <c r="D121" i="4"/>
  <c r="D120"/>
  <c r="E119"/>
  <c r="D119"/>
  <c r="D106" s="1"/>
  <c r="D105" s="1"/>
  <c r="D127" s="1"/>
  <c r="E118"/>
  <c r="E110"/>
  <c r="D110"/>
  <c r="E108"/>
  <c r="D108"/>
  <c r="E107"/>
  <c r="D107"/>
  <c r="E106"/>
  <c r="E105"/>
  <c r="E127" s="1"/>
  <c r="E88"/>
  <c r="D88"/>
  <c r="E86"/>
  <c r="D86"/>
  <c r="E85"/>
  <c r="D85"/>
  <c r="E81"/>
  <c r="D81"/>
  <c r="E80"/>
  <c r="D80"/>
  <c r="E79"/>
  <c r="D79"/>
  <c r="E78"/>
  <c r="D78"/>
  <c r="E77"/>
  <c r="D77"/>
  <c r="E76"/>
  <c r="D76"/>
  <c r="E75"/>
  <c r="D75"/>
  <c r="E68"/>
  <c r="D68"/>
  <c r="E67"/>
  <c r="D67"/>
  <c r="E54"/>
  <c r="D54"/>
  <c r="E53"/>
  <c r="D53"/>
  <c r="E52"/>
  <c r="D52"/>
  <c r="E48"/>
  <c r="D48"/>
  <c r="E47"/>
  <c r="D47"/>
  <c r="E46"/>
  <c r="D46"/>
  <c r="E45"/>
  <c r="D45"/>
  <c r="E36"/>
  <c r="D36"/>
  <c r="E35"/>
  <c r="D35"/>
  <c r="E33"/>
  <c r="E30" s="1"/>
  <c r="E10" s="1"/>
  <c r="E73" s="1"/>
  <c r="E32"/>
  <c r="D32"/>
  <c r="D30"/>
  <c r="E28"/>
  <c r="D28"/>
  <c r="E27"/>
  <c r="D27"/>
  <c r="E25"/>
  <c r="D25"/>
  <c r="E24"/>
  <c r="D24"/>
  <c r="E20"/>
  <c r="D20"/>
  <c r="E19"/>
  <c r="D19"/>
  <c r="E18"/>
  <c r="D18"/>
  <c r="E12"/>
  <c r="D12"/>
  <c r="E11"/>
  <c r="D11"/>
  <c r="D10"/>
  <c r="D73" s="1"/>
  <c r="E35" i="6" l="1"/>
  <c r="D35"/>
  <c r="D38" s="1"/>
  <c r="E38"/>
  <c r="E128" i="4"/>
  <c r="D128"/>
</calcChain>
</file>

<file path=xl/sharedStrings.xml><?xml version="1.0" encoding="utf-8"?>
<sst xmlns="http://schemas.openxmlformats.org/spreadsheetml/2006/main" count="395" uniqueCount="357">
  <si>
    <t>CÔNG TY: Cổ phần Que hàn điện Viet Đưc</t>
  </si>
  <si>
    <t>Báo cáo tài chính</t>
  </si>
  <si>
    <t>Địa chỉ:XÃ Nhị Khê - Huyện Thường Tin- TP HÀ Nội</t>
  </si>
  <si>
    <t>Quy  1  năm tài chính 2015...</t>
  </si>
  <si>
    <t>Tel:0433853360     .       Fax: 0433853653</t>
  </si>
  <si>
    <t>Mẫu số .B01 DN.</t>
  </si>
  <si>
    <t xml:space="preserve"> BẢNG CÂN ĐỐI KẾ TOÁN</t>
  </si>
  <si>
    <t>Tại ngày 31/03/2015</t>
  </si>
  <si>
    <t>Chỉ tiêu</t>
  </si>
  <si>
    <t>Mã chỉ tiêu</t>
  </si>
  <si>
    <t>Thuyết minh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</si>
  <si>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</si>
  <si>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</si>
  <si>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</si>
  <si>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</si>
  <si>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</si>
  <si>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</si>
  <si>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</si>
  <si>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</si>
  <si>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</si>
  <si>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</si>
  <si>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</si>
  <si>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</si>
  <si>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</si>
  <si>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</si>
  <si>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</si>
  <si>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</si>
  <si>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</si>
  <si>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</si>
  <si>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</si>
  <si>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</si>
  <si>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</si>
  <si>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</si>
  <si>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</si>
  <si>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</si>
  <si>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</si>
  <si>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</si>
  <si>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</si>
  <si>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</si>
  <si>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</si>
  <si>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</si>
  <si>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</si>
  <si>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</si>
  <si>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</si>
  <si>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</si>
  <si>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</si>
  <si>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</si>
  <si>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</si>
  <si>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</si>
  <si>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</si>
  <si>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</si>
  <si>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</si>
  <si>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</si>
  <si>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</si>
  <si>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</si>
  <si>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</si>
  <si>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</si>
  <si>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</si>
  <si>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</si>
  <si>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</si>
  <si>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</si>
  <si>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</si>
  <si>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</si>
  <si>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</si>
  <si>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</si>
  <si>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</si>
  <si>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</si>
  <si>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</si>
  <si>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</si>
  <si>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</si>
  <si>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</si>
  <si>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</si>
  <si>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</si>
  <si>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</si>
  <si>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</si>
  <si>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</si>
  <si>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</si>
  <si>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</si>
  <si>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</si>
  <si>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</si>
  <si>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</si>
  <si>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</si>
  <si>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</si>
  <si>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</si>
  <si>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</si>
  <si>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</si>
  <si>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</si>
  <si>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</si>
  <si>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</si>
  <si>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</si>
  <si>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</si>
  <si>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</si>
  <si>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</si>
  <si>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</si>
  <si>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</si>
  <si>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</si>
  <si>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</si>
  <si>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</si>
  <si>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</si>
  <si>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</si>
  <si>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</si>
  <si>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</si>
  <si>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</si>
  <si>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</si>
  <si>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</si>
  <si>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</si>
  <si>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</si>
  <si>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</si>
  <si>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</si>
  <si>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</si>
  <si>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</si>
  <si>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</si>
  <si>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</si>
  <si>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</si>
  <si>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</si>
  <si>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</si>
  <si>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</si>
  <si>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</si>
  <si>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</si>
  <si>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</si>
  <si>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</si>
  <si>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</si>
  <si>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</si>
  <si>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</si>
  <si>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</si>
  <si>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</si>
  <si>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</si>
  <si>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</si>
  <si>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</si>
  <si>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</si>
  <si>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</si>
  <si>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</si>
  <si>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</si>
  <si>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</si>
  <si>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</si>
  <si>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</si>
  <si>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</si>
  <si>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</si>
  <si>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</si>
  <si>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</si>
  <si>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</si>
  <si>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</si>
  <si>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</si>
  <si>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</si>
  <si>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</si>
  <si>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</si>
  <si>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</si>
  <si>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</si>
  <si>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</si>
  <si>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</si>
  <si>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</si>
  <si>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</si>
  <si>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</si>
  <si>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</si>
  <si>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</si>
  <si>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</si>
  <si>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</si>
  <si>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</si>
  <si>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</si>
  <si>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</si>
  <si>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</si>
  <si>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</si>
  <si>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</si>
  <si>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</si>
  <si>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</si>
  <si>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</si>
  <si>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</si>
  <si>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</si>
  <si>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</si>
  <si>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</si>
  <si>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</si>
  <si>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</si>
  <si>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</si>
  <si>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</si>
  <si>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</si>
  <si>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</si>
  <si>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</si>
  <si>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</si>
  <si>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</si>
  <si>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</si>
  <si>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</si>
  <si>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</si>
  <si>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</si>
  <si>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</si>
  <si>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</si>
  <si>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</si>
  <si>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</si>
  <si>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</si>
  <si>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</si>
  <si>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</si>
  <si>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</si>
  <si>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</si>
  <si>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</si>
  <si>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</si>
  <si>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</si>
  <si>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</si>
  <si>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</si>
  <si>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</si>
  <si>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</si>
  <si>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</si>
  <si>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</si>
  <si>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</si>
  <si>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</si>
  <si>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</si>
  <si>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</si>
  <si>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</si>
  <si>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</si>
  <si>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</si>
  <si>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</si>
  <si>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</si>
  <si>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</si>
  <si>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</si>
  <si>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</si>
  <si>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</si>
  <si>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</si>
  <si>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</si>
  <si>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</si>
  <si>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</si>
  <si>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</si>
  <si>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</si>
  <si>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</si>
  <si>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</si>
  <si>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</si>
  <si>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</si>
  <si>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</si>
  <si>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</si>
  <si>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</si>
  <si>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</si>
  <si>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</si>
  <si>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</si>
  <si>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</si>
  <si>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</si>
  <si>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</si>
  <si>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</si>
  <si>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</si>
  <si>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</si>
  <si>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</si>
  <si>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</si>
  <si>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</si>
  <si>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</si>
  <si>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</si>
  <si>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</si>
  <si>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</si>
  <si>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</si>
  <si>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 xml:space="preserve">              Lập ngày 19 thang 4 năm 2015</t>
  </si>
  <si>
    <t>Lập biểu                                            Kê toan Trưởng                                         Giam đôc</t>
  </si>
  <si>
    <t>CÔNG TY: Cổ phần Que hàn điện Việt Đức</t>
  </si>
  <si>
    <t>Địa chỉ: XÃ Nhị Khê- Huyện  Thường Tin - TP Hà Nội</t>
  </si>
  <si>
    <t>Quý ..1  năm tài chính  2015....</t>
  </si>
  <si>
    <t>Tel: .0433 853 360............       Fax: 0433 853 653.............</t>
  </si>
  <si>
    <t>Mẫu số .B02 DN.</t>
  </si>
  <si>
    <t>BÁO CÁO KẾT QUẢ KINH DOANH - QUÝ 1 NĂM 2015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</si>
  <si>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</si>
  <si>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</si>
  <si>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</si>
  <si>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</si>
  <si>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</si>
  <si>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</si>
  <si>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</si>
  <si>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</si>
  <si>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</si>
  <si>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</si>
  <si>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</si>
  <si>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</si>
  <si>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</si>
  <si>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</si>
  <si>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</si>
  <si>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</si>
  <si>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</si>
  <si>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</si>
  <si>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</si>
  <si>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</si>
  <si>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</si>
  <si>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 xml:space="preserve">24 </t>
  </si>
  <si>
    <t>9. Chi phí bán hàng</t>
  </si>
  <si>
    <t>25</t>
  </si>
  <si>
    <t>10. Chi phí quản lý doanh nghiệp</t>
  </si>
  <si>
    <t>26</t>
  </si>
  <si>
    <t>11. Lợi nhuận thuần từ hoạt động kinh doanh{30=20+(21-22) - (24+25)}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</si>
  <si>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</si>
  <si>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</si>
  <si>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</si>
  <si>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</si>
  <si>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</si>
  <si>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</si>
  <si>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</si>
  <si>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</si>
  <si>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</si>
  <si>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</si>
  <si>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</si>
  <si>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</si>
  <si>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</si>
  <si>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</si>
  <si>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</si>
  <si>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</si>
  <si>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</si>
  <si>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</si>
  <si>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</si>
  <si>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</si>
  <si>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</si>
  <si>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</si>
  <si>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</si>
  <si>
    <t>Lập ngày 19 tháng 4 năm 2015</t>
  </si>
  <si>
    <t>Lập biểu                                                       Kế toan Trưởng</t>
  </si>
  <si>
    <t>GIÁM    ĐÔC</t>
  </si>
  <si>
    <t>CÔNG TY: Cổ phần Que hàn Điện Việt Đưc</t>
  </si>
  <si>
    <t>Địa chỉ: Xã Nhị Khê- Huyện Thường Tín - TP Hà Nội</t>
  </si>
  <si>
    <t>Quý ...  năm tài chính .....</t>
  </si>
  <si>
    <t>Tel: .0433 853 360............       Fax: 0433 853 653</t>
  </si>
  <si>
    <t>Mẫu số .B03 DN</t>
  </si>
  <si>
    <t xml:space="preserve"> BÁO CÁO LƯU CHUYỂN TIỀN TỆ - PPTT - QUÝ 1 năm 2015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</si>
  <si>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</si>
  <si>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</si>
  <si>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</si>
  <si>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</si>
  <si>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</si>
  <si>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</si>
  <si>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</si>
  <si>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lãi vay đã trả</t>
  </si>
  <si>
    <t>04</t>
  </si>
  <si>
    <t xml:space="preserve">5. Tiền chi nộp thuế thu nhập doanh nghiệp 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</si>
  <si>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</si>
  <si>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</si>
  <si>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</si>
  <si>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</si>
  <si>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</si>
  <si>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</si>
  <si>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</si>
  <si>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</si>
  <si>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</si>
  <si>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</si>
  <si>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</si>
  <si>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</si>
  <si>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</si>
  <si>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</si>
  <si>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</si>
  <si>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</si>
  <si>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</si>
  <si>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</si>
  <si>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</si>
  <si>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</si>
  <si>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</si>
  <si>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</si>
  <si>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</si>
  <si>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</si>
  <si>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</si>
  <si>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</si>
  <si>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</si>
  <si>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</si>
  <si>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</si>
  <si>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</si>
  <si>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</si>
  <si>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</si>
  <si>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</si>
  <si>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Ngày 19 tháng 4 năm 2015</t>
  </si>
  <si>
    <t xml:space="preserve">Lập Biểu                                          Kế toán Trưởng </t>
  </si>
  <si>
    <t>GIÁM ĐỐC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</si>
</sst>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1" applyFont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2" applyAlignment="1" applyProtection="1"/>
    <xf numFmtId="0" fontId="3" fillId="0" borderId="0" xfId="1" applyFont="1" applyAlignment="1">
      <alignment horizontal="center"/>
    </xf>
    <xf numFmtId="164" fontId="3" fillId="0" borderId="0" xfId="3" applyNumberFormat="1" applyFont="1"/>
    <xf numFmtId="0" fontId="3" fillId="0" borderId="0" xfId="1" applyFont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164" fontId="3" fillId="0" borderId="3" xfId="3" applyNumberFormat="1" applyFont="1" applyBorder="1"/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164" fontId="3" fillId="0" borderId="4" xfId="3" applyNumberFormat="1" applyFont="1" applyBorder="1"/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164" fontId="2" fillId="0" borderId="4" xfId="3" applyNumberFormat="1" applyFont="1" applyBorder="1"/>
    <xf numFmtId="0" fontId="2" fillId="0" borderId="1" xfId="1" applyFont="1" applyBorder="1"/>
    <xf numFmtId="0" fontId="3" fillId="0" borderId="5" xfId="1" applyFont="1" applyBorder="1"/>
    <xf numFmtId="0" fontId="3" fillId="0" borderId="5" xfId="1" applyFont="1" applyBorder="1" applyAlignment="1">
      <alignment horizontal="center"/>
    </xf>
    <xf numFmtId="164" fontId="3" fillId="0" borderId="5" xfId="3" applyNumberFormat="1" applyFont="1" applyBorder="1"/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164" fontId="2" fillId="0" borderId="3" xfId="3" applyNumberFormat="1" applyFont="1" applyBorder="1"/>
    <xf numFmtId="0" fontId="2" fillId="0" borderId="5" xfId="1" applyFont="1" applyBorder="1"/>
    <xf numFmtId="164" fontId="2" fillId="0" borderId="5" xfId="3" applyNumberFormat="1" applyFont="1" applyBorder="1"/>
    <xf numFmtId="164" fontId="5" fillId="0" borderId="0" xfId="3" applyNumberFormat="1" applyFont="1" applyAlignment="1">
      <alignment vertical="center" wrapText="1"/>
    </xf>
    <xf numFmtId="164" fontId="3" fillId="0" borderId="4" xfId="1" applyNumberFormat="1" applyFont="1" applyBorder="1"/>
  </cellXfs>
  <cellStyles count="4">
    <cellStyle name="Comma 2" xfId="3"/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ilt/My%20Documents/Downloads/BCQTQ1.2015_QH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ilt/My%20Documents/Downloads/BC_Q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nx/2014/BCQTQ1.2014_QH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TTQ1.2015"/>
      <sheetName val="CDKTQ1.2015"/>
      <sheetName val="kqkdq1.2015"/>
    </sheetNames>
    <sheetDataSet>
      <sheetData sheetId="0">
        <row r="23">
          <cell r="G23">
            <v>10986252</v>
          </cell>
          <cell r="I23">
            <v>10256850</v>
          </cell>
        </row>
        <row r="27">
          <cell r="G27">
            <v>11298915422</v>
          </cell>
          <cell r="I27">
            <v>11255345000</v>
          </cell>
        </row>
        <row r="29">
          <cell r="G29">
            <v>-11789072855</v>
          </cell>
          <cell r="I29">
            <v>-15059908800</v>
          </cell>
        </row>
        <row r="31">
          <cell r="G31">
            <v>-8464950900</v>
          </cell>
        </row>
        <row r="36">
          <cell r="G36">
            <v>10905416031</v>
          </cell>
          <cell r="I36">
            <v>3904317615</v>
          </cell>
        </row>
      </sheetData>
      <sheetData sheetId="1">
        <row r="8">
          <cell r="F8">
            <v>10712480782</v>
          </cell>
          <cell r="H8">
            <v>10905416031</v>
          </cell>
        </row>
        <row r="15">
          <cell r="F15">
            <v>36420980563</v>
          </cell>
          <cell r="H15">
            <v>36319781516</v>
          </cell>
        </row>
        <row r="16">
          <cell r="F16">
            <v>102589560</v>
          </cell>
          <cell r="H16">
            <v>99273571</v>
          </cell>
        </row>
        <row r="20">
          <cell r="F20">
            <v>31145573</v>
          </cell>
          <cell r="H20">
            <v>88551910</v>
          </cell>
        </row>
        <row r="21">
          <cell r="F21">
            <v>-9162762627</v>
          </cell>
          <cell r="H21">
            <v>-9162762627</v>
          </cell>
        </row>
        <row r="23">
          <cell r="F23">
            <v>30901503322</v>
          </cell>
          <cell r="H23">
            <v>32521911013</v>
          </cell>
        </row>
        <row r="27">
          <cell r="F27">
            <v>592606615</v>
          </cell>
          <cell r="H27">
            <v>256871118</v>
          </cell>
        </row>
        <row r="28">
          <cell r="H28">
            <v>77025585</v>
          </cell>
        </row>
        <row r="29">
          <cell r="F29">
            <v>204182422</v>
          </cell>
          <cell r="H29">
            <v>491383082</v>
          </cell>
        </row>
        <row r="39">
          <cell r="F39">
            <v>93446788609</v>
          </cell>
          <cell r="H39">
            <v>93176788609</v>
          </cell>
        </row>
        <row r="40">
          <cell r="F40">
            <v>-57311125611</v>
          </cell>
          <cell r="H40">
            <v>-56166062045</v>
          </cell>
        </row>
        <row r="45">
          <cell r="F45">
            <v>267135000</v>
          </cell>
          <cell r="H45">
            <v>1043907182</v>
          </cell>
        </row>
        <row r="46">
          <cell r="F46">
            <v>-267135000</v>
          </cell>
          <cell r="H46">
            <v>-267135000</v>
          </cell>
        </row>
        <row r="60">
          <cell r="F60">
            <v>4317610794</v>
          </cell>
          <cell r="H60">
            <v>3625569627</v>
          </cell>
        </row>
        <row r="67">
          <cell r="F67">
            <v>12878695252</v>
          </cell>
          <cell r="H67">
            <v>13368852685</v>
          </cell>
        </row>
        <row r="68">
          <cell r="F68">
            <v>27150694947</v>
          </cell>
          <cell r="H68">
            <v>23186880737</v>
          </cell>
        </row>
        <row r="69">
          <cell r="F69">
            <v>382072266</v>
          </cell>
          <cell r="H69">
            <v>905175411</v>
          </cell>
        </row>
        <row r="70">
          <cell r="F70">
            <v>1536024724</v>
          </cell>
          <cell r="H70">
            <v>2813487580</v>
          </cell>
        </row>
        <row r="71">
          <cell r="F71">
            <v>2523329921</v>
          </cell>
          <cell r="H71">
            <v>4675934974</v>
          </cell>
        </row>
        <row r="72">
          <cell r="F72">
            <v>502805721</v>
          </cell>
          <cell r="H72">
            <v>105150936</v>
          </cell>
        </row>
        <row r="76">
          <cell r="F76">
            <v>2510261188</v>
          </cell>
          <cell r="H76">
            <v>2088161153</v>
          </cell>
        </row>
        <row r="78">
          <cell r="F78">
            <v>37855508</v>
          </cell>
          <cell r="H78">
            <v>65825508</v>
          </cell>
        </row>
        <row r="92">
          <cell r="F92">
            <v>42499010000</v>
          </cell>
        </row>
        <row r="95">
          <cell r="F95">
            <v>683890000</v>
          </cell>
        </row>
        <row r="104">
          <cell r="H104">
            <v>19023150588</v>
          </cell>
        </row>
        <row r="105">
          <cell r="F105">
            <v>10523348588</v>
          </cell>
        </row>
        <row r="106">
          <cell r="F106">
            <v>5433011887</v>
          </cell>
        </row>
      </sheetData>
      <sheetData sheetId="2">
        <row r="7">
          <cell r="E7">
            <v>68508220273</v>
          </cell>
          <cell r="F7">
            <v>51561502625</v>
          </cell>
        </row>
        <row r="8">
          <cell r="E8">
            <v>733390360</v>
          </cell>
          <cell r="F8">
            <v>958817170</v>
          </cell>
        </row>
        <row r="10">
          <cell r="E10">
            <v>53927723155</v>
          </cell>
          <cell r="F10">
            <v>43363196445</v>
          </cell>
        </row>
        <row r="13">
          <cell r="E13">
            <v>10986252</v>
          </cell>
          <cell r="F13">
            <v>10256850</v>
          </cell>
        </row>
        <row r="14">
          <cell r="E14">
            <v>269733111</v>
          </cell>
          <cell r="F14">
            <v>656749694</v>
          </cell>
        </row>
        <row r="15">
          <cell r="E15">
            <v>269733111</v>
          </cell>
          <cell r="F15">
            <v>566749694</v>
          </cell>
        </row>
        <row r="16">
          <cell r="E16">
            <v>4614880530</v>
          </cell>
          <cell r="F16">
            <v>2784099867</v>
          </cell>
        </row>
        <row r="17">
          <cell r="E17">
            <v>2224296068</v>
          </cell>
          <cell r="F17">
            <v>1638696958</v>
          </cell>
        </row>
        <row r="21">
          <cell r="E21">
            <v>222626810</v>
          </cell>
          <cell r="F21">
            <v>139405620</v>
          </cell>
        </row>
        <row r="23">
          <cell r="E23">
            <v>5000000</v>
          </cell>
          <cell r="F23">
            <v>5000000</v>
          </cell>
        </row>
        <row r="29">
          <cell r="E29">
            <v>1533798224</v>
          </cell>
          <cell r="F29">
            <v>508113091</v>
          </cell>
        </row>
        <row r="33">
          <cell r="E33">
            <v>1278.385516980278</v>
          </cell>
          <cell r="F33">
            <v>422.71381615712932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_Q115"/>
    </sheetNames>
    <sheetDataSet>
      <sheetData sheetId="0">
        <row r="2">
          <cell r="E2">
            <v>4591623380</v>
          </cell>
        </row>
        <row r="3">
          <cell r="E3">
            <v>64689145716</v>
          </cell>
        </row>
        <row r="35">
          <cell r="C35">
            <v>1706398906</v>
          </cell>
        </row>
        <row r="40">
          <cell r="B40">
            <v>7397352900</v>
          </cell>
          <cell r="C40">
            <v>31886400</v>
          </cell>
        </row>
        <row r="41">
          <cell r="C41">
            <v>105150936</v>
          </cell>
        </row>
        <row r="75">
          <cell r="C75">
            <v>193013390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CTTQ1.2014"/>
      <sheetName val="CDKTQ1.2014"/>
      <sheetName val="kqkdq1.2014"/>
    </sheetNames>
    <sheetDataSet>
      <sheetData sheetId="0">
        <row r="9">
          <cell r="G9">
            <v>49767031687</v>
          </cell>
        </row>
        <row r="10">
          <cell r="G10">
            <v>-34821230269</v>
          </cell>
        </row>
        <row r="11">
          <cell r="G11">
            <v>-6203322899</v>
          </cell>
        </row>
        <row r="12">
          <cell r="G12">
            <v>-566749694</v>
          </cell>
        </row>
        <row r="13">
          <cell r="G13">
            <v>-1346587186</v>
          </cell>
        </row>
        <row r="14">
          <cell r="G14">
            <v>501156732</v>
          </cell>
        </row>
        <row r="15">
          <cell r="G15">
            <v>-2115482144</v>
          </cell>
        </row>
      </sheetData>
      <sheetData sheetId="1"/>
      <sheetData sheetId="2">
        <row r="7">
          <cell r="G7">
            <v>51561502625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433853360%20%20%20%20%20.%20%20%20%20%20%20%20Fax:%20043385365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opLeftCell="A70" workbookViewId="0">
      <selection activeCell="F75" sqref="F75"/>
    </sheetView>
  </sheetViews>
  <sheetFormatPr defaultRowHeight="12"/>
  <cols>
    <col min="1" max="1" width="42.140625" style="4" customWidth="1"/>
    <col min="2" max="2" width="4.85546875" style="4" customWidth="1"/>
    <col min="3" max="3" width="7" style="6" customWidth="1"/>
    <col min="4" max="4" width="18.28515625" style="7" customWidth="1"/>
    <col min="5" max="5" width="18.7109375" style="7" customWidth="1"/>
    <col min="6" max="16384" width="9.140625" style="4"/>
  </cols>
  <sheetData>
    <row r="1" spans="1:5">
      <c r="A1" s="1" t="s">
        <v>0</v>
      </c>
      <c r="B1" s="2"/>
      <c r="C1" s="3" t="s">
        <v>1</v>
      </c>
      <c r="D1" s="3"/>
      <c r="E1" s="3"/>
    </row>
    <row r="2" spans="1:5">
      <c r="A2" s="2" t="s">
        <v>2</v>
      </c>
      <c r="B2" s="2"/>
      <c r="C2" s="3" t="s">
        <v>3</v>
      </c>
      <c r="D2" s="3"/>
      <c r="E2" s="3"/>
    </row>
    <row r="3" spans="1:5" ht="12.75">
      <c r="A3" s="5" t="s">
        <v>4</v>
      </c>
      <c r="B3" s="2"/>
    </row>
    <row r="4" spans="1:5">
      <c r="C4" s="3" t="s">
        <v>5</v>
      </c>
      <c r="D4" s="3"/>
      <c r="E4" s="3"/>
    </row>
    <row r="5" spans="1:5" ht="20.100000000000001" customHeight="1">
      <c r="A5" s="8" t="s">
        <v>6</v>
      </c>
      <c r="B5" s="8"/>
      <c r="C5" s="8"/>
      <c r="D5" s="8"/>
      <c r="E5" s="8"/>
    </row>
    <row r="6" spans="1:5">
      <c r="A6" s="3" t="s">
        <v>7</v>
      </c>
      <c r="B6" s="3"/>
      <c r="C6" s="3"/>
      <c r="D6" s="3"/>
      <c r="E6" s="3"/>
    </row>
    <row r="8" spans="1:5" ht="36">
      <c r="A8" s="9" t="s">
        <v>8</v>
      </c>
      <c r="B8" s="9" t="s">
        <v>9</v>
      </c>
      <c r="C8" s="9" t="s">
        <v>10</v>
      </c>
      <c r="D8" s="10" t="s">
        <v>11</v>
      </c>
      <c r="E8" s="10" t="s">
        <v>12</v>
      </c>
    </row>
    <row r="9" spans="1:5">
      <c r="A9" s="11" t="s">
        <v>13</v>
      </c>
      <c r="B9" s="11"/>
      <c r="C9" s="12"/>
      <c r="D9" s="13" t="s">
        <v>14</v>
      </c>
      <c r="E9" s="13" t="s">
        <v>14</v>
      </c>
    </row>
    <row r="10" spans="1:5">
      <c r="A10" s="14" t="s">
        <v>15</v>
      </c>
      <c r="B10" s="14" t="s">
        <v>16</v>
      </c>
      <c r="C10" s="15"/>
      <c r="D10" s="16">
        <f>D11+D18+D27+D30</f>
        <v>69802726210</v>
      </c>
      <c r="E10" s="16">
        <f>E11+E18+E27+E30</f>
        <v>71597451199</v>
      </c>
    </row>
    <row r="11" spans="1:5">
      <c r="A11" s="14" t="s">
        <v>17</v>
      </c>
      <c r="B11" s="14" t="s">
        <v>18</v>
      </c>
      <c r="C11" s="15">
        <v>3</v>
      </c>
      <c r="D11" s="16">
        <f>D12+D13</f>
        <v>10712480782</v>
      </c>
      <c r="E11" s="16">
        <f>E12+E13</f>
        <v>10905416031</v>
      </c>
    </row>
    <row r="12" spans="1:5">
      <c r="A12" s="17" t="s">
        <v>19</v>
      </c>
      <c r="B12" s="17" t="s">
        <v>20</v>
      </c>
      <c r="C12" s="18"/>
      <c r="D12" s="19">
        <f>[1]CDKTQ1.2015!$F$8</f>
        <v>10712480782</v>
      </c>
      <c r="E12" s="19">
        <f>[1]CDKTQ1.2015!$H$8</f>
        <v>10905416031</v>
      </c>
    </row>
    <row r="13" spans="1:5">
      <c r="A13" s="17" t="s">
        <v>21</v>
      </c>
      <c r="B13" s="17" t="s">
        <v>22</v>
      </c>
      <c r="C13" s="18"/>
      <c r="D13" s="19">
        <v>0</v>
      </c>
      <c r="E13" s="19">
        <v>0</v>
      </c>
    </row>
    <row r="14" spans="1:5">
      <c r="A14" s="14" t="s">
        <v>23</v>
      </c>
      <c r="B14" s="14" t="s">
        <v>24</v>
      </c>
      <c r="C14" s="15"/>
      <c r="D14" s="16">
        <v>0</v>
      </c>
      <c r="E14" s="16">
        <v>0</v>
      </c>
    </row>
    <row r="15" spans="1:5">
      <c r="A15" s="17" t="s">
        <v>25</v>
      </c>
      <c r="B15" s="17" t="s">
        <v>26</v>
      </c>
      <c r="C15" s="18"/>
      <c r="D15" s="19">
        <v>0</v>
      </c>
      <c r="E15" s="19">
        <v>0</v>
      </c>
    </row>
    <row r="16" spans="1:5">
      <c r="A16" s="17" t="s">
        <v>27</v>
      </c>
      <c r="B16" s="17" t="s">
        <v>28</v>
      </c>
      <c r="C16" s="18"/>
      <c r="D16" s="19">
        <v>0</v>
      </c>
      <c r="E16" s="19">
        <v>0</v>
      </c>
    </row>
    <row r="17" spans="1:5">
      <c r="A17" s="17" t="s">
        <v>29</v>
      </c>
      <c r="B17" s="17" t="s">
        <v>30</v>
      </c>
      <c r="C17" s="18"/>
      <c r="D17" s="19">
        <v>0</v>
      </c>
      <c r="E17" s="19">
        <v>0</v>
      </c>
    </row>
    <row r="18" spans="1:5">
      <c r="A18" s="14" t="s">
        <v>31</v>
      </c>
      <c r="B18" s="14" t="s">
        <v>32</v>
      </c>
      <c r="C18" s="15"/>
      <c r="D18" s="16">
        <f>SUM(D19:D26)</f>
        <v>27391953069</v>
      </c>
      <c r="E18" s="16">
        <f>SUM(E19:E26)</f>
        <v>27344844370</v>
      </c>
    </row>
    <row r="19" spans="1:5">
      <c r="A19" s="17" t="s">
        <v>33</v>
      </c>
      <c r="B19" s="17" t="s">
        <v>34</v>
      </c>
      <c r="C19" s="18"/>
      <c r="D19" s="19">
        <f>[1]CDKTQ1.2015!$F$15</f>
        <v>36420980563</v>
      </c>
      <c r="E19" s="19">
        <f>[1]CDKTQ1.2015!$H$15</f>
        <v>36319781516</v>
      </c>
    </row>
    <row r="20" spans="1:5">
      <c r="A20" s="17" t="s">
        <v>35</v>
      </c>
      <c r="B20" s="17" t="s">
        <v>36</v>
      </c>
      <c r="C20" s="18"/>
      <c r="D20" s="19">
        <f>[1]CDKTQ1.2015!$F$16</f>
        <v>102589560</v>
      </c>
      <c r="E20" s="19">
        <f>[1]CDKTQ1.2015!$H$16</f>
        <v>99273571</v>
      </c>
    </row>
    <row r="21" spans="1:5">
      <c r="A21" s="17" t="s">
        <v>37</v>
      </c>
      <c r="B21" s="17" t="s">
        <v>38</v>
      </c>
      <c r="C21" s="18"/>
      <c r="D21" s="19">
        <v>0</v>
      </c>
      <c r="E21" s="19">
        <v>0</v>
      </c>
    </row>
    <row r="22" spans="1:5">
      <c r="A22" s="17" t="s">
        <v>39</v>
      </c>
      <c r="B22" s="17" t="s">
        <v>40</v>
      </c>
      <c r="C22" s="18"/>
      <c r="D22" s="19">
        <v>0</v>
      </c>
      <c r="E22" s="19">
        <v>0</v>
      </c>
    </row>
    <row r="23" spans="1:5">
      <c r="A23" s="17" t="s">
        <v>41</v>
      </c>
      <c r="B23" s="17" t="s">
        <v>42</v>
      </c>
      <c r="C23" s="18"/>
      <c r="D23" s="19">
        <v>0</v>
      </c>
      <c r="E23" s="19">
        <v>0</v>
      </c>
    </row>
    <row r="24" spans="1:5">
      <c r="A24" s="17" t="s">
        <v>43</v>
      </c>
      <c r="B24" s="17" t="s">
        <v>44</v>
      </c>
      <c r="C24" s="18"/>
      <c r="D24" s="19">
        <f>[1]CDKTQ1.2015!$F$20</f>
        <v>31145573</v>
      </c>
      <c r="E24" s="19">
        <f>[1]CDKTQ1.2015!$H$20</f>
        <v>88551910</v>
      </c>
    </row>
    <row r="25" spans="1:5">
      <c r="A25" s="17" t="s">
        <v>45</v>
      </c>
      <c r="B25" s="17" t="s">
        <v>46</v>
      </c>
      <c r="C25" s="18"/>
      <c r="D25" s="19">
        <f>[1]CDKTQ1.2015!$F$21</f>
        <v>-9162762627</v>
      </c>
      <c r="E25" s="19">
        <f>[1]CDKTQ1.2015!$H$21</f>
        <v>-9162762627</v>
      </c>
    </row>
    <row r="26" spans="1:5">
      <c r="A26" s="17" t="s">
        <v>47</v>
      </c>
      <c r="B26" s="17" t="s">
        <v>48</v>
      </c>
      <c r="C26" s="18"/>
      <c r="D26" s="19">
        <v>0</v>
      </c>
      <c r="E26" s="19">
        <v>0</v>
      </c>
    </row>
    <row r="27" spans="1:5">
      <c r="A27" s="14" t="s">
        <v>49</v>
      </c>
      <c r="B27" s="14" t="s">
        <v>50</v>
      </c>
      <c r="C27" s="15"/>
      <c r="D27" s="16">
        <f>D28+D29</f>
        <v>30901503322</v>
      </c>
      <c r="E27" s="16">
        <f>E28+E29</f>
        <v>32521911013</v>
      </c>
    </row>
    <row r="28" spans="1:5">
      <c r="A28" s="17" t="s">
        <v>51</v>
      </c>
      <c r="B28" s="17" t="s">
        <v>52</v>
      </c>
      <c r="C28" s="18">
        <v>5</v>
      </c>
      <c r="D28" s="19">
        <f>[1]CDKTQ1.2015!$F$23</f>
        <v>30901503322</v>
      </c>
      <c r="E28" s="19">
        <f>[1]CDKTQ1.2015!$H$23</f>
        <v>32521911013</v>
      </c>
    </row>
    <row r="29" spans="1:5">
      <c r="A29" s="17" t="s">
        <v>53</v>
      </c>
      <c r="B29" s="17" t="s">
        <v>54</v>
      </c>
      <c r="C29" s="18"/>
      <c r="D29" s="19">
        <v>0</v>
      </c>
      <c r="E29" s="19">
        <v>0</v>
      </c>
    </row>
    <row r="30" spans="1:5">
      <c r="A30" s="14" t="s">
        <v>55</v>
      </c>
      <c r="B30" s="14" t="s">
        <v>56</v>
      </c>
      <c r="C30" s="15"/>
      <c r="D30" s="16">
        <f>SUM(D31:D35)</f>
        <v>796789037</v>
      </c>
      <c r="E30" s="16">
        <f>SUM(E31:E35)</f>
        <v>825279785</v>
      </c>
    </row>
    <row r="31" spans="1:5">
      <c r="A31" s="17" t="s">
        <v>57</v>
      </c>
      <c r="B31" s="17" t="s">
        <v>58</v>
      </c>
      <c r="C31" s="18"/>
      <c r="D31" s="19">
        <v>0</v>
      </c>
      <c r="E31" s="19">
        <v>0</v>
      </c>
    </row>
    <row r="32" spans="1:5">
      <c r="A32" s="17" t="s">
        <v>59</v>
      </c>
      <c r="B32" s="17" t="s">
        <v>60</v>
      </c>
      <c r="C32" s="18"/>
      <c r="D32" s="19">
        <f>[1]CDKTQ1.2015!$F$27</f>
        <v>592606615</v>
      </c>
      <c r="E32" s="19">
        <f>[1]CDKTQ1.2015!$H$27</f>
        <v>256871118</v>
      </c>
    </row>
    <row r="33" spans="1:5">
      <c r="A33" s="17" t="s">
        <v>61</v>
      </c>
      <c r="B33" s="17" t="s">
        <v>62</v>
      </c>
      <c r="C33" s="18"/>
      <c r="D33" s="19">
        <v>0</v>
      </c>
      <c r="E33" s="19">
        <f>[1]CDKTQ1.2015!$H$28</f>
        <v>77025585</v>
      </c>
    </row>
    <row r="34" spans="1:5">
      <c r="A34" s="17" t="s">
        <v>63</v>
      </c>
      <c r="B34" s="17" t="s">
        <v>64</v>
      </c>
      <c r="C34" s="18"/>
      <c r="D34" s="19">
        <v>0</v>
      </c>
      <c r="E34" s="19">
        <v>0</v>
      </c>
    </row>
    <row r="35" spans="1:5">
      <c r="A35" s="17" t="s">
        <v>65</v>
      </c>
      <c r="B35" s="17" t="s">
        <v>66</v>
      </c>
      <c r="C35" s="18"/>
      <c r="D35" s="19">
        <f>[1]CDKTQ1.2015!$F$29</f>
        <v>204182422</v>
      </c>
      <c r="E35" s="19">
        <f>[1]CDKTQ1.2015!$H$29</f>
        <v>491383082</v>
      </c>
    </row>
    <row r="36" spans="1:5">
      <c r="A36" s="14" t="s">
        <v>67</v>
      </c>
      <c r="B36" s="14" t="s">
        <v>68</v>
      </c>
      <c r="C36" s="15"/>
      <c r="D36" s="16">
        <f>D37+D45+D55+D58+D61+D67</f>
        <v>40453273792</v>
      </c>
      <c r="E36" s="16">
        <f>E37+E45+E55+E58+E61+E67</f>
        <v>41413068373</v>
      </c>
    </row>
    <row r="37" spans="1:5">
      <c r="A37" s="14" t="s">
        <v>69</v>
      </c>
      <c r="B37" s="14" t="s">
        <v>70</v>
      </c>
      <c r="C37" s="15"/>
      <c r="D37" s="16">
        <v>0</v>
      </c>
      <c r="E37" s="16">
        <v>0</v>
      </c>
    </row>
    <row r="38" spans="1:5">
      <c r="A38" s="17" t="s">
        <v>71</v>
      </c>
      <c r="B38" s="17" t="s">
        <v>72</v>
      </c>
      <c r="C38" s="18"/>
      <c r="D38" s="19">
        <v>0</v>
      </c>
      <c r="E38" s="19">
        <v>0</v>
      </c>
    </row>
    <row r="39" spans="1:5">
      <c r="A39" s="17" t="s">
        <v>73</v>
      </c>
      <c r="B39" s="17" t="s">
        <v>74</v>
      </c>
      <c r="C39" s="18"/>
      <c r="D39" s="19">
        <v>0</v>
      </c>
      <c r="E39" s="19">
        <v>0</v>
      </c>
    </row>
    <row r="40" spans="1:5">
      <c r="A40" s="17" t="s">
        <v>75</v>
      </c>
      <c r="B40" s="17" t="s">
        <v>76</v>
      </c>
      <c r="C40" s="18"/>
      <c r="D40" s="19">
        <v>0</v>
      </c>
      <c r="E40" s="19">
        <v>0</v>
      </c>
    </row>
    <row r="41" spans="1:5">
      <c r="A41" s="17" t="s">
        <v>77</v>
      </c>
      <c r="B41" s="17" t="s">
        <v>78</v>
      </c>
      <c r="C41" s="18"/>
      <c r="D41" s="19">
        <v>0</v>
      </c>
      <c r="E41" s="19">
        <v>0</v>
      </c>
    </row>
    <row r="42" spans="1:5">
      <c r="A42" s="17" t="s">
        <v>79</v>
      </c>
      <c r="B42" s="17" t="s">
        <v>80</v>
      </c>
      <c r="C42" s="18"/>
      <c r="D42" s="19">
        <v>0</v>
      </c>
      <c r="E42" s="19">
        <v>0</v>
      </c>
    </row>
    <row r="43" spans="1:5">
      <c r="A43" s="17" t="s">
        <v>81</v>
      </c>
      <c r="B43" s="17" t="s">
        <v>82</v>
      </c>
      <c r="C43" s="18"/>
      <c r="D43" s="19">
        <v>0</v>
      </c>
      <c r="E43" s="19">
        <v>0</v>
      </c>
    </row>
    <row r="44" spans="1:5">
      <c r="A44" s="17" t="s">
        <v>83</v>
      </c>
      <c r="B44" s="17" t="s">
        <v>84</v>
      </c>
      <c r="C44" s="18"/>
      <c r="D44" s="19">
        <v>0</v>
      </c>
      <c r="E44" s="19">
        <v>0</v>
      </c>
    </row>
    <row r="45" spans="1:5">
      <c r="A45" s="14" t="s">
        <v>85</v>
      </c>
      <c r="B45" s="14" t="s">
        <v>86</v>
      </c>
      <c r="C45" s="15">
        <v>6</v>
      </c>
      <c r="D45" s="16">
        <f>D46+D52+D49</f>
        <v>36135662998</v>
      </c>
      <c r="E45" s="16">
        <f>E46+E52+E49</f>
        <v>37787498746</v>
      </c>
    </row>
    <row r="46" spans="1:5">
      <c r="A46" s="14" t="s">
        <v>87</v>
      </c>
      <c r="B46" s="14" t="s">
        <v>88</v>
      </c>
      <c r="C46" s="15"/>
      <c r="D46" s="16">
        <f>D48+D47</f>
        <v>36135662998</v>
      </c>
      <c r="E46" s="16">
        <f>E48+E47</f>
        <v>37010726564</v>
      </c>
    </row>
    <row r="47" spans="1:5">
      <c r="A47" s="17" t="s">
        <v>89</v>
      </c>
      <c r="B47" s="17" t="s">
        <v>90</v>
      </c>
      <c r="C47" s="18"/>
      <c r="D47" s="19">
        <f>[1]CDKTQ1.2015!$F$39</f>
        <v>93446788609</v>
      </c>
      <c r="E47" s="19">
        <f>[1]CDKTQ1.2015!$H$39</f>
        <v>93176788609</v>
      </c>
    </row>
    <row r="48" spans="1:5">
      <c r="A48" s="17" t="s">
        <v>91</v>
      </c>
      <c r="B48" s="17" t="s">
        <v>92</v>
      </c>
      <c r="C48" s="18"/>
      <c r="D48" s="19">
        <f>[1]CDKTQ1.2015!$F$40</f>
        <v>-57311125611</v>
      </c>
      <c r="E48" s="19">
        <f>[1]CDKTQ1.2015!$H$40</f>
        <v>-56166062045</v>
      </c>
    </row>
    <row r="49" spans="1:5">
      <c r="A49" s="14" t="s">
        <v>93</v>
      </c>
      <c r="B49" s="14" t="s">
        <v>94</v>
      </c>
      <c r="C49" s="15"/>
      <c r="D49" s="16">
        <v>0</v>
      </c>
      <c r="E49" s="16">
        <v>0</v>
      </c>
    </row>
    <row r="50" spans="1:5">
      <c r="A50" s="17" t="s">
        <v>89</v>
      </c>
      <c r="B50" s="17" t="s">
        <v>95</v>
      </c>
      <c r="C50" s="18"/>
      <c r="D50" s="19">
        <v>0</v>
      </c>
      <c r="E50" s="19">
        <v>0</v>
      </c>
    </row>
    <row r="51" spans="1:5">
      <c r="A51" s="17" t="s">
        <v>91</v>
      </c>
      <c r="B51" s="17" t="s">
        <v>96</v>
      </c>
      <c r="C51" s="18"/>
      <c r="D51" s="19">
        <v>0</v>
      </c>
      <c r="E51" s="19">
        <v>0</v>
      </c>
    </row>
    <row r="52" spans="1:5">
      <c r="A52" s="14" t="s">
        <v>97</v>
      </c>
      <c r="B52" s="14" t="s">
        <v>98</v>
      </c>
      <c r="C52" s="15">
        <v>7</v>
      </c>
      <c r="D52" s="16">
        <f>D53+D54</f>
        <v>0</v>
      </c>
      <c r="E52" s="16">
        <f>E53+E54</f>
        <v>776772182</v>
      </c>
    </row>
    <row r="53" spans="1:5">
      <c r="A53" s="17" t="s">
        <v>89</v>
      </c>
      <c r="B53" s="17" t="s">
        <v>99</v>
      </c>
      <c r="C53" s="18"/>
      <c r="D53" s="19">
        <f>[1]CDKTQ1.2015!$F$45</f>
        <v>267135000</v>
      </c>
      <c r="E53" s="19">
        <f>[1]CDKTQ1.2015!$H$45</f>
        <v>1043907182</v>
      </c>
    </row>
    <row r="54" spans="1:5">
      <c r="A54" s="17" t="s">
        <v>91</v>
      </c>
      <c r="B54" s="17" t="s">
        <v>100</v>
      </c>
      <c r="C54" s="18"/>
      <c r="D54" s="19">
        <f>[1]CDKTQ1.2015!$F$46</f>
        <v>-267135000</v>
      </c>
      <c r="E54" s="19">
        <f>[1]CDKTQ1.2015!$H$46</f>
        <v>-267135000</v>
      </c>
    </row>
    <row r="55" spans="1:5">
      <c r="A55" s="14" t="s">
        <v>101</v>
      </c>
      <c r="B55" s="14" t="s">
        <v>102</v>
      </c>
      <c r="C55" s="15"/>
      <c r="D55" s="16">
        <v>0</v>
      </c>
      <c r="E55" s="16">
        <v>0</v>
      </c>
    </row>
    <row r="56" spans="1:5">
      <c r="A56" s="17" t="s">
        <v>89</v>
      </c>
      <c r="B56" s="17" t="s">
        <v>103</v>
      </c>
      <c r="C56" s="18"/>
      <c r="D56" s="19">
        <v>0</v>
      </c>
      <c r="E56" s="19">
        <v>0</v>
      </c>
    </row>
    <row r="57" spans="1:5">
      <c r="A57" s="17" t="s">
        <v>91</v>
      </c>
      <c r="B57" s="17" t="s">
        <v>104</v>
      </c>
      <c r="C57" s="18"/>
      <c r="D57" s="19">
        <v>0</v>
      </c>
      <c r="E57" s="19">
        <v>0</v>
      </c>
    </row>
    <row r="58" spans="1:5">
      <c r="A58" s="14" t="s">
        <v>105</v>
      </c>
      <c r="B58" s="14" t="s">
        <v>106</v>
      </c>
      <c r="C58" s="15"/>
      <c r="D58" s="16">
        <v>0</v>
      </c>
      <c r="E58" s="16">
        <v>0</v>
      </c>
    </row>
    <row r="59" spans="1:5">
      <c r="A59" s="17" t="s">
        <v>107</v>
      </c>
      <c r="B59" s="17" t="s">
        <v>108</v>
      </c>
      <c r="C59" s="18"/>
      <c r="D59" s="19">
        <v>0</v>
      </c>
      <c r="E59" s="19">
        <v>0</v>
      </c>
    </row>
    <row r="60" spans="1:5">
      <c r="A60" s="17" t="s">
        <v>109</v>
      </c>
      <c r="B60" s="17" t="s">
        <v>110</v>
      </c>
      <c r="C60" s="18"/>
      <c r="D60" s="19">
        <v>0</v>
      </c>
      <c r="E60" s="19">
        <v>0</v>
      </c>
    </row>
    <row r="61" spans="1:5">
      <c r="A61" s="14" t="s">
        <v>111</v>
      </c>
      <c r="B61" s="14" t="s">
        <v>112</v>
      </c>
      <c r="C61" s="15"/>
      <c r="D61" s="16">
        <v>0</v>
      </c>
      <c r="E61" s="16">
        <v>0</v>
      </c>
    </row>
    <row r="62" spans="1:5">
      <c r="A62" s="17" t="s">
        <v>113</v>
      </c>
      <c r="B62" s="17" t="s">
        <v>114</v>
      </c>
      <c r="C62" s="18"/>
      <c r="D62" s="19">
        <v>0</v>
      </c>
      <c r="E62" s="19">
        <v>0</v>
      </c>
    </row>
    <row r="63" spans="1:5">
      <c r="A63" s="17" t="s">
        <v>115</v>
      </c>
      <c r="B63" s="17" t="s">
        <v>116</v>
      </c>
      <c r="C63" s="18"/>
      <c r="D63" s="19">
        <v>0</v>
      </c>
      <c r="E63" s="19">
        <v>0</v>
      </c>
    </row>
    <row r="64" spans="1:5">
      <c r="A64" s="17" t="s">
        <v>117</v>
      </c>
      <c r="B64" s="17" t="s">
        <v>118</v>
      </c>
      <c r="C64" s="18"/>
      <c r="D64" s="19">
        <v>0</v>
      </c>
      <c r="E64" s="19">
        <v>0</v>
      </c>
    </row>
    <row r="65" spans="1:5">
      <c r="A65" s="17" t="s">
        <v>119</v>
      </c>
      <c r="B65" s="17" t="s">
        <v>120</v>
      </c>
      <c r="C65" s="18"/>
      <c r="D65" s="19">
        <v>0</v>
      </c>
      <c r="E65" s="19">
        <v>0</v>
      </c>
    </row>
    <row r="66" spans="1:5">
      <c r="A66" s="17" t="s">
        <v>121</v>
      </c>
      <c r="B66" s="17" t="s">
        <v>122</v>
      </c>
      <c r="C66" s="18"/>
      <c r="D66" s="19">
        <v>0</v>
      </c>
      <c r="E66" s="19">
        <v>0</v>
      </c>
    </row>
    <row r="67" spans="1:5">
      <c r="A67" s="14" t="s">
        <v>123</v>
      </c>
      <c r="B67" s="14" t="s">
        <v>124</v>
      </c>
      <c r="C67" s="15"/>
      <c r="D67" s="16">
        <f>SUM(D68:D72)</f>
        <v>4317610794</v>
      </c>
      <c r="E67" s="16">
        <f>SUM(E68:E72)</f>
        <v>3625569627</v>
      </c>
    </row>
    <row r="68" spans="1:5">
      <c r="A68" s="17" t="s">
        <v>125</v>
      </c>
      <c r="B68" s="17" t="s">
        <v>126</v>
      </c>
      <c r="C68" s="18"/>
      <c r="D68" s="19">
        <f>[1]CDKTQ1.2015!$F$60</f>
        <v>4317610794</v>
      </c>
      <c r="E68" s="19">
        <f>[1]CDKTQ1.2015!$H$60</f>
        <v>3625569627</v>
      </c>
    </row>
    <row r="69" spans="1:5">
      <c r="A69" s="17" t="s">
        <v>127</v>
      </c>
      <c r="B69" s="17" t="s">
        <v>128</v>
      </c>
      <c r="C69" s="18"/>
      <c r="D69" s="19">
        <v>0</v>
      </c>
      <c r="E69" s="19">
        <v>0</v>
      </c>
    </row>
    <row r="70" spans="1:5">
      <c r="A70" s="17" t="s">
        <v>129</v>
      </c>
      <c r="B70" s="17" t="s">
        <v>130</v>
      </c>
      <c r="C70" s="18"/>
      <c r="D70" s="19">
        <v>0</v>
      </c>
      <c r="E70" s="19">
        <v>0</v>
      </c>
    </row>
    <row r="71" spans="1:5">
      <c r="A71" s="17" t="s">
        <v>131</v>
      </c>
      <c r="B71" s="17" t="s">
        <v>132</v>
      </c>
      <c r="C71" s="18"/>
      <c r="D71" s="19">
        <v>0</v>
      </c>
      <c r="E71" s="19">
        <v>0</v>
      </c>
    </row>
    <row r="72" spans="1:5">
      <c r="A72" s="17" t="s">
        <v>133</v>
      </c>
      <c r="B72" s="17" t="s">
        <v>134</v>
      </c>
      <c r="C72" s="18"/>
      <c r="D72" s="19">
        <v>0</v>
      </c>
      <c r="E72" s="19">
        <v>0</v>
      </c>
    </row>
    <row r="73" spans="1:5">
      <c r="A73" s="14" t="s">
        <v>135</v>
      </c>
      <c r="B73" s="14" t="s">
        <v>136</v>
      </c>
      <c r="C73" s="15"/>
      <c r="D73" s="16">
        <f>D10+D36</f>
        <v>110256000002</v>
      </c>
      <c r="E73" s="16">
        <f>E10+E36</f>
        <v>113010519572</v>
      </c>
    </row>
    <row r="74" spans="1:5">
      <c r="A74" s="14" t="s">
        <v>137</v>
      </c>
      <c r="B74" s="14"/>
      <c r="C74" s="15"/>
      <c r="D74" s="16"/>
      <c r="E74" s="16" t="s">
        <v>14</v>
      </c>
    </row>
    <row r="75" spans="1:5">
      <c r="A75" s="14" t="s">
        <v>138</v>
      </c>
      <c r="B75" s="14" t="s">
        <v>139</v>
      </c>
      <c r="C75" s="15"/>
      <c r="D75" s="16">
        <f>D76+D91</f>
        <v>47521739527</v>
      </c>
      <c r="E75" s="16">
        <f>E76+E91</f>
        <v>47209468984</v>
      </c>
    </row>
    <row r="76" spans="1:5">
      <c r="A76" s="14" t="s">
        <v>140</v>
      </c>
      <c r="B76" s="14" t="s">
        <v>141</v>
      </c>
      <c r="C76" s="15"/>
      <c r="D76" s="16">
        <f>SUM(D77:D90)</f>
        <v>47521739527</v>
      </c>
      <c r="E76" s="16">
        <f>SUM(E77:E90)</f>
        <v>47209468984</v>
      </c>
    </row>
    <row r="77" spans="1:5">
      <c r="A77" s="17" t="s">
        <v>142</v>
      </c>
      <c r="B77" s="20" t="s">
        <v>143</v>
      </c>
      <c r="C77" s="18"/>
      <c r="D77" s="19">
        <f>[1]CDKTQ1.2015!$F$68</f>
        <v>27150694947</v>
      </c>
      <c r="E77" s="19">
        <f>[1]CDKTQ1.2015!$H$68</f>
        <v>23186880737</v>
      </c>
    </row>
    <row r="78" spans="1:5">
      <c r="A78" s="17" t="s">
        <v>144</v>
      </c>
      <c r="B78" s="20" t="s">
        <v>145</v>
      </c>
      <c r="C78" s="18"/>
      <c r="D78" s="19">
        <f>[1]CDKTQ1.2015!$F$69</f>
        <v>382072266</v>
      </c>
      <c r="E78" s="19">
        <f>[1]CDKTQ1.2015!$H$69</f>
        <v>905175411</v>
      </c>
    </row>
    <row r="79" spans="1:5">
      <c r="A79" s="17" t="s">
        <v>146</v>
      </c>
      <c r="B79" s="20" t="s">
        <v>147</v>
      </c>
      <c r="C79" s="18">
        <v>11</v>
      </c>
      <c r="D79" s="19">
        <f>[1]CDKTQ1.2015!$F$70</f>
        <v>1536024724</v>
      </c>
      <c r="E79" s="19">
        <f>[1]CDKTQ1.2015!$H$70</f>
        <v>2813487580</v>
      </c>
    </row>
    <row r="80" spans="1:5">
      <c r="A80" s="17" t="s">
        <v>148</v>
      </c>
      <c r="B80" s="20" t="s">
        <v>149</v>
      </c>
      <c r="C80" s="18"/>
      <c r="D80" s="19">
        <f>[1]CDKTQ1.2015!$F$71</f>
        <v>2523329921</v>
      </c>
      <c r="E80" s="19">
        <f>[1]CDKTQ1.2015!$H$71</f>
        <v>4675934974</v>
      </c>
    </row>
    <row r="81" spans="1:5">
      <c r="A81" s="17" t="s">
        <v>150</v>
      </c>
      <c r="B81" s="20" t="s">
        <v>151</v>
      </c>
      <c r="C81" s="18"/>
      <c r="D81" s="19">
        <f>[1]CDKTQ1.2015!$F$72</f>
        <v>502805721</v>
      </c>
      <c r="E81" s="19">
        <f>[1]CDKTQ1.2015!$H$72</f>
        <v>105150936</v>
      </c>
    </row>
    <row r="82" spans="1:5">
      <c r="A82" s="17" t="s">
        <v>152</v>
      </c>
      <c r="B82" s="20" t="s">
        <v>153</v>
      </c>
      <c r="C82" s="18"/>
      <c r="D82" s="19">
        <v>0</v>
      </c>
      <c r="E82" s="19">
        <v>0</v>
      </c>
    </row>
    <row r="83" spans="1:5">
      <c r="A83" s="17" t="s">
        <v>154</v>
      </c>
      <c r="B83" s="20" t="s">
        <v>155</v>
      </c>
      <c r="C83" s="18"/>
      <c r="D83" s="19">
        <v>0</v>
      </c>
      <c r="E83" s="19">
        <v>0</v>
      </c>
    </row>
    <row r="84" spans="1:5">
      <c r="A84" s="17" t="s">
        <v>156</v>
      </c>
      <c r="B84" s="20" t="s">
        <v>157</v>
      </c>
      <c r="C84" s="18"/>
      <c r="D84" s="19">
        <v>0</v>
      </c>
      <c r="E84" s="19">
        <v>0</v>
      </c>
    </row>
    <row r="85" spans="1:5">
      <c r="A85" s="17" t="s">
        <v>158</v>
      </c>
      <c r="B85" s="20" t="s">
        <v>159</v>
      </c>
      <c r="C85" s="18">
        <v>12</v>
      </c>
      <c r="D85" s="19">
        <f>[1]CDKTQ1.2015!$F$76</f>
        <v>2510261188</v>
      </c>
      <c r="E85" s="19">
        <f>[1]CDKTQ1.2015!$H$76</f>
        <v>2088161153</v>
      </c>
    </row>
    <row r="86" spans="1:5">
      <c r="A86" s="17" t="s">
        <v>160</v>
      </c>
      <c r="B86" s="20" t="s">
        <v>161</v>
      </c>
      <c r="C86" s="18">
        <v>10</v>
      </c>
      <c r="D86" s="19">
        <f>[1]CDKTQ1.2015!$F$67</f>
        <v>12878695252</v>
      </c>
      <c r="E86" s="19">
        <f>[1]CDKTQ1.2015!$H$67</f>
        <v>13368852685</v>
      </c>
    </row>
    <row r="87" spans="1:5">
      <c r="A87" s="17" t="s">
        <v>162</v>
      </c>
      <c r="B87" s="20" t="s">
        <v>163</v>
      </c>
      <c r="C87" s="18"/>
      <c r="D87" s="19">
        <v>0</v>
      </c>
      <c r="E87" s="19">
        <v>0</v>
      </c>
    </row>
    <row r="88" spans="1:5">
      <c r="A88" s="17" t="s">
        <v>164</v>
      </c>
      <c r="B88" s="20" t="s">
        <v>165</v>
      </c>
      <c r="C88" s="18"/>
      <c r="D88" s="19">
        <f>[1]CDKTQ1.2015!$F$78</f>
        <v>37855508</v>
      </c>
      <c r="E88" s="19">
        <f>[1]CDKTQ1.2015!$H$78</f>
        <v>65825508</v>
      </c>
    </row>
    <row r="89" spans="1:5">
      <c r="A89" s="17" t="s">
        <v>166</v>
      </c>
      <c r="B89" s="20" t="s">
        <v>167</v>
      </c>
      <c r="C89" s="18"/>
      <c r="D89" s="19">
        <v>0</v>
      </c>
      <c r="E89" s="19">
        <v>0</v>
      </c>
    </row>
    <row r="90" spans="1:5">
      <c r="A90" s="17" t="s">
        <v>168</v>
      </c>
      <c r="B90" s="20" t="s">
        <v>169</v>
      </c>
      <c r="C90" s="18"/>
      <c r="D90" s="19">
        <v>0</v>
      </c>
      <c r="E90" s="19">
        <v>0</v>
      </c>
    </row>
    <row r="91" spans="1:5">
      <c r="A91" s="14" t="s">
        <v>170</v>
      </c>
      <c r="B91" s="14" t="s">
        <v>171</v>
      </c>
      <c r="C91" s="15"/>
      <c r="D91" s="16">
        <v>0</v>
      </c>
      <c r="E91" s="16">
        <v>0</v>
      </c>
    </row>
    <row r="92" spans="1:5">
      <c r="A92" s="17" t="s">
        <v>172</v>
      </c>
      <c r="B92" s="17" t="s">
        <v>173</v>
      </c>
      <c r="C92" s="18"/>
      <c r="D92" s="19">
        <v>0</v>
      </c>
      <c r="E92" s="19">
        <v>0</v>
      </c>
    </row>
    <row r="93" spans="1:5">
      <c r="A93" s="17" t="s">
        <v>174</v>
      </c>
      <c r="B93" s="17" t="s">
        <v>175</v>
      </c>
      <c r="C93" s="18"/>
      <c r="D93" s="19">
        <v>0</v>
      </c>
      <c r="E93" s="19">
        <v>0</v>
      </c>
    </row>
    <row r="94" spans="1:5">
      <c r="A94" s="17" t="s">
        <v>176</v>
      </c>
      <c r="B94" s="17" t="s">
        <v>177</v>
      </c>
      <c r="C94" s="18"/>
      <c r="D94" s="19">
        <v>0</v>
      </c>
      <c r="E94" s="19">
        <v>0</v>
      </c>
    </row>
    <row r="95" spans="1:5">
      <c r="A95" s="17" t="s">
        <v>178</v>
      </c>
      <c r="B95" s="17" t="s">
        <v>179</v>
      </c>
      <c r="C95" s="18"/>
      <c r="D95" s="19">
        <v>0</v>
      </c>
      <c r="E95" s="19">
        <v>0</v>
      </c>
    </row>
    <row r="96" spans="1:5">
      <c r="A96" s="17" t="s">
        <v>180</v>
      </c>
      <c r="B96" s="17" t="s">
        <v>181</v>
      </c>
      <c r="C96" s="18"/>
      <c r="D96" s="19">
        <v>0</v>
      </c>
      <c r="E96" s="19">
        <v>0</v>
      </c>
    </row>
    <row r="97" spans="1:5">
      <c r="A97" s="17" t="s">
        <v>182</v>
      </c>
      <c r="B97" s="17" t="s">
        <v>183</v>
      </c>
      <c r="C97" s="18"/>
      <c r="D97" s="19">
        <v>0</v>
      </c>
      <c r="E97" s="19">
        <v>0</v>
      </c>
    </row>
    <row r="98" spans="1:5">
      <c r="A98" s="17" t="s">
        <v>184</v>
      </c>
      <c r="B98" s="17" t="s">
        <v>185</v>
      </c>
      <c r="C98" s="18"/>
      <c r="D98" s="19">
        <v>0</v>
      </c>
      <c r="E98" s="19">
        <v>0</v>
      </c>
    </row>
    <row r="99" spans="1:5">
      <c r="A99" s="17" t="s">
        <v>186</v>
      </c>
      <c r="B99" s="17" t="s">
        <v>187</v>
      </c>
      <c r="C99" s="18"/>
      <c r="D99" s="19">
        <v>0</v>
      </c>
      <c r="E99" s="19">
        <v>0</v>
      </c>
    </row>
    <row r="100" spans="1:5">
      <c r="A100" s="17" t="s">
        <v>188</v>
      </c>
      <c r="B100" s="17" t="s">
        <v>189</v>
      </c>
      <c r="C100" s="18"/>
      <c r="D100" s="19">
        <v>0</v>
      </c>
      <c r="E100" s="19">
        <v>0</v>
      </c>
    </row>
    <row r="101" spans="1:5">
      <c r="A101" s="17" t="s">
        <v>190</v>
      </c>
      <c r="B101" s="17" t="s">
        <v>191</v>
      </c>
      <c r="C101" s="18"/>
      <c r="D101" s="19">
        <v>0</v>
      </c>
      <c r="E101" s="19">
        <v>0</v>
      </c>
    </row>
    <row r="102" spans="1:5">
      <c r="A102" s="17" t="s">
        <v>192</v>
      </c>
      <c r="B102" s="17" t="s">
        <v>193</v>
      </c>
      <c r="C102" s="18"/>
      <c r="D102" s="19">
        <v>0</v>
      </c>
      <c r="E102" s="19">
        <v>0</v>
      </c>
    </row>
    <row r="103" spans="1:5">
      <c r="A103" s="17" t="s">
        <v>194</v>
      </c>
      <c r="B103" s="17" t="s">
        <v>195</v>
      </c>
      <c r="C103" s="18"/>
      <c r="D103" s="19">
        <v>0</v>
      </c>
      <c r="E103" s="19">
        <v>0</v>
      </c>
    </row>
    <row r="104" spans="1:5">
      <c r="A104" s="17" t="s">
        <v>196</v>
      </c>
      <c r="B104" s="17" t="s">
        <v>197</v>
      </c>
      <c r="C104" s="18"/>
      <c r="D104" s="19">
        <v>0</v>
      </c>
      <c r="E104" s="19">
        <v>0</v>
      </c>
    </row>
    <row r="105" spans="1:5">
      <c r="A105" s="14" t="s">
        <v>198</v>
      </c>
      <c r="B105" s="14" t="s">
        <v>199</v>
      </c>
      <c r="C105" s="15"/>
      <c r="D105" s="16">
        <f>D106+D124</f>
        <v>62734260475</v>
      </c>
      <c r="E105" s="16">
        <f>E106+E124</f>
        <v>65801050588</v>
      </c>
    </row>
    <row r="106" spans="1:5">
      <c r="A106" s="14" t="s">
        <v>200</v>
      </c>
      <c r="B106" s="14" t="s">
        <v>201</v>
      </c>
      <c r="C106" s="15"/>
      <c r="D106" s="16">
        <f>D107+D110+D111+D112+D113+D114+D115+D116+D117+D118+D119+D122+D123</f>
        <v>62734260475</v>
      </c>
      <c r="E106" s="16">
        <f>E107+E110+E111+E112+E113+E114+E115+E116+E117+E118+E119+E122+E123</f>
        <v>65801050588</v>
      </c>
    </row>
    <row r="107" spans="1:5">
      <c r="A107" s="14" t="s">
        <v>202</v>
      </c>
      <c r="B107" s="14" t="s">
        <v>203</v>
      </c>
      <c r="C107" s="15"/>
      <c r="D107" s="16">
        <f>D108+D109</f>
        <v>42499010000</v>
      </c>
      <c r="E107" s="16">
        <f>E108+E109</f>
        <v>42499010000</v>
      </c>
    </row>
    <row r="108" spans="1:5">
      <c r="A108" s="17" t="s">
        <v>204</v>
      </c>
      <c r="B108" s="17" t="s">
        <v>205</v>
      </c>
      <c r="C108" s="18"/>
      <c r="D108" s="19">
        <f>[1]CDKTQ1.2015!$F$92</f>
        <v>42499010000</v>
      </c>
      <c r="E108" s="19">
        <f>[1]CDKTQ1.2015!$F$92</f>
        <v>42499010000</v>
      </c>
    </row>
    <row r="109" spans="1:5">
      <c r="A109" s="17" t="s">
        <v>206</v>
      </c>
      <c r="B109" s="17" t="s">
        <v>207</v>
      </c>
      <c r="C109" s="18"/>
      <c r="D109" s="19">
        <v>0</v>
      </c>
      <c r="E109" s="19">
        <v>0</v>
      </c>
    </row>
    <row r="110" spans="1:5">
      <c r="A110" s="17" t="s">
        <v>208</v>
      </c>
      <c r="B110" s="17" t="s">
        <v>209</v>
      </c>
      <c r="C110" s="18"/>
      <c r="D110" s="19">
        <f>[1]CDKTQ1.2015!$F$95</f>
        <v>683890000</v>
      </c>
      <c r="E110" s="19">
        <f>D110</f>
        <v>683890000</v>
      </c>
    </row>
    <row r="111" spans="1:5">
      <c r="A111" s="17" t="s">
        <v>210</v>
      </c>
      <c r="B111" s="17" t="s">
        <v>211</v>
      </c>
      <c r="C111" s="18"/>
      <c r="D111" s="19">
        <v>0</v>
      </c>
      <c r="E111" s="19">
        <v>0</v>
      </c>
    </row>
    <row r="112" spans="1:5">
      <c r="A112" s="17" t="s">
        <v>212</v>
      </c>
      <c r="B112" s="17" t="s">
        <v>213</v>
      </c>
      <c r="C112" s="18"/>
      <c r="D112" s="19">
        <v>0</v>
      </c>
      <c r="E112" s="19">
        <v>0</v>
      </c>
    </row>
    <row r="113" spans="1:5">
      <c r="A113" s="17" t="s">
        <v>214</v>
      </c>
      <c r="B113" s="17" t="s">
        <v>215</v>
      </c>
      <c r="C113" s="18"/>
      <c r="D113" s="19">
        <v>0</v>
      </c>
      <c r="E113" s="19">
        <v>0</v>
      </c>
    </row>
    <row r="114" spans="1:5">
      <c r="A114" s="17" t="s">
        <v>216</v>
      </c>
      <c r="B114" s="17" t="s">
        <v>217</v>
      </c>
      <c r="C114" s="18"/>
      <c r="D114" s="19">
        <v>0</v>
      </c>
      <c r="E114" s="19">
        <v>0</v>
      </c>
    </row>
    <row r="115" spans="1:5">
      <c r="A115" s="17" t="s">
        <v>218</v>
      </c>
      <c r="B115" s="17" t="s">
        <v>219</v>
      </c>
      <c r="C115" s="18"/>
      <c r="D115" s="19">
        <v>0</v>
      </c>
      <c r="E115" s="19">
        <v>0</v>
      </c>
    </row>
    <row r="116" spans="1:5">
      <c r="A116" s="17" t="s">
        <v>220</v>
      </c>
      <c r="B116" s="17" t="s">
        <v>221</v>
      </c>
      <c r="C116" s="18"/>
      <c r="D116" s="19">
        <v>0</v>
      </c>
      <c r="E116" s="19">
        <v>0</v>
      </c>
    </row>
    <row r="117" spans="1:5">
      <c r="A117" s="17" t="s">
        <v>222</v>
      </c>
      <c r="B117" s="17" t="s">
        <v>223</v>
      </c>
      <c r="C117" s="18"/>
      <c r="D117" s="19">
        <v>0</v>
      </c>
      <c r="E117" s="19">
        <v>0</v>
      </c>
    </row>
    <row r="118" spans="1:5">
      <c r="A118" s="17" t="s">
        <v>224</v>
      </c>
      <c r="B118" s="17" t="s">
        <v>225</v>
      </c>
      <c r="C118" s="18"/>
      <c r="D118" s="19">
        <v>3595000000</v>
      </c>
      <c r="E118" s="19">
        <f>D118</f>
        <v>3595000000</v>
      </c>
    </row>
    <row r="119" spans="1:5">
      <c r="A119" s="14" t="s">
        <v>226</v>
      </c>
      <c r="B119" s="14" t="s">
        <v>227</v>
      </c>
      <c r="C119" s="15"/>
      <c r="D119" s="16">
        <f>D120+D121</f>
        <v>15956360475</v>
      </c>
      <c r="E119" s="16">
        <f>[1]CDKTQ1.2015!$H$104</f>
        <v>19023150588</v>
      </c>
    </row>
    <row r="120" spans="1:5">
      <c r="A120" s="17" t="s">
        <v>228</v>
      </c>
      <c r="B120" s="17" t="s">
        <v>229</v>
      </c>
      <c r="C120" s="18"/>
      <c r="D120" s="19">
        <f>[1]CDKTQ1.2015!$F$105</f>
        <v>10523348588</v>
      </c>
      <c r="E120" s="19">
        <v>0</v>
      </c>
    </row>
    <row r="121" spans="1:5">
      <c r="A121" s="17" t="s">
        <v>230</v>
      </c>
      <c r="B121" s="17" t="s">
        <v>231</v>
      </c>
      <c r="C121" s="18"/>
      <c r="D121" s="19">
        <f>[1]CDKTQ1.2015!$F$106</f>
        <v>5433011887</v>
      </c>
      <c r="E121" s="19">
        <v>0</v>
      </c>
    </row>
    <row r="122" spans="1:5">
      <c r="A122" s="17" t="s">
        <v>232</v>
      </c>
      <c r="B122" s="17" t="s">
        <v>233</v>
      </c>
      <c r="C122" s="18"/>
      <c r="D122" s="19">
        <v>0</v>
      </c>
      <c r="E122" s="19">
        <v>0</v>
      </c>
    </row>
    <row r="123" spans="1:5">
      <c r="A123" s="17" t="s">
        <v>234</v>
      </c>
      <c r="B123" s="17" t="s">
        <v>235</v>
      </c>
      <c r="C123" s="18"/>
      <c r="D123" s="19">
        <v>0</v>
      </c>
      <c r="E123" s="19">
        <v>0</v>
      </c>
    </row>
    <row r="124" spans="1:5">
      <c r="A124" s="14" t="s">
        <v>236</v>
      </c>
      <c r="B124" s="14" t="s">
        <v>237</v>
      </c>
      <c r="C124" s="15"/>
      <c r="D124" s="16">
        <v>0</v>
      </c>
      <c r="E124" s="16">
        <v>0</v>
      </c>
    </row>
    <row r="125" spans="1:5">
      <c r="A125" s="17" t="s">
        <v>238</v>
      </c>
      <c r="B125" s="17" t="s">
        <v>239</v>
      </c>
      <c r="C125" s="18"/>
      <c r="D125" s="19">
        <v>0</v>
      </c>
      <c r="E125" s="19">
        <v>0</v>
      </c>
    </row>
    <row r="126" spans="1:5">
      <c r="A126" s="17" t="s">
        <v>240</v>
      </c>
      <c r="B126" s="17" t="s">
        <v>241</v>
      </c>
      <c r="C126" s="18"/>
      <c r="D126" s="19">
        <v>0</v>
      </c>
      <c r="E126" s="19">
        <v>0</v>
      </c>
    </row>
    <row r="127" spans="1:5">
      <c r="A127" s="21" t="s">
        <v>242</v>
      </c>
      <c r="B127" s="21" t="s">
        <v>243</v>
      </c>
      <c r="C127" s="22"/>
      <c r="D127" s="23">
        <f>D105+D75</f>
        <v>110256000002</v>
      </c>
      <c r="E127" s="23">
        <f>E105+E75</f>
        <v>113010519572</v>
      </c>
    </row>
    <row r="128" spans="1:5">
      <c r="D128" s="7">
        <f>D127-D73</f>
        <v>0</v>
      </c>
      <c r="E128" s="7">
        <f>E127-E73</f>
        <v>0</v>
      </c>
    </row>
    <row r="129" spans="1:5">
      <c r="C129" s="3" t="s">
        <v>244</v>
      </c>
      <c r="D129" s="3"/>
      <c r="E129" s="3"/>
    </row>
    <row r="130" spans="1:5">
      <c r="A130" s="3" t="s">
        <v>245</v>
      </c>
      <c r="B130" s="3"/>
      <c r="C130" s="3"/>
      <c r="D130" s="3"/>
      <c r="E130" s="3"/>
    </row>
  </sheetData>
  <mergeCells count="10">
    <mergeCell ref="A5:E5"/>
    <mergeCell ref="A6:E6"/>
    <mergeCell ref="C129:E129"/>
    <mergeCell ref="A130:E130"/>
    <mergeCell ref="A1:B1"/>
    <mergeCell ref="C1:E1"/>
    <mergeCell ref="A2:B2"/>
    <mergeCell ref="C2:E2"/>
    <mergeCell ref="A3:B3"/>
    <mergeCell ref="C4:E4"/>
  </mergeCells>
  <hyperlinks>
    <hyperlink ref="A3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A44" sqref="A44"/>
    </sheetView>
  </sheetViews>
  <sheetFormatPr defaultColWidth="10.5703125" defaultRowHeight="12"/>
  <cols>
    <col min="1" max="1" width="54.5703125" style="4" customWidth="1"/>
    <col min="2" max="2" width="5" style="4" customWidth="1"/>
    <col min="3" max="3" width="7" style="4" customWidth="1"/>
    <col min="4" max="4" width="17.140625" style="4" customWidth="1"/>
    <col min="5" max="5" width="17.7109375" style="4" customWidth="1"/>
    <col min="6" max="16384" width="10.5703125" style="4"/>
  </cols>
  <sheetData>
    <row r="1" spans="1:5">
      <c r="A1" s="1" t="s">
        <v>305</v>
      </c>
      <c r="B1" s="2"/>
      <c r="C1" s="3" t="s">
        <v>1</v>
      </c>
      <c r="D1" s="3"/>
      <c r="E1" s="3"/>
    </row>
    <row r="2" spans="1:5">
      <c r="A2" s="2" t="s">
        <v>306</v>
      </c>
      <c r="B2" s="2"/>
      <c r="C2" s="3" t="s">
        <v>307</v>
      </c>
      <c r="D2" s="3"/>
      <c r="E2" s="3"/>
    </row>
    <row r="3" spans="1:5">
      <c r="A3" s="2" t="s">
        <v>308</v>
      </c>
      <c r="B3" s="2"/>
    </row>
    <row r="4" spans="1:5">
      <c r="C4" s="3" t="s">
        <v>309</v>
      </c>
      <c r="D4" s="3"/>
      <c r="E4" s="3"/>
    </row>
    <row r="5" spans="1:5" ht="20.100000000000001" customHeight="1">
      <c r="A5" s="8" t="s">
        <v>310</v>
      </c>
      <c r="B5" s="8"/>
      <c r="C5" s="8"/>
      <c r="D5" s="8"/>
      <c r="E5" s="8"/>
    </row>
    <row r="8" spans="1:5" ht="36">
      <c r="A8" s="9" t="s">
        <v>8</v>
      </c>
      <c r="B8" s="9" t="s">
        <v>9</v>
      </c>
      <c r="C8" s="9" t="s">
        <v>10</v>
      </c>
      <c r="D8" s="9" t="s">
        <v>311</v>
      </c>
      <c r="E8" s="9" t="s">
        <v>312</v>
      </c>
    </row>
    <row r="9" spans="1:5">
      <c r="A9" s="11" t="s">
        <v>313</v>
      </c>
      <c r="B9" s="11"/>
      <c r="C9" s="11"/>
      <c r="D9" s="11" t="s">
        <v>14</v>
      </c>
      <c r="E9" s="11" t="s">
        <v>14</v>
      </c>
    </row>
    <row r="10" spans="1:5" ht="12.75">
      <c r="A10" s="17" t="s">
        <v>314</v>
      </c>
      <c r="B10" s="17" t="s">
        <v>257</v>
      </c>
      <c r="C10" s="17"/>
      <c r="D10" s="29">
        <f>[2]BC_Q115!$E$2+[2]BC_Q115!$E$3</f>
        <v>69280769096</v>
      </c>
      <c r="E10" s="29">
        <f>[3]LCTTQ1.2014!$G$9</f>
        <v>49767031687</v>
      </c>
    </row>
    <row r="11" spans="1:5" ht="12.75">
      <c r="A11" s="17" t="s">
        <v>315</v>
      </c>
      <c r="B11" s="17" t="s">
        <v>259</v>
      </c>
      <c r="C11" s="17"/>
      <c r="D11" s="29">
        <v>-47991425442</v>
      </c>
      <c r="E11" s="29">
        <f>[3]LCTTQ1.2014!$G$10</f>
        <v>-34821230269</v>
      </c>
    </row>
    <row r="12" spans="1:5" ht="12.75">
      <c r="A12" s="17" t="s">
        <v>316</v>
      </c>
      <c r="B12" s="17" t="s">
        <v>317</v>
      </c>
      <c r="C12" s="17"/>
      <c r="D12" s="29">
        <f>-[2]BC_Q115!$B$40-[2]BC_Q115!$C$40</f>
        <v>-7429239300</v>
      </c>
      <c r="E12" s="29">
        <f>[3]LCTTQ1.2014!$G$11</f>
        <v>-6203322899</v>
      </c>
    </row>
    <row r="13" spans="1:5" ht="12.75">
      <c r="A13" s="17" t="s">
        <v>318</v>
      </c>
      <c r="B13" s="17" t="s">
        <v>319</v>
      </c>
      <c r="C13" s="17"/>
      <c r="D13" s="29">
        <f>-[2]BC_Q115!$C$41-[2]BC_Q115!$C$75</f>
        <v>-298164326</v>
      </c>
      <c r="E13" s="29">
        <f>[3]LCTTQ1.2014!$G$12</f>
        <v>-566749694</v>
      </c>
    </row>
    <row r="14" spans="1:5" ht="12.75">
      <c r="A14" s="17" t="s">
        <v>320</v>
      </c>
      <c r="B14" s="17" t="s">
        <v>321</v>
      </c>
      <c r="C14" s="17"/>
      <c r="D14" s="29">
        <f>-[2]BC_Q115!$C$35</f>
        <v>-1706398906</v>
      </c>
      <c r="E14" s="29">
        <f>[3]LCTTQ1.2014!$G$13</f>
        <v>-1346587186</v>
      </c>
    </row>
    <row r="15" spans="1:5" ht="12.75">
      <c r="A15" s="17" t="s">
        <v>322</v>
      </c>
      <c r="B15" s="17" t="s">
        <v>323</v>
      </c>
      <c r="C15" s="17"/>
      <c r="D15" s="29">
        <v>474313600</v>
      </c>
      <c r="E15" s="29">
        <f>[3]LCTTQ1.2014!$G$14</f>
        <v>501156732</v>
      </c>
    </row>
    <row r="16" spans="1:5" ht="12.75">
      <c r="A16" s="17" t="s">
        <v>324</v>
      </c>
      <c r="B16" s="17" t="s">
        <v>325</v>
      </c>
      <c r="C16" s="17"/>
      <c r="D16" s="29">
        <v>-3578667890</v>
      </c>
      <c r="E16" s="29">
        <f>[3]LCTTQ1.2014!$G$15</f>
        <v>-2115482144</v>
      </c>
    </row>
    <row r="17" spans="1:5">
      <c r="A17" s="14" t="s">
        <v>326</v>
      </c>
      <c r="B17" s="14" t="s">
        <v>265</v>
      </c>
      <c r="C17" s="14"/>
      <c r="D17" s="30">
        <f>SUM(D10:D16)</f>
        <v>8751186832</v>
      </c>
      <c r="E17" s="30">
        <f>SUM(E10:E16)</f>
        <v>5214816227</v>
      </c>
    </row>
    <row r="18" spans="1:5">
      <c r="A18" s="14" t="s">
        <v>327</v>
      </c>
      <c r="B18" s="14"/>
      <c r="C18" s="14"/>
      <c r="D18" s="16" t="s">
        <v>14</v>
      </c>
      <c r="E18" s="16" t="s">
        <v>14</v>
      </c>
    </row>
    <row r="19" spans="1:5">
      <c r="A19" s="17" t="s">
        <v>328</v>
      </c>
      <c r="B19" s="17" t="s">
        <v>267</v>
      </c>
      <c r="C19" s="17"/>
      <c r="D19" s="19">
        <v>0</v>
      </c>
      <c r="E19" s="19">
        <v>0</v>
      </c>
    </row>
    <row r="20" spans="1:5">
      <c r="A20" s="17" t="s">
        <v>329</v>
      </c>
      <c r="B20" s="17" t="s">
        <v>269</v>
      </c>
      <c r="C20" s="17"/>
      <c r="D20" s="19">
        <v>0</v>
      </c>
      <c r="E20" s="19">
        <v>0</v>
      </c>
    </row>
    <row r="21" spans="1:5">
      <c r="A21" s="17" t="s">
        <v>330</v>
      </c>
      <c r="B21" s="17" t="s">
        <v>271</v>
      </c>
      <c r="C21" s="17"/>
      <c r="D21" s="19">
        <v>0</v>
      </c>
      <c r="E21" s="19">
        <v>0</v>
      </c>
    </row>
    <row r="22" spans="1:5">
      <c r="A22" s="17" t="s">
        <v>331</v>
      </c>
      <c r="B22" s="17" t="s">
        <v>332</v>
      </c>
      <c r="C22" s="17"/>
      <c r="D22" s="19">
        <v>0</v>
      </c>
      <c r="E22" s="19">
        <v>0</v>
      </c>
    </row>
    <row r="23" spans="1:5">
      <c r="A23" s="17" t="s">
        <v>333</v>
      </c>
      <c r="B23" s="17" t="s">
        <v>275</v>
      </c>
      <c r="C23" s="17"/>
      <c r="D23" s="19">
        <v>0</v>
      </c>
      <c r="E23" s="19">
        <v>0</v>
      </c>
    </row>
    <row r="24" spans="1:5">
      <c r="A24" s="17" t="s">
        <v>334</v>
      </c>
      <c r="B24" s="17" t="s">
        <v>277</v>
      </c>
      <c r="C24" s="17"/>
      <c r="D24" s="19">
        <v>0</v>
      </c>
      <c r="E24" s="19">
        <v>0</v>
      </c>
    </row>
    <row r="25" spans="1:5">
      <c r="A25" s="17" t="s">
        <v>335</v>
      </c>
      <c r="B25" s="17" t="s">
        <v>336</v>
      </c>
      <c r="C25" s="17"/>
      <c r="D25" s="19">
        <f>[1]LCTTQ1.2015!$G$23</f>
        <v>10986252</v>
      </c>
      <c r="E25" s="19">
        <f>[1]LCTTQ1.2015!$I$23</f>
        <v>10256850</v>
      </c>
    </row>
    <row r="26" spans="1:5">
      <c r="A26" s="14" t="s">
        <v>337</v>
      </c>
      <c r="B26" s="14" t="s">
        <v>279</v>
      </c>
      <c r="C26" s="14"/>
      <c r="D26" s="16">
        <f>SUM(D19:D25)</f>
        <v>10986252</v>
      </c>
      <c r="E26" s="16">
        <f>SUM(E19:E25)</f>
        <v>10256850</v>
      </c>
    </row>
    <row r="27" spans="1:5">
      <c r="A27" s="14" t="s">
        <v>338</v>
      </c>
      <c r="B27" s="14"/>
      <c r="C27" s="14"/>
      <c r="D27" s="16" t="s">
        <v>14</v>
      </c>
      <c r="E27" s="16" t="s">
        <v>14</v>
      </c>
    </row>
    <row r="28" spans="1:5">
      <c r="A28" s="17" t="s">
        <v>339</v>
      </c>
      <c r="B28" s="17" t="s">
        <v>281</v>
      </c>
      <c r="C28" s="17"/>
      <c r="D28" s="19">
        <v>0</v>
      </c>
      <c r="E28" s="19">
        <v>0</v>
      </c>
    </row>
    <row r="29" spans="1:5">
      <c r="A29" s="17" t="s">
        <v>340</v>
      </c>
      <c r="B29" s="17" t="s">
        <v>283</v>
      </c>
      <c r="C29" s="17"/>
      <c r="D29" s="19">
        <v>0</v>
      </c>
      <c r="E29" s="19">
        <v>0</v>
      </c>
    </row>
    <row r="30" spans="1:5">
      <c r="A30" s="17" t="s">
        <v>341</v>
      </c>
      <c r="B30" s="17" t="s">
        <v>342</v>
      </c>
      <c r="C30" s="17"/>
      <c r="D30" s="19">
        <f>[1]LCTTQ1.2015!$G$27</f>
        <v>11298915422</v>
      </c>
      <c r="E30" s="19">
        <f>[1]LCTTQ1.2015!$I$27</f>
        <v>11255345000</v>
      </c>
    </row>
    <row r="31" spans="1:5">
      <c r="A31" s="17" t="s">
        <v>343</v>
      </c>
      <c r="B31" s="17" t="s">
        <v>344</v>
      </c>
      <c r="C31" s="17"/>
      <c r="D31" s="19">
        <f>[1]LCTTQ1.2015!$G$29</f>
        <v>-11789072855</v>
      </c>
      <c r="E31" s="19">
        <f>[1]LCTTQ1.2015!$I$29</f>
        <v>-15059908800</v>
      </c>
    </row>
    <row r="32" spans="1:5">
      <c r="A32" s="17" t="s">
        <v>345</v>
      </c>
      <c r="B32" s="17" t="s">
        <v>346</v>
      </c>
      <c r="C32" s="17"/>
      <c r="D32" s="19">
        <v>0</v>
      </c>
      <c r="E32" s="19">
        <v>0</v>
      </c>
    </row>
    <row r="33" spans="1:5">
      <c r="A33" s="17" t="s">
        <v>347</v>
      </c>
      <c r="B33" s="17" t="s">
        <v>348</v>
      </c>
      <c r="C33" s="17"/>
      <c r="D33" s="19">
        <f>[1]LCTTQ1.2015!$G$31</f>
        <v>-8464950900</v>
      </c>
      <c r="E33" s="19">
        <v>0</v>
      </c>
    </row>
    <row r="34" spans="1:5">
      <c r="A34" s="14" t="s">
        <v>349</v>
      </c>
      <c r="B34" s="14" t="s">
        <v>285</v>
      </c>
      <c r="C34" s="14"/>
      <c r="D34" s="16">
        <f>SUM(D28:D33)</f>
        <v>-8955108333</v>
      </c>
      <c r="E34" s="16">
        <f>SUM(E28:E33)</f>
        <v>-3804563800</v>
      </c>
    </row>
    <row r="35" spans="1:5">
      <c r="A35" s="14" t="s">
        <v>350</v>
      </c>
      <c r="B35" s="14" t="s">
        <v>287</v>
      </c>
      <c r="C35" s="14"/>
      <c r="D35" s="16">
        <f>D34+D26+D17</f>
        <v>-192935249</v>
      </c>
      <c r="E35" s="16">
        <f>E34+E26+E17</f>
        <v>1420509277</v>
      </c>
    </row>
    <row r="36" spans="1:5">
      <c r="A36" s="17" t="s">
        <v>351</v>
      </c>
      <c r="B36" s="17" t="s">
        <v>293</v>
      </c>
      <c r="C36" s="17"/>
      <c r="D36" s="19">
        <f>[1]LCTTQ1.2015!$G$36</f>
        <v>10905416031</v>
      </c>
      <c r="E36" s="19">
        <f>[1]LCTTQ1.2015!$I$36</f>
        <v>3904317615</v>
      </c>
    </row>
    <row r="37" spans="1:5">
      <c r="A37" s="17" t="s">
        <v>352</v>
      </c>
      <c r="B37" s="17" t="s">
        <v>295</v>
      </c>
      <c r="C37" s="17"/>
      <c r="D37" s="19">
        <v>0</v>
      </c>
      <c r="E37" s="19">
        <v>0</v>
      </c>
    </row>
    <row r="38" spans="1:5">
      <c r="A38" s="21" t="s">
        <v>353</v>
      </c>
      <c r="B38" s="21" t="s">
        <v>299</v>
      </c>
      <c r="C38" s="21"/>
      <c r="D38" s="23">
        <f>D36+D35</f>
        <v>10712480782</v>
      </c>
      <c r="E38" s="23">
        <f>E36+E35</f>
        <v>5324826892</v>
      </c>
    </row>
    <row r="40" spans="1:5">
      <c r="D40" s="3" t="s">
        <v>354</v>
      </c>
      <c r="E40" s="3"/>
    </row>
    <row r="41" spans="1:5">
      <c r="A41" s="3" t="s">
        <v>355</v>
      </c>
      <c r="B41" s="3"/>
      <c r="C41" s="3"/>
      <c r="D41" s="3" t="s">
        <v>356</v>
      </c>
      <c r="E41" s="3"/>
    </row>
  </sheetData>
  <mergeCells count="10">
    <mergeCell ref="A5:E5"/>
    <mergeCell ref="D40:E40"/>
    <mergeCell ref="A41:C41"/>
    <mergeCell ref="D41:E41"/>
    <mergeCell ref="A1:B1"/>
    <mergeCell ref="C1:E1"/>
    <mergeCell ref="A2:B2"/>
    <mergeCell ref="C2:E2"/>
    <mergeCell ref="A3:B3"/>
    <mergeCell ref="C4:E4"/>
  </mergeCells>
  <pageMargins left="0.2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C33" sqref="C33"/>
    </sheetView>
  </sheetViews>
  <sheetFormatPr defaultRowHeight="12"/>
  <cols>
    <col min="1" max="1" width="56.85546875" style="4" customWidth="1"/>
    <col min="2" max="2" width="4.5703125" style="4" customWidth="1"/>
    <col min="3" max="3" width="7.140625" style="4" customWidth="1"/>
    <col min="4" max="4" width="18.140625" style="4" customWidth="1"/>
    <col min="5" max="5" width="17.140625" style="4" customWidth="1"/>
    <col min="6" max="6" width="17.7109375" style="4" customWidth="1"/>
    <col min="7" max="7" width="17.28515625" style="4" customWidth="1"/>
    <col min="8" max="16384" width="9.140625" style="4"/>
  </cols>
  <sheetData>
    <row r="1" spans="1:7">
      <c r="A1" s="1" t="s">
        <v>246</v>
      </c>
      <c r="B1" s="2"/>
      <c r="E1" s="3" t="s">
        <v>1</v>
      </c>
      <c r="F1" s="3"/>
      <c r="G1" s="3"/>
    </row>
    <row r="2" spans="1:7">
      <c r="A2" s="2" t="s">
        <v>247</v>
      </c>
      <c r="B2" s="2"/>
      <c r="E2" s="3" t="s">
        <v>248</v>
      </c>
      <c r="F2" s="3"/>
      <c r="G2" s="3"/>
    </row>
    <row r="3" spans="1:7">
      <c r="A3" s="2" t="s">
        <v>249</v>
      </c>
      <c r="B3" s="2"/>
    </row>
    <row r="4" spans="1:7">
      <c r="E4" s="3" t="s">
        <v>250</v>
      </c>
      <c r="F4" s="3"/>
      <c r="G4" s="3"/>
    </row>
    <row r="5" spans="1:7" ht="20.100000000000001" customHeight="1">
      <c r="A5" s="8" t="s">
        <v>251</v>
      </c>
      <c r="B5" s="8"/>
      <c r="C5" s="8"/>
      <c r="D5" s="8"/>
      <c r="E5" s="8"/>
      <c r="F5" s="8"/>
      <c r="G5" s="8"/>
    </row>
    <row r="8" spans="1:7" ht="36">
      <c r="A8" s="9" t="s">
        <v>8</v>
      </c>
      <c r="B8" s="9" t="s">
        <v>9</v>
      </c>
      <c r="C8" s="9" t="s">
        <v>10</v>
      </c>
      <c r="D8" s="9" t="s">
        <v>252</v>
      </c>
      <c r="E8" s="9" t="s">
        <v>253</v>
      </c>
      <c r="F8" s="9" t="s">
        <v>254</v>
      </c>
      <c r="G8" s="9" t="s">
        <v>255</v>
      </c>
    </row>
    <row r="9" spans="1:7">
      <c r="A9" s="24" t="s">
        <v>256</v>
      </c>
      <c r="B9" s="24" t="s">
        <v>257</v>
      </c>
      <c r="C9" s="25">
        <v>15</v>
      </c>
      <c r="D9" s="26">
        <f>[1]kqkdq1.2015!$E$7</f>
        <v>68508220273</v>
      </c>
      <c r="E9" s="26">
        <f>[1]kqkdq1.2015!$F$7</f>
        <v>51561502625</v>
      </c>
      <c r="F9" s="26">
        <f>[1]kqkdq1.2015!$E$7</f>
        <v>68508220273</v>
      </c>
      <c r="G9" s="26">
        <f>[1]kqkdq1.2015!$F$7</f>
        <v>51561502625</v>
      </c>
    </row>
    <row r="10" spans="1:7">
      <c r="A10" s="17" t="s">
        <v>258</v>
      </c>
      <c r="B10" s="17" t="s">
        <v>259</v>
      </c>
      <c r="C10" s="18"/>
      <c r="D10" s="19">
        <f>[1]kqkdq1.2015!$E$8</f>
        <v>733390360</v>
      </c>
      <c r="E10" s="19">
        <f>[1]kqkdq1.2015!$F$8</f>
        <v>958817170</v>
      </c>
      <c r="F10" s="19">
        <f>[1]kqkdq1.2015!$E$8</f>
        <v>733390360</v>
      </c>
      <c r="G10" s="19">
        <f>[1]kqkdq1.2015!$F$8</f>
        <v>958817170</v>
      </c>
    </row>
    <row r="11" spans="1:7">
      <c r="A11" s="14" t="s">
        <v>260</v>
      </c>
      <c r="B11" s="14" t="s">
        <v>261</v>
      </c>
      <c r="C11" s="15"/>
      <c r="D11" s="16">
        <f>D9-D10</f>
        <v>67774829913</v>
      </c>
      <c r="E11" s="16">
        <f t="shared" ref="E11:G11" si="0">E9-E10</f>
        <v>50602685455</v>
      </c>
      <c r="F11" s="16">
        <f>F9-F10</f>
        <v>67774829913</v>
      </c>
      <c r="G11" s="16">
        <f t="shared" si="0"/>
        <v>50602685455</v>
      </c>
    </row>
    <row r="12" spans="1:7">
      <c r="A12" s="17" t="s">
        <v>262</v>
      </c>
      <c r="B12" s="17" t="s">
        <v>263</v>
      </c>
      <c r="C12" s="18">
        <v>16</v>
      </c>
      <c r="D12" s="19">
        <f>[1]kqkdq1.2015!$E$10</f>
        <v>53927723155</v>
      </c>
      <c r="E12" s="19">
        <f>[1]kqkdq1.2015!$F$10</f>
        <v>43363196445</v>
      </c>
      <c r="F12" s="19">
        <f>[1]kqkdq1.2015!$E$10</f>
        <v>53927723155</v>
      </c>
      <c r="G12" s="19">
        <f>[1]kqkdq1.2015!$F$10</f>
        <v>43363196445</v>
      </c>
    </row>
    <row r="13" spans="1:7">
      <c r="A13" s="14" t="s">
        <v>264</v>
      </c>
      <c r="B13" s="14" t="s">
        <v>265</v>
      </c>
      <c r="C13" s="15"/>
      <c r="D13" s="16">
        <f>D11-D12</f>
        <v>13847106758</v>
      </c>
      <c r="E13" s="16">
        <f t="shared" ref="E13:G13" si="1">E11-E12</f>
        <v>7239489010</v>
      </c>
      <c r="F13" s="16">
        <f>F11-F12</f>
        <v>13847106758</v>
      </c>
      <c r="G13" s="16">
        <f t="shared" si="1"/>
        <v>7239489010</v>
      </c>
    </row>
    <row r="14" spans="1:7">
      <c r="A14" s="17" t="s">
        <v>266</v>
      </c>
      <c r="B14" s="17" t="s">
        <v>267</v>
      </c>
      <c r="C14" s="18">
        <v>17</v>
      </c>
      <c r="D14" s="19">
        <f>[1]kqkdq1.2015!$E$13</f>
        <v>10986252</v>
      </c>
      <c r="E14" s="19">
        <f>[1]kqkdq1.2015!$F$13</f>
        <v>10256850</v>
      </c>
      <c r="F14" s="19">
        <f>[1]kqkdq1.2015!$E$13</f>
        <v>10986252</v>
      </c>
      <c r="G14" s="19">
        <f>[1]kqkdq1.2015!$F$13</f>
        <v>10256850</v>
      </c>
    </row>
    <row r="15" spans="1:7">
      <c r="A15" s="17" t="s">
        <v>268</v>
      </c>
      <c r="B15" s="17" t="s">
        <v>269</v>
      </c>
      <c r="C15" s="18">
        <v>18</v>
      </c>
      <c r="D15" s="19">
        <f>[1]kqkdq1.2015!$E$14</f>
        <v>269733111</v>
      </c>
      <c r="E15" s="19">
        <f>[1]kqkdq1.2015!$F$14</f>
        <v>656749694</v>
      </c>
      <c r="F15" s="19">
        <f>[1]kqkdq1.2015!$E$14</f>
        <v>269733111</v>
      </c>
      <c r="G15" s="19">
        <f>[1]kqkdq1.2015!$F$14</f>
        <v>656749694</v>
      </c>
    </row>
    <row r="16" spans="1:7">
      <c r="A16" s="17" t="s">
        <v>270</v>
      </c>
      <c r="B16" s="17" t="s">
        <v>271</v>
      </c>
      <c r="C16" s="18"/>
      <c r="D16" s="19">
        <f>[1]kqkdq1.2015!$E$15</f>
        <v>269733111</v>
      </c>
      <c r="E16" s="19">
        <f>[1]kqkdq1.2015!$F$15</f>
        <v>566749694</v>
      </c>
      <c r="F16" s="19">
        <f>[1]kqkdq1.2015!$E$15</f>
        <v>269733111</v>
      </c>
      <c r="G16" s="19">
        <f>[1]kqkdq1.2015!$F$15</f>
        <v>566749694</v>
      </c>
    </row>
    <row r="17" spans="1:7">
      <c r="A17" s="17" t="s">
        <v>272</v>
      </c>
      <c r="B17" s="17" t="s">
        <v>273</v>
      </c>
      <c r="C17" s="18"/>
      <c r="D17" s="19">
        <v>0</v>
      </c>
      <c r="E17" s="19">
        <v>0</v>
      </c>
      <c r="F17" s="19">
        <v>0</v>
      </c>
      <c r="G17" s="19">
        <v>0</v>
      </c>
    </row>
    <row r="18" spans="1:7">
      <c r="A18" s="17" t="s">
        <v>274</v>
      </c>
      <c r="B18" s="17" t="s">
        <v>275</v>
      </c>
      <c r="C18" s="18"/>
      <c r="D18" s="19">
        <f>[1]kqkdq1.2015!$E$16</f>
        <v>4614880530</v>
      </c>
      <c r="E18" s="19">
        <f>[1]kqkdq1.2015!$F$16</f>
        <v>2784099867</v>
      </c>
      <c r="F18" s="19">
        <f>[1]kqkdq1.2015!$E$16</f>
        <v>4614880530</v>
      </c>
      <c r="G18" s="19">
        <f>[1]kqkdq1.2015!$F$16</f>
        <v>2784099867</v>
      </c>
    </row>
    <row r="19" spans="1:7">
      <c r="A19" s="17" t="s">
        <v>276</v>
      </c>
      <c r="B19" s="17" t="s">
        <v>277</v>
      </c>
      <c r="C19" s="18"/>
      <c r="D19" s="19">
        <f>[1]kqkdq1.2015!$E$17</f>
        <v>2224296068</v>
      </c>
      <c r="E19" s="19">
        <f>[1]kqkdq1.2015!$F$17</f>
        <v>1638696958</v>
      </c>
      <c r="F19" s="19">
        <f>[1]kqkdq1.2015!$E$17</f>
        <v>2224296068</v>
      </c>
      <c r="G19" s="19">
        <f>[1]kqkdq1.2015!$F$17</f>
        <v>1638696958</v>
      </c>
    </row>
    <row r="20" spans="1:7">
      <c r="A20" s="14" t="s">
        <v>278</v>
      </c>
      <c r="B20" s="14" t="s">
        <v>279</v>
      </c>
      <c r="C20" s="15"/>
      <c r="D20" s="16">
        <f>D13+D14-D15-D17-D18-D19</f>
        <v>6749183301</v>
      </c>
      <c r="E20" s="16">
        <f>E13+E14-E15-E17-E18-E19</f>
        <v>2170199341</v>
      </c>
      <c r="F20" s="16">
        <f>F13+F14-F15-F17-F18-F19</f>
        <v>6749183301</v>
      </c>
      <c r="G20" s="16">
        <f>G13+G14-G15-G17-G18-G19</f>
        <v>2170199341</v>
      </c>
    </row>
    <row r="21" spans="1:7">
      <c r="A21" s="17" t="s">
        <v>280</v>
      </c>
      <c r="B21" s="17" t="s">
        <v>281</v>
      </c>
      <c r="C21" s="18"/>
      <c r="D21" s="19">
        <f>[1]kqkdq1.2015!$E$21</f>
        <v>222626810</v>
      </c>
      <c r="E21" s="19">
        <f>[1]kqkdq1.2015!$F$21</f>
        <v>139405620</v>
      </c>
      <c r="F21" s="19">
        <f>[1]kqkdq1.2015!$E$21</f>
        <v>222626810</v>
      </c>
      <c r="G21" s="19">
        <f>[1]kqkdq1.2015!$F$21</f>
        <v>139405620</v>
      </c>
    </row>
    <row r="22" spans="1:7">
      <c r="A22" s="17" t="s">
        <v>282</v>
      </c>
      <c r="B22" s="17" t="s">
        <v>283</v>
      </c>
      <c r="C22" s="18"/>
      <c r="D22" s="19">
        <f>[1]kqkdq1.2015!$E$23</f>
        <v>5000000</v>
      </c>
      <c r="E22" s="19">
        <f>[1]kqkdq1.2015!$F$23</f>
        <v>5000000</v>
      </c>
      <c r="F22" s="19">
        <f>[1]kqkdq1.2015!$E$23</f>
        <v>5000000</v>
      </c>
      <c r="G22" s="19">
        <f>[1]kqkdq1.2015!$F$23</f>
        <v>5000000</v>
      </c>
    </row>
    <row r="23" spans="1:7">
      <c r="A23" s="14" t="s">
        <v>284</v>
      </c>
      <c r="B23" s="14" t="s">
        <v>285</v>
      </c>
      <c r="C23" s="15"/>
      <c r="D23" s="16">
        <f>D21-D22</f>
        <v>217626810</v>
      </c>
      <c r="E23" s="16">
        <f>E21-E22</f>
        <v>134405620</v>
      </c>
      <c r="F23" s="16">
        <f>F21-F22</f>
        <v>217626810</v>
      </c>
      <c r="G23" s="16">
        <f>G21-G22</f>
        <v>134405620</v>
      </c>
    </row>
    <row r="24" spans="1:7">
      <c r="A24" s="14" t="s">
        <v>286</v>
      </c>
      <c r="B24" s="14" t="s">
        <v>287</v>
      </c>
      <c r="C24" s="15"/>
      <c r="D24" s="16">
        <f>D20+D23</f>
        <v>6966810111</v>
      </c>
      <c r="E24" s="16">
        <f>E20+E23</f>
        <v>2304604961</v>
      </c>
      <c r="F24" s="16">
        <f>F20+F23</f>
        <v>6966810111</v>
      </c>
      <c r="G24" s="16">
        <f>G20+G23</f>
        <v>2304604961</v>
      </c>
    </row>
    <row r="25" spans="1:7">
      <c r="A25" s="17" t="s">
        <v>288</v>
      </c>
      <c r="B25" s="17" t="s">
        <v>289</v>
      </c>
      <c r="C25" s="18">
        <v>19</v>
      </c>
      <c r="D25" s="19">
        <f>[1]kqkdq1.2015!$E$29</f>
        <v>1533798224</v>
      </c>
      <c r="E25" s="19">
        <f>[1]kqkdq1.2015!$F$29</f>
        <v>508113091</v>
      </c>
      <c r="F25" s="19">
        <f>[1]kqkdq1.2015!$E$29</f>
        <v>1533798224</v>
      </c>
      <c r="G25" s="19">
        <f>[1]kqkdq1.2015!$F$29</f>
        <v>508113091</v>
      </c>
    </row>
    <row r="26" spans="1:7">
      <c r="A26" s="17" t="s">
        <v>290</v>
      </c>
      <c r="B26" s="17" t="s">
        <v>291</v>
      </c>
      <c r="C26" s="18"/>
      <c r="D26" s="19">
        <v>0</v>
      </c>
      <c r="E26" s="19">
        <v>0</v>
      </c>
      <c r="F26" s="19">
        <v>0</v>
      </c>
      <c r="G26" s="19">
        <v>0</v>
      </c>
    </row>
    <row r="27" spans="1:7">
      <c r="A27" s="14" t="s">
        <v>292</v>
      </c>
      <c r="B27" s="14" t="s">
        <v>293</v>
      </c>
      <c r="C27" s="15"/>
      <c r="D27" s="16">
        <f>D24-D25</f>
        <v>5433011887</v>
      </c>
      <c r="E27" s="16">
        <f>E24-E25</f>
        <v>1796491870</v>
      </c>
      <c r="F27" s="16">
        <f>F24-F25</f>
        <v>5433011887</v>
      </c>
      <c r="G27" s="16">
        <f>G24-G25</f>
        <v>1796491870</v>
      </c>
    </row>
    <row r="28" spans="1:7">
      <c r="A28" s="17" t="s">
        <v>294</v>
      </c>
      <c r="B28" s="17" t="s">
        <v>295</v>
      </c>
      <c r="C28" s="18"/>
      <c r="D28" s="19">
        <v>0</v>
      </c>
      <c r="E28" s="19">
        <v>0</v>
      </c>
      <c r="F28" s="19">
        <v>0</v>
      </c>
      <c r="G28" s="19">
        <v>0</v>
      </c>
    </row>
    <row r="29" spans="1:7">
      <c r="A29" s="17" t="s">
        <v>296</v>
      </c>
      <c r="B29" s="17" t="s">
        <v>297</v>
      </c>
      <c r="C29" s="18"/>
      <c r="D29" s="19">
        <v>0</v>
      </c>
      <c r="E29" s="19">
        <v>0</v>
      </c>
      <c r="F29" s="19">
        <v>0</v>
      </c>
      <c r="G29" s="19">
        <v>0</v>
      </c>
    </row>
    <row r="30" spans="1:7">
      <c r="A30" s="17" t="s">
        <v>298</v>
      </c>
      <c r="B30" s="17" t="s">
        <v>299</v>
      </c>
      <c r="C30" s="18">
        <v>20</v>
      </c>
      <c r="D30" s="19">
        <f>[1]kqkdq1.2015!$E$33</f>
        <v>1278.385516980278</v>
      </c>
      <c r="E30" s="19">
        <f>[1]kqkdq1.2015!$F$33</f>
        <v>422.71381615712932</v>
      </c>
      <c r="F30" s="19">
        <f>[1]kqkdq1.2015!$E$33</f>
        <v>1278.385516980278</v>
      </c>
      <c r="G30" s="19">
        <f>[1]kqkdq1.2015!$F$33</f>
        <v>422.71381615712932</v>
      </c>
    </row>
    <row r="31" spans="1:7">
      <c r="A31" s="27" t="s">
        <v>300</v>
      </c>
      <c r="B31" s="27" t="s">
        <v>301</v>
      </c>
      <c r="C31" s="27"/>
      <c r="D31" s="28">
        <v>0</v>
      </c>
      <c r="E31" s="28">
        <v>0</v>
      </c>
      <c r="F31" s="28">
        <v>0</v>
      </c>
      <c r="G31" s="28">
        <v>0</v>
      </c>
    </row>
    <row r="33" spans="1:7">
      <c r="E33" s="3" t="s">
        <v>302</v>
      </c>
      <c r="F33" s="3"/>
      <c r="G33" s="3"/>
    </row>
    <row r="35" spans="1:7">
      <c r="A35" s="3" t="s">
        <v>303</v>
      </c>
      <c r="B35" s="3"/>
      <c r="C35" s="3"/>
      <c r="D35" s="3"/>
      <c r="E35" s="3" t="s">
        <v>304</v>
      </c>
      <c r="F35" s="3"/>
      <c r="G35" s="3"/>
    </row>
  </sheetData>
  <mergeCells count="10">
    <mergeCell ref="A5:G5"/>
    <mergeCell ref="E33:G33"/>
    <mergeCell ref="A35:D35"/>
    <mergeCell ref="E35:G35"/>
    <mergeCell ref="A1:B1"/>
    <mergeCell ref="E1:G1"/>
    <mergeCell ref="A2:B2"/>
    <mergeCell ref="E2:G2"/>
    <mergeCell ref="A3:B3"/>
    <mergeCell ref="E4:G4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CDKTq115</vt:lpstr>
      <vt:lpstr>lcttq115</vt:lpstr>
      <vt:lpstr>KQKDq115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mailt</dc:creator>
  <cp:lastModifiedBy>mailt</cp:lastModifiedBy>
  <dcterms:created xsi:type="dcterms:W3CDTF">2015-04-22T10:39:38Z</dcterms:created>
  <dcterms:modified xsi:type="dcterms:W3CDTF">2015-04-22T10:40:47Z</dcterms:modified>
</cp:coreProperties>
</file>