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445" activeTab="0"/>
  </bookViews>
  <sheets>
    <sheet name="Can doi Q1- 2015" sheetId="1" r:id="rId1"/>
    <sheet name="KQKD nam Q1- 2015" sheetId="2" r:id="rId2"/>
    <sheet name="LCTTe  Q1-nam 2015" sheetId="3" r:id="rId3"/>
  </sheets>
  <definedNames>
    <definedName name="_xlnm.Print_Titles" localSheetId="0">'Can doi Q1- 2015'!$8:$8</definedName>
  </definedNames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F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da vao quy 1</t>
        </r>
      </text>
    </comment>
  </commentList>
</comments>
</file>

<file path=xl/sharedStrings.xml><?xml version="1.0" encoding="utf-8"?>
<sst xmlns="http://schemas.openxmlformats.org/spreadsheetml/2006/main" count="233" uniqueCount="185">
  <si>
    <t>B¶ng c©n ®èi kÕ to¸n</t>
  </si>
  <si>
    <t>ChØ tiªu</t>
  </si>
  <si>
    <t>M· sè</t>
  </si>
  <si>
    <t>ThuyÕt minh</t>
  </si>
  <si>
    <t xml:space="preserve">A. Tµi s¶n ng¾n h¹n (100=110+120+130+140+150)                                                       </t>
  </si>
  <si>
    <t xml:space="preserve">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</si>
  <si>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</si>
  <si>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</si>
  <si>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 xml:space="preserve">   2. C¸c kho¶n t­¬ng ®­¬ng tiÒn                                                                    </t>
  </si>
  <si>
    <t xml:space="preserve">III. C¸c kho¶n ph¶i thu ng¾n h¹n                                                                    </t>
  </si>
  <si>
    <t xml:space="preserve">   3. Ph¶i thu néi bé ng¾n h¹n               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</si>
  <si>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</si>
  <si>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</si>
  <si>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 xml:space="preserve">   2. Dù phßng gi¶m gi¸ hµng tån kho (*)                                                            </t>
  </si>
  <si>
    <t xml:space="preserve"> V. Tµi s¶n ng¾n h¹n kh¸c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</si>
  <si>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</si>
  <si>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</si>
  <si>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B. Tµi s¶n dµi h¹n (200=210+220+240+250+260)                                                        </t>
  </si>
  <si>
    <t xml:space="preserve">  I. C¸c kho¶n ph¶i thu dµi h¹n                                                                     </t>
  </si>
  <si>
    <t xml:space="preserve">  1. Ph¶i thu dµi h¹n cña kh¸ch hµng                                                                </t>
  </si>
  <si>
    <t xml:space="preserve">   II. Tµi s¶n cè ®Þnh                                                                              </t>
  </si>
  <si>
    <t xml:space="preserve">   1. Tµi s¶n cè ®Þnh h÷u h×nh                                                                      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</si>
  <si>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</si>
  <si>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</si>
  <si>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Tµi s¶n cè ®Þnh thuª tµi chÝnh                                                                </t>
  </si>
  <si>
    <t xml:space="preserve">   3. Tµi s¶n cè ®Þnh v« h×nh                                                                       </t>
  </si>
  <si>
    <t xml:space="preserve">    III. BÊt ®éng s¶n ®Çu t­                                                                        </t>
  </si>
  <si>
    <t xml:space="preserve">    - Gi¸ trÞ hao mßn luü kÕ (*)                                                                    </t>
  </si>
  <si>
    <t xml:space="preserve">   4. Dù phßng gi¶m gi¸ ®Çu t­ tµi chÝnh dµi h¹n (*)                                                </t>
  </si>
  <si>
    <t xml:space="preserve">   1. Chi phÝ tr¶ tr­íc dµi h¹n                                                                     </t>
  </si>
  <si>
    <t xml:space="preserve">   2. Tµi s¶n thuÕ thu nhËp ho·n l¹i                                                                </t>
  </si>
  <si>
    <t xml:space="preserve">        Tæng céng tµi s¶n (270=100+200)                                                             </t>
  </si>
  <si>
    <t xml:space="preserve">  I. Nî ng¾n h¹n                                                                                    </t>
  </si>
  <si>
    <t xml:space="preserve"> II. Nî dµi h¹n                                                                                     </t>
  </si>
  <si>
    <t xml:space="preserve"> I. Vèn chñ së h÷u                                                                                  </t>
  </si>
  <si>
    <t xml:space="preserve">   2. ThÆng d­ vèn cæ phÇn                                                                          </t>
  </si>
  <si>
    <t xml:space="preserve"> II. Nguån kinh phÝ vµ quü kh¸c                                                                     </t>
  </si>
  <si>
    <t xml:space="preserve">          Tæng céng nguån vèn (440=300+400)                                                         </t>
  </si>
  <si>
    <t>Gi¸m ®èc</t>
  </si>
  <si>
    <t xml:space="preserve"> 1. Doanh thu b¸n hµng vµ cung cÊp dÞch vô                                                      </t>
  </si>
  <si>
    <t xml:space="preserve"> - Trong ®ã: Chi phÝ l·i vay                                                                    </t>
  </si>
  <si>
    <t>Tæng c«ng ty CPXD ®iÖn ViÖt nam</t>
  </si>
  <si>
    <t>Mẫu số B 03 – DN</t>
  </si>
  <si>
    <t xml:space="preserve">     C«ng ty CPXD ®iÖn vneco4</t>
  </si>
  <si>
    <t>B¸o c¸o l­u chuyÓn tiÒn tÖ</t>
  </si>
  <si>
    <t>(Theo ph­¬ng ph¸p trùc tiÕp)</t>
  </si>
  <si>
    <t>§¬n vÞ tÝnh: VN ®ång</t>
  </si>
  <si>
    <t>I.L­u chuyÓn thuÇn tõ ho¹t ®éng kinh doanh</t>
  </si>
  <si>
    <t>2. TiÒn chi tr¶ cho ng­êi cung cÊp hµng ho¸ dÞch vô</t>
  </si>
  <si>
    <t>3. TiÒn chi tr¶ cho ng­êi lao ®éng</t>
  </si>
  <si>
    <t>6. TiÒn thu kh¸c tõ ho¹t ®éng kinh doanh</t>
  </si>
  <si>
    <t>7. TiÒn chi kh¸c cho ho¹t ®éng kinh doanh</t>
  </si>
  <si>
    <t>L­u chuyÓn tiÒn thuÇn tõ ho¹t ®éng kinh doanh</t>
  </si>
  <si>
    <t>II. L­u chuyÓn tiÒn tõ ho¹t ®éng ®Çu t­</t>
  </si>
  <si>
    <t>1.TiÒn chi ®Ó mua s¾m , x©y dùng TSC§ vµ c¸c tµi s¶n dµi h¹n kh¸c</t>
  </si>
  <si>
    <t>2. TiÒn thu tõ thanh lý, nh­îng b¸n TSC§ vµ c¸c tµi s¶n dµi h¹n kh¸c</t>
  </si>
  <si>
    <t>3. TiÒn chi cho vay, mua c¸c dông cô nî cña ®¬n vÞ kh¸c</t>
  </si>
  <si>
    <t>5.TiÒn chi ®Çu t­ gãp vèn vµo ®¬n vÞ kh¸c</t>
  </si>
  <si>
    <t>6.TiÒn thu håi ®Çu t­ gãp vèn vµo ®¬n vÞ kh¸c</t>
  </si>
  <si>
    <t>7.TiÒn thu l·i cho vay, cæ tøc vµ lîi nhuËn ®­îc chia</t>
  </si>
  <si>
    <t>L­u chuyÓn thuÇn tõ ho¹t ®éng ®Çu t­</t>
  </si>
  <si>
    <t>III. L­u chuyÓn tiÒn tõ ho¹t ®éng tµi chÝnh</t>
  </si>
  <si>
    <t>1.TiÒn thu tõ ph¸t hµnh cæ phiÕu, nhËn vèn gãp cña chñ së h÷u</t>
  </si>
  <si>
    <t>2.TiÒn chi tr¶ vèn gãp cho c¸c chñ së h÷u, mua l¹i cæ phiÐu cña doanh nghiÖp ®· ph¸t hµnh</t>
  </si>
  <si>
    <t>6.Cæ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</si>
  <si>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</si>
  <si>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</si>
  <si>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</si>
  <si>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t>Tæng C«ng Ty CP X©y Dùng §iÖn ViÖt Nam                                                                         MÉu sè B 01a-DN</t>
  </si>
  <si>
    <r>
      <t xml:space="preserve">1. </t>
    </r>
    <r>
      <rPr>
        <sz val="11"/>
        <rFont val=".Vntime"/>
        <family val="2"/>
      </rPr>
      <t>Thu tiÒn tõ b¸n hµng cung cÊp dÞch vô vµ doanh thu kh¸c</t>
    </r>
  </si>
  <si>
    <t xml:space="preserve">               Ng­êi lËp                                        KÕ to¸n tr­ëng</t>
  </si>
  <si>
    <t>Ng­êi lËp                                                 KÕ to¸n tr­ëng</t>
  </si>
  <si>
    <t xml:space="preserve">   1. Chøng kho¸n kinh doanh                                                                            </t>
  </si>
  <si>
    <t xml:space="preserve">   3. §Çu t­ n¾m d÷ ®Õn ngµy ®¸o h¹n</t>
  </si>
  <si>
    <t xml:space="preserve"> II. §Çu t­ tµi chÝnh ng¾n h¹n                                                            </t>
  </si>
  <si>
    <t xml:space="preserve">   2. Dù phßng gi¶m gi¸ chøng kho¸n kinh doanh  (*)                                                  </t>
  </si>
  <si>
    <t xml:space="preserve">   1. Ph¶i thu ng¾n h¹n cña kh¸ch hµng                                                                       </t>
  </si>
  <si>
    <t xml:space="preserve">   2. Tr¶ tr­íc cho ng­êi b¸n ng¾n h¹n                                                                      </t>
  </si>
  <si>
    <t xml:space="preserve">   6. Ph¶i thu ng¾n h¹n kh¸c</t>
  </si>
  <si>
    <t xml:space="preserve">   7. Dù phßng ph¶i thu ng¾n h¹n khã ®ßi (*)                                                       </t>
  </si>
  <si>
    <t xml:space="preserve">   8. Tµi s¶n thiÕu chê xö lý</t>
  </si>
  <si>
    <t xml:space="preserve">   3. ThuÕ vµ c¸c kho¶n ph¶i thu nhµ n­íc                                                                     </t>
  </si>
  <si>
    <t xml:space="preserve">   5. Tµi s¶n ng¾n h¹n kh¸c                                                                           </t>
  </si>
  <si>
    <t xml:space="preserve">  2. Tr¶ tr­íc cho nh­êi b¸n dµi h¹n                                                           </t>
  </si>
  <si>
    <t xml:space="preserve">  4. Ph¶i thu néi bé dµi h¹n                                                                </t>
  </si>
  <si>
    <t xml:space="preserve">  6. Ph¶i thu dµi h¹n kh¸c</t>
  </si>
  <si>
    <t xml:space="preserve">  7. Dù phßng ph¶i thu dµi h¹n khã ®ßi (*)</t>
  </si>
  <si>
    <t xml:space="preserve"> IV. Tµi s¶n dë dang dµi h¹n                                                             </t>
  </si>
  <si>
    <t xml:space="preserve">   1. Chi phÝ s¶n xuÊt, kinh doanh dë dang dµi h¹n                                                                    </t>
  </si>
  <si>
    <t xml:space="preserve">   2. Chi phÝ x©y dùng c¬ b¶n dë dang                                                       </t>
  </si>
  <si>
    <t xml:space="preserve"> V. §Çu t­ tµi chÝnh dµi h¹n</t>
  </si>
  <si>
    <t xml:space="preserve">   1. §Çu t­ vµo c«ng ty con</t>
  </si>
  <si>
    <t xml:space="preserve">   2. §Çu t­ vµo c«ng ty liªn doanh, liªn kÕt</t>
  </si>
  <si>
    <t xml:space="preserve">   3. §Çu t­ gãp vèn vµo ®¬n vÞ kh¸c</t>
  </si>
  <si>
    <t xml:space="preserve">   5. §Çu t­ n¾m d÷ ®Õn ngµy ®¸o h¹n                                                                           </t>
  </si>
  <si>
    <t xml:space="preserve">   VI. Tµi s¶n dµi h¹n kh¸c                                                                          </t>
  </si>
  <si>
    <t xml:space="preserve">   3. ThiÕt bÞ, vËt t­, phô tïng thay thÕ dµi h¹n</t>
  </si>
  <si>
    <r>
      <t xml:space="preserve">   4. Tµi s¶n dµi h¹n kh¸c                                                                     </t>
    </r>
    <r>
      <rPr>
        <sz val="12"/>
        <color indexed="10"/>
        <rFont val=".VnTime"/>
        <family val="2"/>
      </rPr>
      <t xml:space="preserve"> </t>
    </r>
    <r>
      <rPr>
        <sz val="12"/>
        <rFont val=".VnTime"/>
        <family val="2"/>
      </rPr>
      <t xml:space="preserve">    </t>
    </r>
  </si>
  <si>
    <t xml:space="preserve">C. Nî ph¶i tr¶                                                                    </t>
  </si>
  <si>
    <t xml:space="preserve">   1. Ph¶i tr¶ ng­êi b¸n ng¾n h¹n                                                                           </t>
  </si>
  <si>
    <t xml:space="preserve">   2. Ng­êi mua tr¶ tiÒn tr­íc ng¾n h¹n                                                                     </t>
  </si>
  <si>
    <t xml:space="preserve">   3. ThuÕ vµ c¸c kho¶n ph¶i nép Nhµ n­íc                                                           </t>
  </si>
  <si>
    <t xml:space="preserve">   4. Ph¶i tr¶ ng­êi lao ®éng                                                                       </t>
  </si>
  <si>
    <t xml:space="preserve">   5. Chi phÝ ph¶i tr¶  ng¾n h¹n                                                                            </t>
  </si>
  <si>
    <t xml:space="preserve">   9. Ph¶i tr¶ ng¾n h¹n kh¸c                                                    </t>
  </si>
  <si>
    <t xml:space="preserve"> 10. Vay vµ nî thuª tµi chÝnh ng¾n h¹n</t>
  </si>
  <si>
    <t xml:space="preserve"> 11. Dù phßng ph¶i tr¶ ng¾n h¹n                                                                            </t>
  </si>
  <si>
    <t xml:space="preserve"> 12. Quü khen th­ëng phóc lîi</t>
  </si>
  <si>
    <t xml:space="preserve">   1. Ph¶i tr¶ ng­êi b¸n dµi h¹n                                                                   </t>
  </si>
  <si>
    <t xml:space="preserve">   2. Ng­êi mua tr¶ tiÒn tr­íc dµi h¹n                                                                     </t>
  </si>
  <si>
    <t xml:space="preserve">   3.Chi phÝ ph¶i tr¶ dµi h¹n</t>
  </si>
  <si>
    <t xml:space="preserve">   4. Ph¶i tr¶ néi bé vÒ vèn kinh doanh</t>
  </si>
  <si>
    <t xml:space="preserve">   5. Ph¶i tr¶ néi bé dµi h¹n                                                                     </t>
  </si>
  <si>
    <t xml:space="preserve">   7. Ph¶i tr¶ dµi h¹n kh¸c                                                                         </t>
  </si>
  <si>
    <t xml:space="preserve">   12. Dù phßng ph¶i tr¶ dµi h¹n                                                                             </t>
  </si>
  <si>
    <t xml:space="preserve">D. Vèn chñ së h÷u                                                                        </t>
  </si>
  <si>
    <t xml:space="preserve">   1. Vèn gãp cña chñ së h÷u                                                                     </t>
  </si>
  <si>
    <t xml:space="preserve">   - Cæ phiÕu phæ th«ng cã quyÒn biÓu quyÕt</t>
  </si>
  <si>
    <t xml:space="preserve">   - Cæ phiÕu ­u ®·i</t>
  </si>
  <si>
    <t xml:space="preserve">   4.Vèn kh¸c cña c¸c chñ së h÷u</t>
  </si>
  <si>
    <t xml:space="preserve">   5. Cæ phiÕu quü (*)                                                                         </t>
  </si>
  <si>
    <t xml:space="preserve">   8. Quü ®Çu t­ ph¸t triÓn                                                                         </t>
  </si>
  <si>
    <t xml:space="preserve">        LNST ch­a ph©n phèi lòy kÕ ®Õn cuèi kú tr­íc</t>
  </si>
  <si>
    <t xml:space="preserve">        LNST ch­a ph©n phèi  kú nµy</t>
  </si>
  <si>
    <t xml:space="preserve">   1. Nguån kinh phÝ                                                            315702132</t>
  </si>
  <si>
    <t xml:space="preserve">   2. Nguån kinh phÝ ®· h×nh thµnh TSC§</t>
  </si>
  <si>
    <t>411a</t>
  </si>
  <si>
    <t>411b</t>
  </si>
  <si>
    <t>421a</t>
  </si>
  <si>
    <t>421b</t>
  </si>
  <si>
    <t>T¹i ngµy 31 th¸ng 03 n¨m 2015</t>
  </si>
  <si>
    <t xml:space="preserve"> 4. Gi¸ vèn hµng b¸n                                                                            </t>
  </si>
  <si>
    <t xml:space="preserve"> 5. Lîi nhuËn gép vÒ BH vµ C/C DV (20=10-11)                                                    </t>
  </si>
  <si>
    <t xml:space="preserve"> 7. Chi phÝ tµi chÝnh                                                                           </t>
  </si>
  <si>
    <t xml:space="preserve"> 8. Chi phÝ b¸n hµng                                                                            </t>
  </si>
  <si>
    <t xml:space="preserve"> 9. Chi phÝ qu¶n lý doanh nghiÖp                                                                </t>
  </si>
  <si>
    <t xml:space="preserve"> 10. Lîi nhuËn thuÇn tõ ho¹t ®éng kinh doanh {30=20+(21-22)-(25+26)}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</si>
  <si>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</si>
  <si>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</si>
  <si>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</si>
  <si>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</si>
  <si>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17. Lîi nhuËn sau thuÕ thu nhËp doanh nghiÖp(60=50-51-52)                                      </t>
  </si>
  <si>
    <t>01</t>
  </si>
  <si>
    <t>B¸o c¸o kÕt qu¶ ho¹t ®éng kinh doanh gi÷a niªn ®é</t>
  </si>
  <si>
    <t>ThuyÕt  minh</t>
  </si>
  <si>
    <t>Lòy kÕ tõ ®Çu n¨m  ®Õn cuèi quÝ nµy</t>
  </si>
  <si>
    <t>Kú nµy</t>
  </si>
  <si>
    <t>Kú tr­íc</t>
  </si>
  <si>
    <t xml:space="preserve"> 2. C¸c kho¶n gi¶m trõ                                                                          </t>
  </si>
  <si>
    <t xml:space="preserve"> 6. Doanh thu ho¹t ®éng tµi chÝnh                                                               </t>
  </si>
  <si>
    <t xml:space="preserve"> 15. Chi phÝ thuÕ TNDN hiÖn hµnh                                                                </t>
  </si>
  <si>
    <t xml:space="preserve"> 16. Chi phÝ thuÕ TNDN ho·n l¹i                                                                 </t>
  </si>
  <si>
    <t>Ng­êi lËp                                                                               KÕ to¸n tr­ëng</t>
  </si>
  <si>
    <t>Quý 1 n¨m 2015</t>
  </si>
  <si>
    <t>02</t>
  </si>
  <si>
    <t xml:space="preserve"> 3. Doanh thu thuÇn vÒ BH vµ C/C DV (10=01- 02)                                                 </t>
  </si>
  <si>
    <t>QuÝ 1/2015</t>
  </si>
  <si>
    <t>QuÝ 1/2014</t>
  </si>
  <si>
    <t xml:space="preserve"> 19. L·i suy gi¶m trªn cæ phiÕu (*)</t>
  </si>
  <si>
    <t xml:space="preserve"> 18. L·i c¬ b¶n trªn cæ phiÕu (*)                                                                  </t>
  </si>
  <si>
    <r>
      <t xml:space="preserve">C«ng Ty CP X©y Dùng §iÖn VNECO 4                                                                                                                                                                                                          </t>
    </r>
    <r>
      <rPr>
        <sz val="8"/>
        <rFont val=".VnArial"/>
        <family val="2"/>
      </rPr>
      <t xml:space="preserve">               (Ban hµnh theo Th«ng t­ sè200/2014/Q§-BTC</t>
    </r>
  </si>
  <si>
    <t xml:space="preserve">              Ngµy 22/12/2014 cña Bé Tr­ëng BTC)</t>
  </si>
  <si>
    <r>
      <t xml:space="preserve">  C«ng Ty CP X©y Dùng §iÖn VNECO 4                                  </t>
    </r>
    <r>
      <rPr>
        <sz val="11"/>
        <rFont val=".Vntime"/>
        <family val="2"/>
      </rPr>
      <t xml:space="preserve">             (Ban hµnh theo Th«ng t­  sè 200/2014/Q§-BTC</t>
    </r>
  </si>
  <si>
    <t xml:space="preserve">    Ngµy 22/12/2014 cña Bé tr­ëng BTC)</t>
  </si>
  <si>
    <t>Ngµy 15 th¸ng 4 n¨m 2015</t>
  </si>
  <si>
    <t>03</t>
  </si>
  <si>
    <t>4. TiÒn l·i vay ®· tr¶</t>
  </si>
  <si>
    <t>04</t>
  </si>
  <si>
    <t>5. ThuÕ thu nhËp doanh nghiÖp ®· nép</t>
  </si>
  <si>
    <t>05</t>
  </si>
  <si>
    <t>06</t>
  </si>
  <si>
    <t>07</t>
  </si>
  <si>
    <t>3.TiÒn thu tõ ®i vay</t>
  </si>
  <si>
    <t>4.TiÒn tr¶ nî gèc vay</t>
  </si>
  <si>
    <t>5. TiÒn tr¶ nî gèc thuª tµi chÝnh</t>
  </si>
  <si>
    <t>TiÒn vµ t­¬ng ®­¬ng tiÒn cuèi kú (70=50+60)</t>
  </si>
  <si>
    <t>Quý1/2014</t>
  </si>
  <si>
    <t>Quý 1/ 2015</t>
  </si>
  <si>
    <t xml:space="preserve"> 10. Quü kh¸c thuéc vèn chñ së h÷u                                                                 </t>
  </si>
  <si>
    <t xml:space="preserve"> 11. Lîi nhuËn sau thuÕ ch­a ph©n phèi                                                            </t>
  </si>
  <si>
    <t xml:space="preserve"> 12. Nguån vèn ®Çu t­ XDCB</t>
  </si>
  <si>
    <t>(Ban hành theo Th«ng r­ số  200/2014/QĐ-BTC</t>
  </si>
  <si>
    <t>Ngày 22/12/2014 của Bộ trưởng BTC)</t>
  </si>
  <si>
    <t>Ngµy 15 th¸ng 04 n¨m 2015</t>
  </si>
  <si>
    <t>31/03/2015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</si>
</sst>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.000_);_(* \(#,##0.000\);_(* &quot;-&quot;??_);_(@_)"/>
    <numFmt numFmtId="172" formatCode="#,##0.000"/>
  </numFmts>
  <fonts count="67">
    <font>
      <sz val="12"/>
      <name val="Arial"/>
      <family val="0"/>
    </font>
    <font>
      <sz val="12"/>
      <name val=".vnArial"/>
      <family val="2"/>
    </font>
    <font>
      <sz val="16"/>
      <name val=".VnHelvetInsH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name val=".VnArial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8"/>
      <name val="Arial"/>
      <family val="2"/>
    </font>
    <font>
      <sz val="8"/>
      <name val=".VnArialH"/>
      <family val="2"/>
    </font>
    <font>
      <b/>
      <sz val="12"/>
      <name val="Arial"/>
      <family val="2"/>
    </font>
    <font>
      <b/>
      <sz val="11"/>
      <name val=".VnTimeH"/>
      <family val="2"/>
    </font>
    <font>
      <b/>
      <sz val="16"/>
      <name val=".VnTimeH"/>
      <family val="2"/>
    </font>
    <font>
      <sz val="10"/>
      <name val=".VnTimeH"/>
      <family val="2"/>
    </font>
    <font>
      <sz val="12"/>
      <name val="Times New Roman"/>
      <family val="1"/>
    </font>
    <font>
      <sz val="10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i/>
      <sz val="11"/>
      <name val=".Vntime"/>
      <family val="2"/>
    </font>
    <font>
      <i/>
      <sz val="11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.VnTime"/>
      <family val="2"/>
    </font>
    <font>
      <sz val="12"/>
      <name val=".VnTimeH"/>
      <family val="2"/>
    </font>
    <font>
      <sz val="12"/>
      <color indexed="10"/>
      <name val=".VnTime"/>
      <family val="2"/>
    </font>
    <font>
      <sz val="8"/>
      <name val=".Vn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.Vntim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4" fontId="8" fillId="0" borderId="13" xfId="42" applyNumberFormat="1" applyFont="1" applyBorder="1" applyAlignment="1">
      <alignment/>
    </xf>
    <xf numFmtId="164" fontId="8" fillId="0" borderId="12" xfId="42" applyNumberFormat="1" applyFont="1" applyBorder="1" applyAlignment="1">
      <alignment/>
    </xf>
    <xf numFmtId="164" fontId="7" fillId="0" borderId="12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164" fontId="8" fillId="0" borderId="14" xfId="42" applyNumberFormat="1" applyFont="1" applyBorder="1" applyAlignment="1">
      <alignment/>
    </xf>
    <xf numFmtId="0" fontId="6" fillId="0" borderId="0" xfId="0" applyFont="1" applyAlignment="1">
      <alignment/>
    </xf>
    <xf numFmtId="14" fontId="3" fillId="33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42" applyNumberFormat="1" applyFont="1" applyAlignment="1">
      <alignment/>
    </xf>
    <xf numFmtId="0" fontId="4" fillId="0" borderId="0" xfId="0" applyFont="1" applyAlignment="1">
      <alignment/>
    </xf>
    <xf numFmtId="0" fontId="14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right" vertical="top" wrapText="1"/>
      <protection/>
    </xf>
    <xf numFmtId="0" fontId="0" fillId="0" borderId="0" xfId="0" applyFont="1" applyAlignment="1">
      <alignment/>
    </xf>
    <xf numFmtId="0" fontId="17" fillId="0" borderId="0" xfId="55" applyFont="1" applyAlignment="1">
      <alignment horizontal="left" vertical="top" wrapText="1"/>
      <protection/>
    </xf>
    <xf numFmtId="0" fontId="18" fillId="0" borderId="0" xfId="55" applyFont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0" xfId="42" applyNumberFormat="1" applyFont="1" applyAlignment="1">
      <alignment/>
    </xf>
    <xf numFmtId="0" fontId="5" fillId="0" borderId="0" xfId="55" applyFont="1">
      <alignment/>
      <protection/>
    </xf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13" xfId="55" applyFont="1" applyBorder="1" applyAlignment="1">
      <alignment horizontal="justify" vertical="top" wrapText="1"/>
      <protection/>
    </xf>
    <xf numFmtId="0" fontId="22" fillId="0" borderId="13" xfId="55" applyFont="1" applyBorder="1" applyAlignment="1">
      <alignment horizontal="center" vertical="top" wrapText="1"/>
      <protection/>
    </xf>
    <xf numFmtId="3" fontId="23" fillId="0" borderId="13" xfId="55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22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horizontal="center" vertical="top" wrapText="1"/>
      <protection/>
    </xf>
    <xf numFmtId="3" fontId="4" fillId="0" borderId="12" xfId="55" applyNumberFormat="1" applyFont="1" applyBorder="1" applyAlignment="1">
      <alignment horizontal="right" vertical="top" wrapText="1"/>
      <protection/>
    </xf>
    <xf numFmtId="0" fontId="4" fillId="0" borderId="12" xfId="55" applyFont="1" applyBorder="1" applyAlignment="1">
      <alignment horizontal="justify" vertical="top" wrapText="1"/>
      <protection/>
    </xf>
    <xf numFmtId="164" fontId="4" fillId="0" borderId="12" xfId="42" applyNumberFormat="1" applyFont="1" applyBorder="1" applyAlignment="1">
      <alignment horizontal="right"/>
    </xf>
    <xf numFmtId="0" fontId="20" fillId="0" borderId="12" xfId="55" applyFont="1" applyBorder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164" fontId="3" fillId="0" borderId="12" xfId="42" applyNumberFormat="1" applyFont="1" applyBorder="1" applyAlignment="1">
      <alignment horizontal="right"/>
    </xf>
    <xf numFmtId="0" fontId="3" fillId="0" borderId="12" xfId="55" applyFont="1" applyBorder="1" applyAlignment="1">
      <alignment horizontal="justify" vertical="top" wrapText="1"/>
      <protection/>
    </xf>
    <xf numFmtId="3" fontId="3" fillId="0" borderId="12" xfId="55" applyNumberFormat="1" applyFont="1" applyBorder="1" applyAlignment="1">
      <alignment horizontal="right" vertical="top" wrapText="1"/>
      <protection/>
    </xf>
    <xf numFmtId="0" fontId="0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37" fontId="3" fillId="0" borderId="12" xfId="55" applyNumberFormat="1" applyFont="1" applyBorder="1" applyAlignment="1">
      <alignment horizontal="right" vertical="top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23" fillId="0" borderId="12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justify" vertical="top" wrapText="1"/>
      <protection/>
    </xf>
    <xf numFmtId="0" fontId="23" fillId="0" borderId="14" xfId="55" applyFont="1" applyBorder="1" applyAlignment="1">
      <alignment horizontal="center" vertical="top" wrapText="1"/>
      <protection/>
    </xf>
    <xf numFmtId="3" fontId="3" fillId="0" borderId="14" xfId="55" applyNumberFormat="1" applyFont="1" applyBorder="1" applyAlignment="1">
      <alignment horizontal="right" vertical="top" wrapText="1"/>
      <protection/>
    </xf>
    <xf numFmtId="0" fontId="7" fillId="0" borderId="0" xfId="55" applyFont="1" applyAlignment="1">
      <alignment horizontal="right" indent="15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 vertical="top" wrapText="1"/>
      <protection/>
    </xf>
    <xf numFmtId="3" fontId="0" fillId="0" borderId="0" xfId="0" applyNumberFormat="1" applyFont="1" applyAlignment="1">
      <alignment/>
    </xf>
    <xf numFmtId="164" fontId="11" fillId="0" borderId="0" xfId="42" applyNumberFormat="1" applyFont="1" applyAlignment="1">
      <alignment/>
    </xf>
    <xf numFmtId="0" fontId="25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42" applyNumberFormat="1" applyFont="1" applyBorder="1" applyAlignment="1">
      <alignment horizontal="left"/>
    </xf>
    <xf numFmtId="164" fontId="6" fillId="0" borderId="11" xfId="42" applyNumberFormat="1" applyFont="1" applyBorder="1" applyAlignment="1">
      <alignment/>
    </xf>
    <xf numFmtId="164" fontId="8" fillId="0" borderId="12" xfId="42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64" fontId="8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8" fillId="0" borderId="12" xfId="42" applyNumberFormat="1" applyFont="1" applyBorder="1" applyAlignment="1">
      <alignment horizontal="left"/>
    </xf>
    <xf numFmtId="0" fontId="8" fillId="0" borderId="0" xfId="0" applyFont="1" applyAlignment="1">
      <alignment/>
    </xf>
    <xf numFmtId="0" fontId="18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64" fontId="6" fillId="0" borderId="18" xfId="42" applyNumberFormat="1" applyFont="1" applyBorder="1" applyAlignment="1">
      <alignment/>
    </xf>
    <xf numFmtId="164" fontId="6" fillId="0" borderId="18" xfId="42" applyNumberFormat="1" applyFont="1" applyBorder="1" applyAlignment="1">
      <alignment/>
    </xf>
    <xf numFmtId="164" fontId="6" fillId="0" borderId="12" xfId="42" applyNumberFormat="1" applyFont="1" applyBorder="1" applyAlignment="1">
      <alignment horizontal="right"/>
    </xf>
    <xf numFmtId="164" fontId="7" fillId="0" borderId="12" xfId="42" applyNumberFormat="1" applyFont="1" applyBorder="1" applyAlignment="1">
      <alignment horizontal="left"/>
    </xf>
    <xf numFmtId="0" fontId="28" fillId="0" borderId="0" xfId="0" applyFont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6" fillId="0" borderId="13" xfId="42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6" fillId="0" borderId="14" xfId="42" applyNumberFormat="1" applyFont="1" applyBorder="1" applyAlignment="1">
      <alignment/>
    </xf>
    <xf numFmtId="0" fontId="6" fillId="0" borderId="13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22" fillId="0" borderId="12" xfId="55" applyFont="1" applyBorder="1" applyAlignment="1" quotePrefix="1">
      <alignment horizontal="center" vertical="top" wrapText="1"/>
      <protection/>
    </xf>
    <xf numFmtId="164" fontId="8" fillId="0" borderId="0" xfId="42" applyNumberFormat="1" applyFont="1" applyAlignment="1">
      <alignment/>
    </xf>
    <xf numFmtId="164" fontId="6" fillId="0" borderId="11" xfId="42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vertical="top" wrapText="1"/>
      <protection/>
    </xf>
    <xf numFmtId="0" fontId="16" fillId="0" borderId="0" xfId="55" applyFont="1" applyAlignment="1">
      <alignment horizontal="center"/>
      <protection/>
    </xf>
    <xf numFmtId="0" fontId="15" fillId="0" borderId="0" xfId="55" applyFont="1" applyAlignment="1">
      <alignment horizontal="center" vertical="top" wrapText="1"/>
      <protection/>
    </xf>
    <xf numFmtId="0" fontId="31" fillId="0" borderId="0" xfId="55" applyFont="1" applyAlignment="1">
      <alignment horizontal="center" vertical="top" wrapText="1"/>
      <protection/>
    </xf>
    <xf numFmtId="0" fontId="16" fillId="0" borderId="0" xfId="55" applyFont="1" applyAlignment="1">
      <alignment horizontal="center" vertical="top" wrapText="1"/>
      <protection/>
    </xf>
    <xf numFmtId="0" fontId="19" fillId="0" borderId="0" xfId="55" applyFont="1" applyAlignment="1">
      <alignment horizontal="center" vertical="top" wrapText="1"/>
      <protection/>
    </xf>
    <xf numFmtId="0" fontId="20" fillId="0" borderId="0" xfId="55" applyFont="1" applyAlignment="1">
      <alignment horizontal="center"/>
      <protection/>
    </xf>
    <xf numFmtId="0" fontId="21" fillId="0" borderId="16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2" fillId="0" borderId="0" xfId="55" applyFont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D9" sqref="D9"/>
    </sheetView>
  </sheetViews>
  <sheetFormatPr defaultColWidth="8.88671875" defaultRowHeight="15"/>
  <cols>
    <col min="1" max="1" width="41.10546875" style="13" customWidth="1"/>
    <col min="2" max="2" width="7.3359375" style="13" customWidth="1"/>
    <col min="3" max="3" width="5.77734375" style="13" customWidth="1"/>
    <col min="4" max="4" width="13.3359375" style="13" customWidth="1"/>
    <col min="5" max="5" width="13.77734375" style="13" customWidth="1"/>
    <col min="6" max="6" width="8.88671875" style="13" customWidth="1"/>
    <col min="7" max="7" width="14.77734375" style="13" bestFit="1" customWidth="1"/>
    <col min="8" max="8" width="10.77734375" style="13" bestFit="1" customWidth="1"/>
    <col min="9" max="16384" width="8.88671875" style="13" customWidth="1"/>
  </cols>
  <sheetData>
    <row r="1" spans="1:5" ht="15">
      <c r="A1" s="108" t="s">
        <v>68</v>
      </c>
      <c r="B1" s="108"/>
      <c r="C1" s="108"/>
      <c r="D1" s="108"/>
      <c r="E1" s="108"/>
    </row>
    <row r="2" spans="1:5" ht="15.75">
      <c r="A2" s="109" t="s">
        <v>162</v>
      </c>
      <c r="B2" s="109"/>
      <c r="C2" s="109"/>
      <c r="D2" s="109"/>
      <c r="E2" s="109"/>
    </row>
    <row r="3" ht="15">
      <c r="D3" s="18" t="s">
        <v>163</v>
      </c>
    </row>
    <row r="5" spans="1:5" ht="21.75">
      <c r="A5" s="110" t="s">
        <v>0</v>
      </c>
      <c r="B5" s="110"/>
      <c r="C5" s="110"/>
      <c r="D5" s="110"/>
      <c r="E5" s="110"/>
    </row>
    <row r="6" spans="1:5" ht="15.75">
      <c r="A6" s="111" t="s">
        <v>130</v>
      </c>
      <c r="B6" s="111"/>
      <c r="C6" s="111"/>
      <c r="D6" s="111"/>
      <c r="E6" s="111"/>
    </row>
    <row r="7" spans="1:5" ht="15.75">
      <c r="A7" s="15"/>
      <c r="B7" s="15"/>
      <c r="C7" s="15"/>
      <c r="D7" s="15"/>
      <c r="E7" s="15"/>
    </row>
    <row r="8" spans="1:5" ht="30">
      <c r="A8" s="1" t="s">
        <v>1</v>
      </c>
      <c r="B8" s="1" t="s">
        <v>2</v>
      </c>
      <c r="C8" s="2" t="s">
        <v>3</v>
      </c>
      <c r="D8" s="2" t="s">
        <v>184</v>
      </c>
      <c r="E8" s="14">
        <v>42005</v>
      </c>
    </row>
    <row r="9" spans="1:5" ht="19.5" customHeight="1">
      <c r="A9" s="61" t="s">
        <v>4</v>
      </c>
      <c r="B9" s="62">
        <v>100</v>
      </c>
      <c r="C9" s="63" t="s">
        <v>5</v>
      </c>
      <c r="D9" s="64">
        <f>+D10+D13+D17+D24+D27</f>
        <v>21755206773</v>
      </c>
      <c r="E9" s="7">
        <f>+E10+E13+E17+E24+E27</f>
        <v>26557170849</v>
      </c>
    </row>
    <row r="10" spans="1:5" ht="19.5" customHeight="1">
      <c r="A10" s="4" t="s">
        <v>6</v>
      </c>
      <c r="B10" s="65">
        <v>110</v>
      </c>
      <c r="C10" s="66" t="s">
        <v>5</v>
      </c>
      <c r="D10" s="67">
        <f>SUM(D11:D12)</f>
        <v>1696958684</v>
      </c>
      <c r="E10" s="8">
        <f>SUM(E11:E12)</f>
        <v>1307598574</v>
      </c>
    </row>
    <row r="11" spans="1:5" ht="19.5" customHeight="1">
      <c r="A11" s="6" t="s">
        <v>7</v>
      </c>
      <c r="B11" s="5">
        <v>111</v>
      </c>
      <c r="C11" s="5"/>
      <c r="D11" s="68">
        <v>1696958684</v>
      </c>
      <c r="E11" s="10">
        <v>1307598574</v>
      </c>
    </row>
    <row r="12" spans="1:5" ht="19.5" customHeight="1">
      <c r="A12" s="6" t="s">
        <v>8</v>
      </c>
      <c r="B12" s="5">
        <v>112</v>
      </c>
      <c r="C12" s="69"/>
      <c r="D12" s="69"/>
      <c r="E12" s="70"/>
    </row>
    <row r="13" spans="1:5" ht="19.5" customHeight="1">
      <c r="A13" s="4" t="s">
        <v>74</v>
      </c>
      <c r="B13" s="65">
        <v>120</v>
      </c>
      <c r="C13" s="66"/>
      <c r="D13" s="67">
        <f>SUM(D14:D15)</f>
        <v>1181051852</v>
      </c>
      <c r="E13" s="8">
        <f>SUM(E14:E15)</f>
        <v>866411852</v>
      </c>
    </row>
    <row r="14" spans="1:7" ht="19.5" customHeight="1">
      <c r="A14" s="6" t="s">
        <v>72</v>
      </c>
      <c r="B14" s="5">
        <v>121</v>
      </c>
      <c r="C14" s="69"/>
      <c r="D14" s="70">
        <v>1774152606</v>
      </c>
      <c r="E14" s="70">
        <v>1774152606</v>
      </c>
      <c r="G14" s="16"/>
    </row>
    <row r="15" spans="1:5" ht="19.5" customHeight="1">
      <c r="A15" s="6" t="s">
        <v>75</v>
      </c>
      <c r="B15" s="5">
        <v>122</v>
      </c>
      <c r="C15" s="69"/>
      <c r="D15" s="68">
        <v>-593100754</v>
      </c>
      <c r="E15" s="70">
        <v>-907740754</v>
      </c>
    </row>
    <row r="16" spans="1:5" ht="19.5" customHeight="1">
      <c r="A16" s="6" t="s">
        <v>73</v>
      </c>
      <c r="B16" s="5">
        <v>123</v>
      </c>
      <c r="C16" s="69"/>
      <c r="D16" s="68"/>
      <c r="E16" s="70"/>
    </row>
    <row r="17" spans="1:8" ht="19.5" customHeight="1">
      <c r="A17" s="4" t="s">
        <v>9</v>
      </c>
      <c r="B17" s="65">
        <v>130</v>
      </c>
      <c r="C17" s="66" t="s">
        <v>5</v>
      </c>
      <c r="D17" s="67">
        <f>SUM(D18:D23)</f>
        <v>13641177273</v>
      </c>
      <c r="E17" s="8">
        <f>SUM(E18:E23)</f>
        <v>21320934906</v>
      </c>
      <c r="H17" s="16"/>
    </row>
    <row r="18" spans="1:8" ht="19.5" customHeight="1">
      <c r="A18" s="6" t="s">
        <v>76</v>
      </c>
      <c r="B18" s="5">
        <v>131</v>
      </c>
      <c r="C18" s="69"/>
      <c r="D18" s="68">
        <v>12343862159</v>
      </c>
      <c r="E18" s="70">
        <v>20220042309</v>
      </c>
      <c r="G18" s="17"/>
      <c r="H18" s="16"/>
    </row>
    <row r="19" spans="1:8" ht="19.5" customHeight="1">
      <c r="A19" s="6" t="s">
        <v>77</v>
      </c>
      <c r="B19" s="5">
        <v>132</v>
      </c>
      <c r="C19" s="69"/>
      <c r="D19" s="68">
        <v>519060280</v>
      </c>
      <c r="E19" s="70">
        <v>345599790</v>
      </c>
      <c r="H19" s="16"/>
    </row>
    <row r="20" spans="1:5" ht="19.5" customHeight="1">
      <c r="A20" s="6" t="s">
        <v>10</v>
      </c>
      <c r="B20" s="5">
        <v>133</v>
      </c>
      <c r="C20" s="69"/>
      <c r="D20" s="71"/>
      <c r="E20" s="3"/>
    </row>
    <row r="21" spans="1:5" ht="19.5" customHeight="1">
      <c r="A21" s="6" t="s">
        <v>78</v>
      </c>
      <c r="B21" s="5">
        <v>136</v>
      </c>
      <c r="C21" s="69"/>
      <c r="D21" s="68">
        <f>1582273523-120820000</f>
        <v>1461453523</v>
      </c>
      <c r="E21" s="70">
        <v>1438491496</v>
      </c>
    </row>
    <row r="22" spans="1:5" ht="19.5" customHeight="1">
      <c r="A22" s="6" t="s">
        <v>79</v>
      </c>
      <c r="B22" s="5">
        <v>137</v>
      </c>
      <c r="C22" s="69" t="s">
        <v>5</v>
      </c>
      <c r="D22" s="68">
        <v>-804018689</v>
      </c>
      <c r="E22" s="10">
        <v>-804018689</v>
      </c>
    </row>
    <row r="23" spans="1:5" ht="19.5" customHeight="1">
      <c r="A23" s="6" t="s">
        <v>80</v>
      </c>
      <c r="B23" s="5">
        <v>139</v>
      </c>
      <c r="C23" s="69"/>
      <c r="D23" s="68">
        <v>120820000</v>
      </c>
      <c r="E23" s="88">
        <v>120820000</v>
      </c>
    </row>
    <row r="24" spans="1:5" ht="19.5" customHeight="1">
      <c r="A24" s="4" t="s">
        <v>11</v>
      </c>
      <c r="B24" s="65">
        <v>140</v>
      </c>
      <c r="C24" s="69"/>
      <c r="D24" s="72">
        <f>SUM(D25:D26)</f>
        <v>2804480833</v>
      </c>
      <c r="E24" s="8">
        <f>SUM(E25:E26)</f>
        <v>372371534</v>
      </c>
    </row>
    <row r="25" spans="1:5" ht="19.5" customHeight="1">
      <c r="A25" s="6" t="s">
        <v>12</v>
      </c>
      <c r="B25" s="5">
        <v>141</v>
      </c>
      <c r="C25" s="69"/>
      <c r="D25" s="68">
        <v>2804480833</v>
      </c>
      <c r="E25" s="10">
        <v>372371534</v>
      </c>
    </row>
    <row r="26" spans="1:5" ht="19.5" customHeight="1">
      <c r="A26" s="6" t="s">
        <v>13</v>
      </c>
      <c r="B26" s="5">
        <v>149</v>
      </c>
      <c r="C26" s="69"/>
      <c r="D26" s="68"/>
      <c r="E26" s="70"/>
    </row>
    <row r="27" spans="1:7" ht="19.5" customHeight="1">
      <c r="A27" s="4" t="s">
        <v>14</v>
      </c>
      <c r="B27" s="65">
        <v>150</v>
      </c>
      <c r="C27" s="66" t="s">
        <v>5</v>
      </c>
      <c r="D27" s="72">
        <f>SUM(D28:D31)</f>
        <v>2431538131</v>
      </c>
      <c r="E27" s="8">
        <f>SUM(E28:E31)</f>
        <v>2689853983</v>
      </c>
      <c r="G27" s="16"/>
    </row>
    <row r="28" spans="1:5" ht="19.5" customHeight="1">
      <c r="A28" s="6" t="s">
        <v>15</v>
      </c>
      <c r="B28" s="5">
        <v>151</v>
      </c>
      <c r="C28" s="69"/>
      <c r="D28" s="68"/>
      <c r="E28" s="70">
        <v>32055584</v>
      </c>
    </row>
    <row r="29" spans="1:5" ht="19.5" customHeight="1">
      <c r="A29" s="6" t="s">
        <v>16</v>
      </c>
      <c r="B29" s="5">
        <v>152</v>
      </c>
      <c r="C29" s="69"/>
      <c r="D29" s="68">
        <v>96479898</v>
      </c>
      <c r="E29" s="70"/>
    </row>
    <row r="30" spans="1:5" ht="19.5" customHeight="1">
      <c r="A30" s="6" t="s">
        <v>81</v>
      </c>
      <c r="B30" s="5">
        <v>153</v>
      </c>
      <c r="C30" s="69"/>
      <c r="D30" s="68">
        <v>28803278</v>
      </c>
      <c r="E30" s="10">
        <v>28973844</v>
      </c>
    </row>
    <row r="31" spans="1:5" ht="19.5" customHeight="1">
      <c r="A31" s="6" t="s">
        <v>82</v>
      </c>
      <c r="B31" s="5">
        <v>155</v>
      </c>
      <c r="C31" s="69" t="s">
        <v>5</v>
      </c>
      <c r="D31" s="68">
        <v>2306254955</v>
      </c>
      <c r="E31" s="10">
        <v>2628824555</v>
      </c>
    </row>
    <row r="32" spans="1:5" ht="19.5" customHeight="1">
      <c r="A32" s="4" t="s">
        <v>17</v>
      </c>
      <c r="B32" s="65">
        <v>200</v>
      </c>
      <c r="C32" s="69"/>
      <c r="D32" s="72">
        <f>+D33+D39+D49+D52+D55+D61</f>
        <v>7326824196</v>
      </c>
      <c r="E32" s="8">
        <f>+E33+E39+E49+E52+E55+E61</f>
        <v>7141896340</v>
      </c>
    </row>
    <row r="33" spans="1:5" ht="19.5" customHeight="1">
      <c r="A33" s="4" t="s">
        <v>18</v>
      </c>
      <c r="B33" s="65">
        <v>210</v>
      </c>
      <c r="C33" s="69"/>
      <c r="D33" s="68"/>
      <c r="E33" s="10"/>
    </row>
    <row r="34" spans="1:5" ht="19.5" customHeight="1">
      <c r="A34" s="6" t="s">
        <v>19</v>
      </c>
      <c r="B34" s="5">
        <v>211</v>
      </c>
      <c r="C34" s="69" t="s">
        <v>5</v>
      </c>
      <c r="D34" s="68"/>
      <c r="E34" s="10"/>
    </row>
    <row r="35" spans="1:5" ht="19.5" customHeight="1">
      <c r="A35" s="6" t="s">
        <v>83</v>
      </c>
      <c r="B35" s="5">
        <v>212</v>
      </c>
      <c r="C35" s="69" t="s">
        <v>5</v>
      </c>
      <c r="D35" s="68"/>
      <c r="E35" s="10"/>
    </row>
    <row r="36" spans="1:5" ht="19.5" customHeight="1">
      <c r="A36" s="6" t="s">
        <v>84</v>
      </c>
      <c r="B36" s="5">
        <v>214</v>
      </c>
      <c r="C36" s="69"/>
      <c r="D36" s="68"/>
      <c r="E36" s="10"/>
    </row>
    <row r="37" spans="1:5" ht="19.5" customHeight="1">
      <c r="A37" s="6" t="s">
        <v>85</v>
      </c>
      <c r="B37" s="5">
        <v>216</v>
      </c>
      <c r="C37" s="69"/>
      <c r="D37" s="68"/>
      <c r="E37" s="10"/>
    </row>
    <row r="38" spans="1:5" ht="19.5" customHeight="1">
      <c r="A38" s="6" t="s">
        <v>86</v>
      </c>
      <c r="B38" s="5">
        <v>219</v>
      </c>
      <c r="C38" s="69"/>
      <c r="D38" s="68"/>
      <c r="E38" s="10"/>
    </row>
    <row r="39" spans="1:5" ht="19.5" customHeight="1">
      <c r="A39" s="4" t="s">
        <v>20</v>
      </c>
      <c r="B39" s="65">
        <v>220</v>
      </c>
      <c r="C39" s="69"/>
      <c r="D39" s="72">
        <f>+D40+D43+D46</f>
        <v>4199116131</v>
      </c>
      <c r="E39" s="8">
        <v>4348946506</v>
      </c>
    </row>
    <row r="40" spans="1:5" ht="19.5" customHeight="1">
      <c r="A40" s="6" t="s">
        <v>21</v>
      </c>
      <c r="B40" s="5">
        <v>221</v>
      </c>
      <c r="C40" s="69"/>
      <c r="D40" s="68">
        <f>SUM(D41:D42)</f>
        <v>4199116131</v>
      </c>
      <c r="E40" s="10">
        <f>SUM(E41:E42)</f>
        <v>4348946506</v>
      </c>
    </row>
    <row r="41" spans="1:5" ht="19.5" customHeight="1">
      <c r="A41" s="6" t="s">
        <v>22</v>
      </c>
      <c r="B41" s="5">
        <v>222</v>
      </c>
      <c r="C41" s="69" t="s">
        <v>5</v>
      </c>
      <c r="D41" s="68">
        <v>10650645306</v>
      </c>
      <c r="E41" s="10">
        <v>10708853306</v>
      </c>
    </row>
    <row r="42" spans="1:5" ht="19.5" customHeight="1">
      <c r="A42" s="6" t="s">
        <v>23</v>
      </c>
      <c r="B42" s="5">
        <v>223</v>
      </c>
      <c r="C42" s="69" t="s">
        <v>5</v>
      </c>
      <c r="D42" s="68">
        <v>-6451529175</v>
      </c>
      <c r="E42" s="10">
        <v>-6359906800</v>
      </c>
    </row>
    <row r="43" spans="1:5" ht="19.5" customHeight="1">
      <c r="A43" s="6" t="s">
        <v>24</v>
      </c>
      <c r="B43" s="5">
        <v>224</v>
      </c>
      <c r="C43" s="69"/>
      <c r="D43" s="68"/>
      <c r="E43" s="10"/>
    </row>
    <row r="44" spans="1:5" ht="19.5" customHeight="1">
      <c r="A44" s="6" t="s">
        <v>22</v>
      </c>
      <c r="B44" s="5">
        <v>225</v>
      </c>
      <c r="C44" s="69" t="s">
        <v>5</v>
      </c>
      <c r="D44" s="68"/>
      <c r="E44" s="10"/>
    </row>
    <row r="45" spans="1:5" ht="19.5" customHeight="1">
      <c r="A45" s="6" t="s">
        <v>23</v>
      </c>
      <c r="B45" s="5">
        <v>226</v>
      </c>
      <c r="C45" s="69" t="s">
        <v>5</v>
      </c>
      <c r="D45" s="68"/>
      <c r="E45" s="10"/>
    </row>
    <row r="46" spans="1:5" ht="19.5" customHeight="1">
      <c r="A46" s="6" t="s">
        <v>25</v>
      </c>
      <c r="B46" s="5">
        <v>227</v>
      </c>
      <c r="C46" s="69"/>
      <c r="D46" s="68"/>
      <c r="E46" s="10"/>
    </row>
    <row r="47" spans="1:5" ht="19.5" customHeight="1">
      <c r="A47" s="6" t="s">
        <v>22</v>
      </c>
      <c r="B47" s="5">
        <v>228</v>
      </c>
      <c r="C47" s="69" t="s">
        <v>5</v>
      </c>
      <c r="D47" s="68"/>
      <c r="E47" s="10"/>
    </row>
    <row r="48" spans="1:5" ht="19.5" customHeight="1">
      <c r="A48" s="6" t="s">
        <v>23</v>
      </c>
      <c r="B48" s="5">
        <v>229</v>
      </c>
      <c r="C48" s="69" t="s">
        <v>5</v>
      </c>
      <c r="D48" s="68"/>
      <c r="E48" s="10"/>
    </row>
    <row r="49" spans="1:5" ht="19.5" customHeight="1">
      <c r="A49" s="4" t="s">
        <v>26</v>
      </c>
      <c r="B49" s="65">
        <v>230</v>
      </c>
      <c r="C49" s="69"/>
      <c r="D49" s="68"/>
      <c r="E49" s="10"/>
    </row>
    <row r="50" spans="1:5" ht="19.5" customHeight="1">
      <c r="A50" s="6" t="s">
        <v>22</v>
      </c>
      <c r="B50" s="5">
        <v>231</v>
      </c>
      <c r="C50" s="69" t="s">
        <v>5</v>
      </c>
      <c r="D50" s="68"/>
      <c r="E50" s="10"/>
    </row>
    <row r="51" spans="1:5" ht="19.5" customHeight="1">
      <c r="A51" s="6" t="s">
        <v>27</v>
      </c>
      <c r="B51" s="5">
        <v>232</v>
      </c>
      <c r="C51" s="69"/>
      <c r="D51" s="68"/>
      <c r="E51" s="70"/>
    </row>
    <row r="52" spans="1:5" ht="19.5" customHeight="1">
      <c r="A52" s="4" t="s">
        <v>87</v>
      </c>
      <c r="B52" s="65">
        <v>240</v>
      </c>
      <c r="C52" s="66" t="s">
        <v>5</v>
      </c>
      <c r="D52" s="72"/>
      <c r="E52" s="8"/>
    </row>
    <row r="53" spans="1:5" ht="19.5" customHeight="1">
      <c r="A53" s="6" t="s">
        <v>88</v>
      </c>
      <c r="B53" s="5">
        <v>241</v>
      </c>
      <c r="C53" s="69"/>
      <c r="D53" s="68"/>
      <c r="E53" s="70"/>
    </row>
    <row r="54" spans="1:5" ht="19.5" customHeight="1">
      <c r="A54" s="6" t="s">
        <v>89</v>
      </c>
      <c r="B54" s="5">
        <v>242</v>
      </c>
      <c r="C54" s="69"/>
      <c r="D54" s="68"/>
      <c r="E54" s="70"/>
    </row>
    <row r="55" spans="1:5" s="81" customFormat="1" ht="19.5" customHeight="1">
      <c r="A55" s="4" t="s">
        <v>90</v>
      </c>
      <c r="B55" s="65">
        <v>250</v>
      </c>
      <c r="C55" s="66"/>
      <c r="D55" s="72">
        <f>SUM(D56:D60)</f>
        <v>2500000000</v>
      </c>
      <c r="E55" s="72">
        <f>SUM(E56:E60)</f>
        <v>2500000000</v>
      </c>
    </row>
    <row r="56" spans="1:5" s="81" customFormat="1" ht="19.5" customHeight="1">
      <c r="A56" s="6" t="s">
        <v>91</v>
      </c>
      <c r="B56" s="65">
        <v>251</v>
      </c>
      <c r="C56" s="66"/>
      <c r="D56" s="72"/>
      <c r="E56" s="80"/>
    </row>
    <row r="57" spans="1:5" s="81" customFormat="1" ht="19.5" customHeight="1">
      <c r="A57" s="6" t="s">
        <v>92</v>
      </c>
      <c r="B57" s="65">
        <v>252</v>
      </c>
      <c r="C57" s="66"/>
      <c r="D57" s="72"/>
      <c r="E57" s="80"/>
    </row>
    <row r="58" spans="1:5" s="81" customFormat="1" ht="19.5" customHeight="1">
      <c r="A58" s="6" t="s">
        <v>93</v>
      </c>
      <c r="B58" s="65">
        <v>253</v>
      </c>
      <c r="C58" s="66"/>
      <c r="D58" s="72"/>
      <c r="E58" s="80"/>
    </row>
    <row r="59" spans="1:5" s="81" customFormat="1" ht="19.5" customHeight="1">
      <c r="A59" s="6" t="s">
        <v>28</v>
      </c>
      <c r="B59" s="65">
        <v>254</v>
      </c>
      <c r="C59" s="66"/>
      <c r="D59" s="72"/>
      <c r="E59" s="80"/>
    </row>
    <row r="60" spans="1:5" ht="19.5" customHeight="1">
      <c r="A60" s="6" t="s">
        <v>94</v>
      </c>
      <c r="B60" s="5">
        <v>255</v>
      </c>
      <c r="C60" s="69"/>
      <c r="D60" s="68">
        <v>2500000000</v>
      </c>
      <c r="E60" s="10">
        <v>2500000000</v>
      </c>
    </row>
    <row r="61" spans="1:5" ht="19.5" customHeight="1">
      <c r="A61" s="4" t="s">
        <v>95</v>
      </c>
      <c r="B61" s="65">
        <v>260</v>
      </c>
      <c r="C61" s="69"/>
      <c r="D61" s="72">
        <f>SUM(D62:D65)</f>
        <v>627708065</v>
      </c>
      <c r="E61" s="72">
        <f>SUM(E62:E65)</f>
        <v>292949834</v>
      </c>
    </row>
    <row r="62" spans="1:5" ht="19.5" customHeight="1">
      <c r="A62" s="6" t="s">
        <v>29</v>
      </c>
      <c r="B62" s="5">
        <v>261</v>
      </c>
      <c r="C62" s="69"/>
      <c r="D62" s="68">
        <v>627708065</v>
      </c>
      <c r="E62" s="10">
        <v>292949834</v>
      </c>
    </row>
    <row r="63" spans="1:5" ht="19.5" customHeight="1">
      <c r="A63" s="6" t="s">
        <v>30</v>
      </c>
      <c r="B63" s="5">
        <v>262</v>
      </c>
      <c r="C63" s="69"/>
      <c r="D63" s="68"/>
      <c r="E63" s="10"/>
    </row>
    <row r="64" spans="1:5" ht="19.5" customHeight="1">
      <c r="A64" s="6" t="s">
        <v>96</v>
      </c>
      <c r="B64" s="5">
        <v>263</v>
      </c>
      <c r="C64" s="69"/>
      <c r="D64" s="68"/>
      <c r="E64" s="10"/>
    </row>
    <row r="65" spans="1:5" ht="19.5" customHeight="1">
      <c r="A65" s="6" t="s">
        <v>97</v>
      </c>
      <c r="B65" s="5">
        <v>268</v>
      </c>
      <c r="C65" s="69" t="s">
        <v>5</v>
      </c>
      <c r="D65" s="68"/>
      <c r="E65" s="10"/>
    </row>
    <row r="66" spans="1:8" ht="19.5" customHeight="1">
      <c r="A66" s="82" t="s">
        <v>31</v>
      </c>
      <c r="B66" s="65">
        <v>270</v>
      </c>
      <c r="C66" s="69"/>
      <c r="D66" s="72">
        <f>+D9+D32</f>
        <v>29082030969</v>
      </c>
      <c r="E66" s="72">
        <f>+E9+E32</f>
        <v>33699067189</v>
      </c>
      <c r="G66" s="16"/>
      <c r="H66" s="16"/>
    </row>
    <row r="67" spans="1:7" ht="19.5" customHeight="1">
      <c r="A67" s="82" t="s">
        <v>98</v>
      </c>
      <c r="B67" s="65">
        <v>300</v>
      </c>
      <c r="C67" s="69"/>
      <c r="D67" s="72">
        <f>+D68+D78</f>
        <v>11842731975</v>
      </c>
      <c r="E67" s="8">
        <f>+E68+E78</f>
        <v>15904114338</v>
      </c>
      <c r="G67" s="16"/>
    </row>
    <row r="68" spans="1:5" ht="19.5" customHeight="1">
      <c r="A68" s="4" t="s">
        <v>32</v>
      </c>
      <c r="B68" s="5">
        <v>310</v>
      </c>
      <c r="C68" s="69"/>
      <c r="D68" s="72">
        <f>SUM(D69:D77)</f>
        <v>11842731975</v>
      </c>
      <c r="E68" s="8">
        <f>SUM(E69:E77)</f>
        <v>15904114338</v>
      </c>
    </row>
    <row r="69" spans="1:5" ht="19.5" customHeight="1">
      <c r="A69" s="6" t="s">
        <v>99</v>
      </c>
      <c r="B69" s="5">
        <v>311</v>
      </c>
      <c r="C69" s="69"/>
      <c r="D69" s="68">
        <v>233981091</v>
      </c>
      <c r="E69" s="10">
        <v>608056479</v>
      </c>
    </row>
    <row r="70" spans="1:5" ht="19.5" customHeight="1">
      <c r="A70" s="6" t="s">
        <v>100</v>
      </c>
      <c r="B70" s="5">
        <v>312</v>
      </c>
      <c r="C70" s="69"/>
      <c r="D70" s="68">
        <v>175543046</v>
      </c>
      <c r="E70" s="10">
        <v>90473603</v>
      </c>
    </row>
    <row r="71" spans="1:5" ht="19.5" customHeight="1">
      <c r="A71" s="6" t="s">
        <v>101</v>
      </c>
      <c r="B71" s="5">
        <v>313</v>
      </c>
      <c r="C71" s="69"/>
      <c r="D71" s="68">
        <f>407818965+6900000</f>
        <v>414718965</v>
      </c>
      <c r="E71" s="10">
        <v>1350564256</v>
      </c>
    </row>
    <row r="72" spans="1:5" ht="19.5" customHeight="1">
      <c r="A72" s="6" t="s">
        <v>102</v>
      </c>
      <c r="B72" s="5">
        <v>314</v>
      </c>
      <c r="C72" s="69"/>
      <c r="D72" s="68">
        <v>4067577920</v>
      </c>
      <c r="E72" s="10">
        <v>7549641340</v>
      </c>
    </row>
    <row r="73" spans="1:5" ht="19.5" customHeight="1">
      <c r="A73" s="6" t="s">
        <v>103</v>
      </c>
      <c r="B73" s="5">
        <v>315</v>
      </c>
      <c r="C73" s="69"/>
      <c r="D73" s="68">
        <v>126120000</v>
      </c>
      <c r="E73" s="10">
        <v>672844301</v>
      </c>
    </row>
    <row r="74" spans="1:5" ht="19.5" customHeight="1">
      <c r="A74" s="6" t="s">
        <v>104</v>
      </c>
      <c r="B74" s="5">
        <v>319</v>
      </c>
      <c r="C74" s="69"/>
      <c r="D74" s="68">
        <v>2139431035</v>
      </c>
      <c r="E74" s="10">
        <v>1259089611</v>
      </c>
    </row>
    <row r="75" spans="1:5" ht="19.5" customHeight="1">
      <c r="A75" s="6" t="s">
        <v>105</v>
      </c>
      <c r="B75" s="5">
        <v>320</v>
      </c>
      <c r="C75" s="69"/>
      <c r="D75" s="68">
        <v>1812779273</v>
      </c>
      <c r="E75" s="10">
        <v>1737000000</v>
      </c>
    </row>
    <row r="76" spans="1:5" ht="19.5" customHeight="1">
      <c r="A76" s="6" t="s">
        <v>106</v>
      </c>
      <c r="B76" s="5">
        <v>321</v>
      </c>
      <c r="C76" s="69"/>
      <c r="D76" s="68">
        <v>2790430338</v>
      </c>
      <c r="E76" s="10">
        <v>2554294441</v>
      </c>
    </row>
    <row r="77" spans="1:5" ht="19.5" customHeight="1">
      <c r="A77" s="13" t="s">
        <v>107</v>
      </c>
      <c r="B77" s="5">
        <v>322</v>
      </c>
      <c r="C77" s="69"/>
      <c r="D77" s="68">
        <v>82150307</v>
      </c>
      <c r="E77" s="70">
        <v>82150307</v>
      </c>
    </row>
    <row r="78" spans="1:5" ht="19.5" customHeight="1">
      <c r="A78" s="4" t="s">
        <v>33</v>
      </c>
      <c r="B78" s="65">
        <v>330</v>
      </c>
      <c r="C78" s="69"/>
      <c r="D78" s="72"/>
      <c r="E78" s="8">
        <v>0</v>
      </c>
    </row>
    <row r="79" spans="1:5" ht="19.5" customHeight="1">
      <c r="A79" s="6" t="s">
        <v>108</v>
      </c>
      <c r="B79" s="5">
        <v>331</v>
      </c>
      <c r="C79" s="69" t="s">
        <v>5</v>
      </c>
      <c r="D79" s="68"/>
      <c r="E79" s="10"/>
    </row>
    <row r="80" spans="1:5" ht="19.5" customHeight="1">
      <c r="A80" s="6" t="s">
        <v>109</v>
      </c>
      <c r="B80" s="5">
        <v>332</v>
      </c>
      <c r="C80" s="69"/>
      <c r="D80" s="68"/>
      <c r="E80" s="10"/>
    </row>
    <row r="81" spans="1:5" ht="19.5" customHeight="1">
      <c r="A81" s="6" t="s">
        <v>110</v>
      </c>
      <c r="B81" s="5">
        <v>333</v>
      </c>
      <c r="C81" s="69"/>
      <c r="D81" s="68"/>
      <c r="E81" s="10"/>
    </row>
    <row r="82" spans="1:5" ht="19.5" customHeight="1">
      <c r="A82" s="6" t="s">
        <v>111</v>
      </c>
      <c r="B82" s="5">
        <v>334</v>
      </c>
      <c r="C82" s="69"/>
      <c r="D82" s="68"/>
      <c r="E82" s="10"/>
    </row>
    <row r="83" spans="1:5" ht="19.5" customHeight="1">
      <c r="A83" s="6" t="s">
        <v>112</v>
      </c>
      <c r="B83" s="5">
        <v>335</v>
      </c>
      <c r="C83" s="69"/>
      <c r="D83" s="68"/>
      <c r="E83" s="10"/>
    </row>
    <row r="84" spans="1:5" ht="19.5" customHeight="1">
      <c r="A84" s="6" t="s">
        <v>113</v>
      </c>
      <c r="B84" s="5">
        <v>337</v>
      </c>
      <c r="C84" s="69"/>
      <c r="D84" s="68"/>
      <c r="E84" s="70"/>
    </row>
    <row r="85" spans="1:5" ht="19.5" customHeight="1">
      <c r="A85" s="6" t="s">
        <v>114</v>
      </c>
      <c r="B85" s="5">
        <v>342</v>
      </c>
      <c r="C85" s="69"/>
      <c r="D85" s="68"/>
      <c r="E85" s="10"/>
    </row>
    <row r="86" spans="1:5" ht="19.5" customHeight="1">
      <c r="A86" s="82" t="s">
        <v>115</v>
      </c>
      <c r="B86" s="65">
        <v>400</v>
      </c>
      <c r="C86" s="66" t="s">
        <v>5</v>
      </c>
      <c r="D86" s="72">
        <f>+D87+D100</f>
        <v>17239298994</v>
      </c>
      <c r="E86" s="8">
        <f>+E87+E100</f>
        <v>17794952851</v>
      </c>
    </row>
    <row r="87" spans="1:5" ht="19.5" customHeight="1">
      <c r="A87" s="4" t="s">
        <v>34</v>
      </c>
      <c r="B87" s="65">
        <v>410</v>
      </c>
      <c r="C87" s="66"/>
      <c r="D87" s="72">
        <f>+D88+D91+D92+D93+D94+D95+D96+D99</f>
        <v>16923596862</v>
      </c>
      <c r="E87" s="8">
        <f>+E88+E91+E92+E94+E95+E96+E99</f>
        <v>17479250719</v>
      </c>
    </row>
    <row r="88" spans="1:5" ht="19.5" customHeight="1">
      <c r="A88" s="6" t="s">
        <v>116</v>
      </c>
      <c r="B88" s="5">
        <v>411</v>
      </c>
      <c r="C88" s="69"/>
      <c r="D88" s="68">
        <v>10280000000</v>
      </c>
      <c r="E88" s="70">
        <v>10280000000</v>
      </c>
    </row>
    <row r="89" spans="1:5" ht="19.5" customHeight="1">
      <c r="A89" s="6" t="s">
        <v>117</v>
      </c>
      <c r="B89" s="5" t="s">
        <v>126</v>
      </c>
      <c r="C89" s="69"/>
      <c r="D89" s="68"/>
      <c r="E89" s="70"/>
    </row>
    <row r="90" spans="1:5" ht="19.5" customHeight="1">
      <c r="A90" s="6" t="s">
        <v>118</v>
      </c>
      <c r="B90" s="5" t="s">
        <v>127</v>
      </c>
      <c r="C90" s="69"/>
      <c r="D90" s="68"/>
      <c r="E90" s="70"/>
    </row>
    <row r="91" spans="1:5" ht="19.5" customHeight="1">
      <c r="A91" s="6" t="s">
        <v>35</v>
      </c>
      <c r="B91" s="5">
        <v>412</v>
      </c>
      <c r="C91" s="69"/>
      <c r="D91" s="68"/>
      <c r="E91" s="70"/>
    </row>
    <row r="92" spans="1:5" ht="19.5" customHeight="1">
      <c r="A92" s="6" t="s">
        <v>119</v>
      </c>
      <c r="B92" s="5">
        <v>414</v>
      </c>
      <c r="C92" s="69"/>
      <c r="D92" s="68">
        <v>47959612</v>
      </c>
      <c r="E92" s="70">
        <v>47959612</v>
      </c>
    </row>
    <row r="93" spans="1:5" ht="19.5" customHeight="1">
      <c r="A93" s="6" t="s">
        <v>120</v>
      </c>
      <c r="B93" s="5">
        <v>415</v>
      </c>
      <c r="C93" s="69"/>
      <c r="D93" s="68"/>
      <c r="E93" s="70"/>
    </row>
    <row r="94" spans="1:5" ht="19.5" customHeight="1">
      <c r="A94" s="6" t="s">
        <v>121</v>
      </c>
      <c r="B94" s="5">
        <v>418</v>
      </c>
      <c r="C94" s="69"/>
      <c r="D94" s="68">
        <v>3285532171</v>
      </c>
      <c r="E94" s="70">
        <f>2828754870+456777301</f>
        <v>3285532171</v>
      </c>
    </row>
    <row r="95" spans="1:5" ht="19.5" customHeight="1">
      <c r="A95" s="6" t="s">
        <v>178</v>
      </c>
      <c r="B95" s="5">
        <v>420</v>
      </c>
      <c r="C95" s="69"/>
      <c r="D95" s="68"/>
      <c r="E95" s="70"/>
    </row>
    <row r="96" spans="1:7" ht="19.5" customHeight="1">
      <c r="A96" s="6" t="s">
        <v>179</v>
      </c>
      <c r="B96" s="5">
        <v>421</v>
      </c>
      <c r="C96" s="69"/>
      <c r="D96" s="68">
        <v>3310105079</v>
      </c>
      <c r="E96" s="70">
        <f>+E97+E98</f>
        <v>3865758936</v>
      </c>
      <c r="G96" s="16"/>
    </row>
    <row r="97" spans="1:5" ht="19.5" customHeight="1">
      <c r="A97" s="102" t="s">
        <v>122</v>
      </c>
      <c r="B97" s="5" t="s">
        <v>128</v>
      </c>
      <c r="C97" s="69"/>
      <c r="D97" s="68">
        <v>3310105079</v>
      </c>
      <c r="E97" s="89">
        <v>3865758936</v>
      </c>
    </row>
    <row r="98" spans="1:5" ht="19.5" customHeight="1">
      <c r="A98" s="103" t="s">
        <v>123</v>
      </c>
      <c r="B98" s="5" t="s">
        <v>129</v>
      </c>
      <c r="C98" s="69"/>
      <c r="D98" s="68"/>
      <c r="E98" s="70"/>
    </row>
    <row r="99" spans="1:5" ht="19.5" customHeight="1">
      <c r="A99" s="6" t="s">
        <v>180</v>
      </c>
      <c r="B99" s="5">
        <v>422</v>
      </c>
      <c r="C99" s="69"/>
      <c r="D99" s="68"/>
      <c r="E99" s="70"/>
    </row>
    <row r="100" spans="1:5" ht="19.5" customHeight="1">
      <c r="A100" s="4" t="s">
        <v>36</v>
      </c>
      <c r="B100" s="65">
        <v>430</v>
      </c>
      <c r="C100" s="66" t="s">
        <v>5</v>
      </c>
      <c r="D100" s="72">
        <f>SUM(D101:D102)</f>
        <v>315702132</v>
      </c>
      <c r="E100" s="8">
        <f>SUM(E101:E102)</f>
        <v>315702132</v>
      </c>
    </row>
    <row r="101" spans="1:7" ht="19.5" customHeight="1">
      <c r="A101" s="6" t="s">
        <v>124</v>
      </c>
      <c r="B101" s="5">
        <v>431</v>
      </c>
      <c r="C101" s="69" t="s">
        <v>5</v>
      </c>
      <c r="D101" s="68"/>
      <c r="E101" s="10"/>
      <c r="G101" s="17"/>
    </row>
    <row r="102" spans="1:7" ht="19.5" customHeight="1">
      <c r="A102" s="83" t="s">
        <v>125</v>
      </c>
      <c r="B102" s="84">
        <v>432</v>
      </c>
      <c r="C102" s="85"/>
      <c r="D102" s="86">
        <v>315702132</v>
      </c>
      <c r="E102" s="87">
        <v>315702132</v>
      </c>
      <c r="G102" s="17"/>
    </row>
    <row r="103" spans="1:5" ht="19.5" customHeight="1">
      <c r="A103" s="11" t="s">
        <v>37</v>
      </c>
      <c r="B103" s="73">
        <v>440</v>
      </c>
      <c r="C103" s="74"/>
      <c r="D103" s="75">
        <f>+D67+D86</f>
        <v>29082030969</v>
      </c>
      <c r="E103" s="12">
        <f>+E67+E86</f>
        <v>33699067189</v>
      </c>
    </row>
    <row r="104" spans="4:5" ht="37.5" customHeight="1">
      <c r="D104" s="112" t="s">
        <v>183</v>
      </c>
      <c r="E104" s="112"/>
    </row>
    <row r="105" spans="1:5" ht="19.5" customHeight="1">
      <c r="A105" s="107" t="s">
        <v>70</v>
      </c>
      <c r="B105" s="107"/>
      <c r="C105" s="77"/>
      <c r="D105" s="107" t="s">
        <v>38</v>
      </c>
      <c r="E105" s="107"/>
    </row>
    <row r="107" ht="15">
      <c r="D107" s="16"/>
    </row>
    <row r="108" ht="15">
      <c r="D108" s="16"/>
    </row>
    <row r="110" ht="15">
      <c r="D110" s="16">
        <f>+D108-D107</f>
        <v>0</v>
      </c>
    </row>
  </sheetData>
  <sheetProtection/>
  <mergeCells count="7">
    <mergeCell ref="A105:B105"/>
    <mergeCell ref="A1:E1"/>
    <mergeCell ref="A2:E2"/>
    <mergeCell ref="A5:E5"/>
    <mergeCell ref="A6:E6"/>
    <mergeCell ref="D104:E104"/>
    <mergeCell ref="D105:E105"/>
  </mergeCells>
  <printOptions horizontalCentered="1"/>
  <pageMargins left="0.38" right="0.2" top="0.76" bottom="0.49" header="0.47" footer="0.2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D35" sqref="D35"/>
    </sheetView>
  </sheetViews>
  <sheetFormatPr defaultColWidth="8.88671875" defaultRowHeight="15"/>
  <cols>
    <col min="1" max="1" width="56.21484375" style="0" customWidth="1"/>
    <col min="2" max="2" width="4.99609375" style="0" bestFit="1" customWidth="1"/>
    <col min="3" max="3" width="6.4453125" style="0" customWidth="1"/>
    <col min="4" max="4" width="12.77734375" style="0" customWidth="1"/>
    <col min="5" max="5" width="13.6640625" style="0" customWidth="1"/>
    <col min="6" max="6" width="13.10546875" style="0" customWidth="1"/>
    <col min="7" max="7" width="13.3359375" style="0" customWidth="1"/>
  </cols>
  <sheetData>
    <row r="1" spans="1:7" ht="15">
      <c r="A1" s="115" t="s">
        <v>160</v>
      </c>
      <c r="B1" s="115"/>
      <c r="C1" s="115"/>
      <c r="D1" s="115"/>
      <c r="E1" s="115"/>
      <c r="F1" s="115"/>
      <c r="G1" s="115"/>
    </row>
    <row r="2" spans="1:7" ht="15">
      <c r="A2" s="79"/>
      <c r="B2" s="79"/>
      <c r="C2" s="79"/>
      <c r="D2" s="79"/>
      <c r="E2" s="79"/>
      <c r="F2" s="90" t="s">
        <v>161</v>
      </c>
      <c r="G2" s="79"/>
    </row>
    <row r="3" spans="1:7" ht="20.25">
      <c r="A3" s="116" t="s">
        <v>143</v>
      </c>
      <c r="B3" s="116"/>
      <c r="C3" s="116"/>
      <c r="D3" s="116"/>
      <c r="E3" s="116"/>
      <c r="F3" s="116"/>
      <c r="G3" s="116"/>
    </row>
    <row r="4" spans="1:7" ht="15.75">
      <c r="A4" s="111" t="s">
        <v>153</v>
      </c>
      <c r="B4" s="111"/>
      <c r="C4" s="111"/>
      <c r="D4" s="111"/>
      <c r="E4" s="111"/>
      <c r="F4" s="111"/>
      <c r="G4" s="111"/>
    </row>
    <row r="5" spans="1:7" ht="15.75">
      <c r="A5" s="78"/>
      <c r="B5" s="78"/>
      <c r="C5" s="78"/>
      <c r="D5" s="78"/>
      <c r="E5" s="78"/>
      <c r="F5" s="15"/>
      <c r="G5" s="15"/>
    </row>
    <row r="6" spans="1:7" ht="15">
      <c r="A6" s="117" t="s">
        <v>1</v>
      </c>
      <c r="B6" s="117" t="s">
        <v>2</v>
      </c>
      <c r="C6" s="121" t="s">
        <v>144</v>
      </c>
      <c r="D6" s="121" t="s">
        <v>156</v>
      </c>
      <c r="E6" s="121" t="s">
        <v>157</v>
      </c>
      <c r="F6" s="113" t="s">
        <v>145</v>
      </c>
      <c r="G6" s="113"/>
    </row>
    <row r="7" spans="1:7" ht="15">
      <c r="A7" s="118"/>
      <c r="B7" s="118"/>
      <c r="C7" s="122"/>
      <c r="D7" s="122"/>
      <c r="E7" s="122"/>
      <c r="F7" s="91" t="s">
        <v>146</v>
      </c>
      <c r="G7" s="91" t="s">
        <v>147</v>
      </c>
    </row>
    <row r="8" spans="1:7" ht="15.75">
      <c r="A8" s="92" t="s">
        <v>39</v>
      </c>
      <c r="B8" s="97" t="s">
        <v>142</v>
      </c>
      <c r="C8" s="93"/>
      <c r="D8" s="94">
        <v>126231885</v>
      </c>
      <c r="E8" s="7">
        <v>1668951037</v>
      </c>
      <c r="F8" s="94">
        <v>126231885</v>
      </c>
      <c r="G8" s="7">
        <v>1668951037</v>
      </c>
    </row>
    <row r="9" spans="1:7" ht="15.75">
      <c r="A9" s="4" t="s">
        <v>148</v>
      </c>
      <c r="B9" s="98" t="s">
        <v>154</v>
      </c>
      <c r="C9" s="6" t="s">
        <v>5</v>
      </c>
      <c r="D9" s="10"/>
      <c r="E9" s="10"/>
      <c r="F9" s="10"/>
      <c r="G9" s="10"/>
    </row>
    <row r="10" spans="1:7" ht="15.75">
      <c r="A10" s="4" t="s">
        <v>155</v>
      </c>
      <c r="B10" s="6">
        <v>10</v>
      </c>
      <c r="C10" s="6" t="s">
        <v>5</v>
      </c>
      <c r="D10" s="8">
        <f>+D8-D9</f>
        <v>126231885</v>
      </c>
      <c r="E10" s="8">
        <f>+E8-E9</f>
        <v>1668951037</v>
      </c>
      <c r="F10" s="10">
        <v>126231885</v>
      </c>
      <c r="G10" s="8">
        <f>+G8-G9</f>
        <v>1668951037</v>
      </c>
    </row>
    <row r="11" spans="1:7" ht="15.75">
      <c r="A11" s="4" t="s">
        <v>131</v>
      </c>
      <c r="B11" s="6">
        <v>11</v>
      </c>
      <c r="C11" s="6"/>
      <c r="D11" s="10">
        <v>164809837</v>
      </c>
      <c r="E11" s="10">
        <v>1914923130</v>
      </c>
      <c r="F11" s="10">
        <v>164809837</v>
      </c>
      <c r="G11" s="10">
        <v>1914923130</v>
      </c>
    </row>
    <row r="12" spans="1:7" ht="15.75">
      <c r="A12" s="4" t="s">
        <v>132</v>
      </c>
      <c r="B12" s="6">
        <v>20</v>
      </c>
      <c r="C12" s="6" t="s">
        <v>5</v>
      </c>
      <c r="D12" s="100">
        <f>+D10-D11</f>
        <v>-38577952</v>
      </c>
      <c r="E12" s="8">
        <f>+E10-E11</f>
        <v>-245972093</v>
      </c>
      <c r="F12" s="10">
        <v>-38577952</v>
      </c>
      <c r="G12" s="8">
        <f>+G10-G11</f>
        <v>-245972093</v>
      </c>
    </row>
    <row r="13" spans="1:7" ht="15.75">
      <c r="A13" s="4" t="s">
        <v>149</v>
      </c>
      <c r="B13" s="6">
        <v>21</v>
      </c>
      <c r="C13" s="6"/>
      <c r="D13" s="10">
        <v>2802333</v>
      </c>
      <c r="E13" s="10">
        <v>13838156</v>
      </c>
      <c r="F13" s="10">
        <v>2802333</v>
      </c>
      <c r="G13" s="10">
        <v>13838156</v>
      </c>
    </row>
    <row r="14" spans="1:7" ht="15.75">
      <c r="A14" s="4" t="s">
        <v>133</v>
      </c>
      <c r="B14" s="6">
        <v>22</v>
      </c>
      <c r="C14" s="6"/>
      <c r="D14" s="10">
        <v>-274984558</v>
      </c>
      <c r="E14" s="10">
        <v>-555020400</v>
      </c>
      <c r="F14" s="10">
        <v>-274984558</v>
      </c>
      <c r="G14" s="10">
        <v>-555020400</v>
      </c>
    </row>
    <row r="15" spans="1:7" ht="15.75">
      <c r="A15" s="60" t="s">
        <v>40</v>
      </c>
      <c r="B15" s="6">
        <v>23</v>
      </c>
      <c r="C15" s="6" t="s">
        <v>5</v>
      </c>
      <c r="D15" s="101">
        <v>39655442</v>
      </c>
      <c r="E15" s="9">
        <v>11250000</v>
      </c>
      <c r="F15" s="9">
        <v>39655442</v>
      </c>
      <c r="G15" s="9">
        <v>11250000</v>
      </c>
    </row>
    <row r="16" spans="1:7" ht="15.75">
      <c r="A16" s="4" t="s">
        <v>134</v>
      </c>
      <c r="B16" s="6">
        <v>25</v>
      </c>
      <c r="C16" s="6" t="s">
        <v>5</v>
      </c>
      <c r="D16" s="10"/>
      <c r="E16" s="10"/>
      <c r="F16" s="10"/>
      <c r="G16" s="10"/>
    </row>
    <row r="17" spans="1:7" ht="15.75">
      <c r="A17" s="4" t="s">
        <v>135</v>
      </c>
      <c r="B17" s="6">
        <v>26</v>
      </c>
      <c r="C17" s="6" t="s">
        <v>5</v>
      </c>
      <c r="D17" s="10">
        <v>643558955</v>
      </c>
      <c r="E17" s="10">
        <v>438057816</v>
      </c>
      <c r="F17" s="10">
        <v>643558955</v>
      </c>
      <c r="G17" s="10">
        <v>438057816</v>
      </c>
    </row>
    <row r="18" spans="1:7" ht="15.75">
      <c r="A18" s="4" t="s">
        <v>136</v>
      </c>
      <c r="B18" s="6">
        <v>30</v>
      </c>
      <c r="C18" s="6" t="s">
        <v>5</v>
      </c>
      <c r="D18" s="10">
        <f>+D12+D13-D14-D17</f>
        <v>-404350016</v>
      </c>
      <c r="E18" s="8">
        <f>+E12+(E13-E14)-(E16+E17)</f>
        <v>-115171353</v>
      </c>
      <c r="F18" s="10">
        <v>-404350016</v>
      </c>
      <c r="G18" s="8">
        <f>+G12+(G13-G14)-(G16+G17)</f>
        <v>-115171353</v>
      </c>
    </row>
    <row r="19" spans="1:7" ht="15.75">
      <c r="A19" s="4" t="s">
        <v>137</v>
      </c>
      <c r="B19" s="6">
        <v>31</v>
      </c>
      <c r="C19" s="6" t="s">
        <v>5</v>
      </c>
      <c r="D19" s="10"/>
      <c r="E19" s="10">
        <v>79129432</v>
      </c>
      <c r="F19" s="10"/>
      <c r="G19" s="10">
        <v>79129432</v>
      </c>
    </row>
    <row r="20" spans="1:7" ht="15.75">
      <c r="A20" s="4" t="s">
        <v>138</v>
      </c>
      <c r="B20" s="6">
        <v>32</v>
      </c>
      <c r="C20" s="6" t="s">
        <v>5</v>
      </c>
      <c r="D20" s="10">
        <v>26713369</v>
      </c>
      <c r="E20" s="10">
        <v>6541483</v>
      </c>
      <c r="F20" s="10">
        <v>26713369</v>
      </c>
      <c r="G20" s="10">
        <v>6541483</v>
      </c>
    </row>
    <row r="21" spans="1:7" ht="15.75">
      <c r="A21" s="4" t="s">
        <v>139</v>
      </c>
      <c r="B21" s="6">
        <v>40</v>
      </c>
      <c r="C21" s="6" t="s">
        <v>5</v>
      </c>
      <c r="D21" s="10">
        <f>+D19-D20</f>
        <v>-26713369</v>
      </c>
      <c r="E21" s="8">
        <f>+E19-E20</f>
        <v>72587949</v>
      </c>
      <c r="F21" s="10">
        <v>-26713369</v>
      </c>
      <c r="G21" s="8">
        <f>+G19-G20</f>
        <v>72587949</v>
      </c>
    </row>
    <row r="22" spans="1:7" ht="15.75">
      <c r="A22" s="4" t="s">
        <v>140</v>
      </c>
      <c r="B22" s="6">
        <v>50</v>
      </c>
      <c r="C22" s="6" t="s">
        <v>5</v>
      </c>
      <c r="D22" s="10">
        <f>+D18+D21</f>
        <v>-431063385</v>
      </c>
      <c r="E22" s="10">
        <f>+E18+E21</f>
        <v>-42583404</v>
      </c>
      <c r="F22" s="10">
        <v>-431063385</v>
      </c>
      <c r="G22" s="10">
        <f>+G18+G21</f>
        <v>-42583404</v>
      </c>
    </row>
    <row r="23" spans="1:7" ht="15.75">
      <c r="A23" s="4" t="s">
        <v>150</v>
      </c>
      <c r="B23" s="6">
        <v>51</v>
      </c>
      <c r="C23" s="6"/>
      <c r="D23" s="10"/>
      <c r="E23" s="10"/>
      <c r="F23" s="10"/>
      <c r="G23" s="10"/>
    </row>
    <row r="24" spans="1:7" ht="15.75">
      <c r="A24" s="4" t="s">
        <v>151</v>
      </c>
      <c r="B24" s="6">
        <v>52</v>
      </c>
      <c r="C24" s="6"/>
      <c r="D24" s="10"/>
      <c r="E24" s="10"/>
      <c r="F24" s="10"/>
      <c r="G24" s="10"/>
    </row>
    <row r="25" spans="1:7" ht="15.75">
      <c r="A25" s="4" t="s">
        <v>141</v>
      </c>
      <c r="B25" s="6">
        <v>60</v>
      </c>
      <c r="C25" s="6" t="s">
        <v>5</v>
      </c>
      <c r="D25" s="8">
        <f>+D22-D23</f>
        <v>-431063385</v>
      </c>
      <c r="E25" s="8">
        <f>+E22-E23</f>
        <v>-42583404</v>
      </c>
      <c r="F25" s="8">
        <v>-431063385</v>
      </c>
      <c r="G25" s="8">
        <f>+G22-G23</f>
        <v>-42583404</v>
      </c>
    </row>
    <row r="26" spans="1:7" ht="15.75">
      <c r="A26" s="4" t="s">
        <v>159</v>
      </c>
      <c r="B26" s="6">
        <v>70</v>
      </c>
      <c r="C26" s="6" t="s">
        <v>5</v>
      </c>
      <c r="D26" s="10"/>
      <c r="E26" s="10"/>
      <c r="F26" s="10"/>
      <c r="G26" s="10"/>
    </row>
    <row r="27" spans="1:7" ht="15.75">
      <c r="A27" s="11" t="s">
        <v>158</v>
      </c>
      <c r="B27" s="95">
        <v>71</v>
      </c>
      <c r="C27" s="95"/>
      <c r="D27" s="96">
        <f>+D25/1028000</f>
        <v>-419.32235894941635</v>
      </c>
      <c r="E27" s="96">
        <f>+E25/1028000</f>
        <v>-41.42354474708171</v>
      </c>
      <c r="F27" s="96">
        <v>-419.32235894941635</v>
      </c>
      <c r="G27" s="96">
        <f>+G25/1028000</f>
        <v>-41.42354474708171</v>
      </c>
    </row>
    <row r="28" spans="1:7" ht="29.25" customHeight="1">
      <c r="A28" s="13"/>
      <c r="B28" s="13"/>
      <c r="C28" s="13"/>
      <c r="D28" s="13"/>
      <c r="E28" s="114" t="s">
        <v>164</v>
      </c>
      <c r="F28" s="114"/>
      <c r="G28" s="114"/>
    </row>
    <row r="29" spans="1:7" ht="15.75">
      <c r="A29" s="119" t="s">
        <v>152</v>
      </c>
      <c r="B29" s="119"/>
      <c r="C29" s="119"/>
      <c r="D29" s="13"/>
      <c r="E29" s="120" t="s">
        <v>38</v>
      </c>
      <c r="F29" s="120"/>
      <c r="G29" s="120"/>
    </row>
    <row r="30" spans="1:7" ht="15">
      <c r="A30" s="13"/>
      <c r="B30" s="13"/>
      <c r="C30" s="13"/>
      <c r="D30" s="13"/>
      <c r="E30" s="13"/>
      <c r="F30" s="13"/>
      <c r="G30" s="13"/>
    </row>
    <row r="31" spans="1:7" ht="15">
      <c r="A31" s="13"/>
      <c r="B31" s="13"/>
      <c r="C31" s="13"/>
      <c r="D31" s="13"/>
      <c r="E31" s="13"/>
      <c r="F31" s="13"/>
      <c r="G31" s="13"/>
    </row>
    <row r="32" spans="4:7" ht="15">
      <c r="D32" s="104"/>
      <c r="G32" s="105"/>
    </row>
    <row r="33" ht="15">
      <c r="G33" s="105"/>
    </row>
    <row r="34" ht="15">
      <c r="G34" s="105"/>
    </row>
    <row r="35" ht="15">
      <c r="G35" s="105"/>
    </row>
    <row r="36" ht="15">
      <c r="G36" s="106"/>
    </row>
  </sheetData>
  <sheetProtection/>
  <mergeCells count="12">
    <mergeCell ref="A29:C29"/>
    <mergeCell ref="E29:G29"/>
    <mergeCell ref="B6:B7"/>
    <mergeCell ref="C6:C7"/>
    <mergeCell ref="D6:D7"/>
    <mergeCell ref="E6:E7"/>
    <mergeCell ref="F6:G6"/>
    <mergeCell ref="E28:G28"/>
    <mergeCell ref="A1:G1"/>
    <mergeCell ref="A3:G3"/>
    <mergeCell ref="A4:G4"/>
    <mergeCell ref="A6:A7"/>
  </mergeCells>
  <printOptions horizontalCentered="1"/>
  <pageMargins left="0.2" right="0.2" top="0.45" bottom="0.29" header="0.38" footer="0.1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8" sqref="G18"/>
    </sheetView>
  </sheetViews>
  <sheetFormatPr defaultColWidth="8.88671875" defaultRowHeight="15"/>
  <cols>
    <col min="1" max="1" width="47.88671875" style="21" customWidth="1"/>
    <col min="2" max="2" width="5.10546875" style="21" customWidth="1"/>
    <col min="3" max="3" width="13.6640625" style="21" customWidth="1"/>
    <col min="4" max="4" width="13.5546875" style="21" customWidth="1"/>
    <col min="5" max="5" width="8.88671875" style="21" customWidth="1"/>
    <col min="6" max="6" width="16.4453125" style="21" customWidth="1"/>
    <col min="7" max="7" width="18.4453125" style="21" customWidth="1"/>
    <col min="8" max="16384" width="8.88671875" style="21" customWidth="1"/>
  </cols>
  <sheetData>
    <row r="1" spans="1:4" ht="17.25" customHeight="1">
      <c r="A1" s="19" t="s">
        <v>41</v>
      </c>
      <c r="B1" s="20"/>
      <c r="C1" s="124" t="s">
        <v>42</v>
      </c>
      <c r="D1" s="124"/>
    </row>
    <row r="2" spans="1:4" ht="17.25" customHeight="1">
      <c r="A2" s="22" t="s">
        <v>43</v>
      </c>
      <c r="B2" s="125"/>
      <c r="C2" s="126" t="s">
        <v>181</v>
      </c>
      <c r="D2" s="126"/>
    </row>
    <row r="3" spans="1:4" ht="17.25">
      <c r="A3" s="23"/>
      <c r="B3" s="125"/>
      <c r="C3" s="127" t="s">
        <v>182</v>
      </c>
      <c r="D3" s="127"/>
    </row>
    <row r="4" spans="1:4" s="24" customFormat="1" ht="20.25">
      <c r="A4" s="128" t="s">
        <v>44</v>
      </c>
      <c r="B4" s="128"/>
      <c r="C4" s="128"/>
      <c r="D4" s="128"/>
    </row>
    <row r="5" spans="1:4" s="25" customFormat="1" ht="15">
      <c r="A5" s="129" t="s">
        <v>45</v>
      </c>
      <c r="B5" s="129"/>
      <c r="C5" s="129"/>
      <c r="D5" s="129"/>
    </row>
    <row r="6" spans="1:4" s="25" customFormat="1" ht="15">
      <c r="A6" s="129" t="s">
        <v>153</v>
      </c>
      <c r="B6" s="129"/>
      <c r="C6" s="129"/>
      <c r="D6" s="129"/>
    </row>
    <row r="7" spans="1:4" s="28" customFormat="1" ht="15.75">
      <c r="A7" s="26"/>
      <c r="B7" s="27"/>
      <c r="C7" s="130" t="s">
        <v>46</v>
      </c>
      <c r="D7" s="130"/>
    </row>
    <row r="8" spans="1:4" ht="30">
      <c r="A8" s="29" t="s">
        <v>1</v>
      </c>
      <c r="B8" s="29" t="s">
        <v>2</v>
      </c>
      <c r="C8" s="29" t="s">
        <v>177</v>
      </c>
      <c r="D8" s="29" t="s">
        <v>176</v>
      </c>
    </row>
    <row r="9" spans="1:4" s="31" customFormat="1" ht="15">
      <c r="A9" s="30">
        <v>1</v>
      </c>
      <c r="B9" s="30">
        <v>2</v>
      </c>
      <c r="C9" s="30">
        <v>3</v>
      </c>
      <c r="D9" s="30">
        <v>4</v>
      </c>
    </row>
    <row r="10" spans="1:4" s="35" customFormat="1" ht="21" customHeight="1">
      <c r="A10" s="32" t="s">
        <v>47</v>
      </c>
      <c r="B10" s="33"/>
      <c r="C10" s="34"/>
      <c r="D10" s="34"/>
    </row>
    <row r="11" spans="1:7" ht="21.75" customHeight="1">
      <c r="A11" s="36" t="s">
        <v>69</v>
      </c>
      <c r="B11" s="99" t="s">
        <v>142</v>
      </c>
      <c r="C11" s="38">
        <v>8099118158</v>
      </c>
      <c r="D11" s="38">
        <v>11195188012</v>
      </c>
      <c r="F11" s="76"/>
      <c r="G11" s="47"/>
    </row>
    <row r="12" spans="1:6" ht="21" customHeight="1">
      <c r="A12" s="39" t="s">
        <v>48</v>
      </c>
      <c r="B12" s="99" t="s">
        <v>154</v>
      </c>
      <c r="C12" s="40">
        <f>-(321839754+752751230+562334320-4000000)</f>
        <v>-1632925304</v>
      </c>
      <c r="D12" s="40">
        <v>-2079903352</v>
      </c>
      <c r="F12" s="76"/>
    </row>
    <row r="13" spans="1:7" ht="18.75" customHeight="1">
      <c r="A13" s="39" t="s">
        <v>49</v>
      </c>
      <c r="B13" s="99" t="s">
        <v>165</v>
      </c>
      <c r="C13" s="40">
        <v>-3240152725</v>
      </c>
      <c r="D13" s="40">
        <v>-6299812004</v>
      </c>
      <c r="F13" s="76"/>
      <c r="G13" s="47"/>
    </row>
    <row r="14" spans="1:6" ht="17.25" customHeight="1">
      <c r="A14" s="39" t="s">
        <v>166</v>
      </c>
      <c r="B14" s="99" t="s">
        <v>167</v>
      </c>
      <c r="C14" s="40">
        <v>-8525427</v>
      </c>
      <c r="D14" s="40">
        <v>-11250000</v>
      </c>
      <c r="F14" s="76"/>
    </row>
    <row r="15" spans="1:6" ht="21.75" customHeight="1">
      <c r="A15" s="39" t="s">
        <v>168</v>
      </c>
      <c r="B15" s="99" t="s">
        <v>169</v>
      </c>
      <c r="C15" s="40">
        <v>-509094101</v>
      </c>
      <c r="D15" s="40"/>
      <c r="F15" s="76"/>
    </row>
    <row r="16" spans="1:6" ht="18.75" customHeight="1">
      <c r="A16" s="39" t="s">
        <v>50</v>
      </c>
      <c r="B16" s="99" t="s">
        <v>170</v>
      </c>
      <c r="C16" s="38">
        <f>300000+118000000</f>
        <v>118300000</v>
      </c>
      <c r="D16" s="38">
        <v>2842013224</v>
      </c>
      <c r="F16" s="76"/>
    </row>
    <row r="17" spans="1:6" ht="19.5" customHeight="1">
      <c r="A17" s="39" t="s">
        <v>51</v>
      </c>
      <c r="B17" s="99" t="s">
        <v>171</v>
      </c>
      <c r="C17" s="40">
        <f>-(1590197945+6615292+665733349+91395511+162000000)</f>
        <v>-2515942097</v>
      </c>
      <c r="D17" s="40">
        <v>-4807809410</v>
      </c>
      <c r="F17" s="76"/>
    </row>
    <row r="18" spans="1:7" ht="21.75" customHeight="1">
      <c r="A18" s="41" t="s">
        <v>52</v>
      </c>
      <c r="B18" s="42">
        <v>20</v>
      </c>
      <c r="C18" s="43">
        <f>SUM(C11:C17)</f>
        <v>310778504</v>
      </c>
      <c r="D18" s="43">
        <f>SUM(D11:D17)</f>
        <v>838426470</v>
      </c>
      <c r="F18" s="59"/>
      <c r="G18" s="47"/>
    </row>
    <row r="19" spans="1:6" ht="18" customHeight="1">
      <c r="A19" s="44" t="s">
        <v>53</v>
      </c>
      <c r="B19" s="37"/>
      <c r="C19" s="45"/>
      <c r="D19" s="45"/>
      <c r="F19" s="76"/>
    </row>
    <row r="20" spans="1:6" ht="21" customHeight="1">
      <c r="A20" s="39" t="s">
        <v>54</v>
      </c>
      <c r="B20" s="37">
        <v>21</v>
      </c>
      <c r="C20" s="40"/>
      <c r="D20" s="40"/>
      <c r="F20" s="76"/>
    </row>
    <row r="21" spans="1:7" ht="28.5" customHeight="1">
      <c r="A21" s="39" t="s">
        <v>55</v>
      </c>
      <c r="B21" s="37">
        <v>22</v>
      </c>
      <c r="C21" s="38"/>
      <c r="D21" s="38"/>
      <c r="F21" s="76"/>
      <c r="G21" s="47"/>
    </row>
    <row r="22" spans="1:6" ht="18" customHeight="1">
      <c r="A22" s="39" t="s">
        <v>56</v>
      </c>
      <c r="B22" s="37">
        <v>23</v>
      </c>
      <c r="C22" s="40"/>
      <c r="D22" s="40"/>
      <c r="F22" s="76"/>
    </row>
    <row r="23" spans="1:7" ht="18.75" customHeight="1">
      <c r="A23" s="39" t="s">
        <v>57</v>
      </c>
      <c r="B23" s="37">
        <v>25</v>
      </c>
      <c r="C23" s="40"/>
      <c r="D23" s="40"/>
      <c r="G23" s="47"/>
    </row>
    <row r="24" spans="1:4" ht="19.5" customHeight="1">
      <c r="A24" s="39" t="s">
        <v>58</v>
      </c>
      <c r="B24" s="37">
        <v>26</v>
      </c>
      <c r="C24" s="38"/>
      <c r="D24" s="46"/>
    </row>
    <row r="25" spans="1:6" ht="20.25" customHeight="1">
      <c r="A25" s="39" t="s">
        <v>59</v>
      </c>
      <c r="B25" s="37">
        <v>27</v>
      </c>
      <c r="C25" s="38">
        <v>2802333</v>
      </c>
      <c r="D25" s="38"/>
      <c r="F25" s="76"/>
    </row>
    <row r="26" spans="1:7" ht="18" customHeight="1">
      <c r="A26" s="41" t="s">
        <v>60</v>
      </c>
      <c r="B26" s="42">
        <v>30</v>
      </c>
      <c r="C26" s="43">
        <f>SUM(C20:C25)</f>
        <v>2802333</v>
      </c>
      <c r="D26" s="43"/>
      <c r="F26" s="76"/>
      <c r="G26" s="48"/>
    </row>
    <row r="27" spans="1:7" ht="16.5" customHeight="1">
      <c r="A27" s="44" t="s">
        <v>61</v>
      </c>
      <c r="B27" s="37"/>
      <c r="C27" s="49"/>
      <c r="D27" s="38"/>
      <c r="F27" s="76"/>
      <c r="G27" s="48"/>
    </row>
    <row r="28" spans="1:7" ht="17.25" customHeight="1">
      <c r="A28" s="39" t="s">
        <v>62</v>
      </c>
      <c r="B28" s="37">
        <v>31</v>
      </c>
      <c r="C28" s="38"/>
      <c r="D28" s="38"/>
      <c r="F28" s="76"/>
      <c r="G28" s="48"/>
    </row>
    <row r="29" spans="1:7" ht="30" customHeight="1">
      <c r="A29" s="50" t="s">
        <v>63</v>
      </c>
      <c r="B29" s="37">
        <v>32</v>
      </c>
      <c r="C29" s="38"/>
      <c r="D29" s="40"/>
      <c r="G29" s="48"/>
    </row>
    <row r="30" spans="1:6" ht="18" customHeight="1">
      <c r="A30" s="39" t="s">
        <v>172</v>
      </c>
      <c r="B30" s="37">
        <v>33</v>
      </c>
      <c r="C30" s="38">
        <v>2109029273</v>
      </c>
      <c r="D30" s="38">
        <v>1217000000</v>
      </c>
      <c r="F30" s="48"/>
    </row>
    <row r="31" spans="1:6" ht="15" customHeight="1">
      <c r="A31" s="39" t="s">
        <v>173</v>
      </c>
      <c r="B31" s="37">
        <v>34</v>
      </c>
      <c r="C31" s="40">
        <v>-2033250000</v>
      </c>
      <c r="D31" s="40">
        <v>-1800000000</v>
      </c>
      <c r="F31" s="76"/>
    </row>
    <row r="32" spans="1:6" ht="18.75" customHeight="1">
      <c r="A32" s="39" t="s">
        <v>174</v>
      </c>
      <c r="B32" s="37">
        <v>35</v>
      </c>
      <c r="C32" s="38"/>
      <c r="D32" s="38"/>
      <c r="F32" s="76"/>
    </row>
    <row r="33" spans="1:6" ht="17.25" customHeight="1">
      <c r="A33" s="39" t="s">
        <v>64</v>
      </c>
      <c r="B33" s="37">
        <v>36</v>
      </c>
      <c r="C33" s="40"/>
      <c r="D33" s="40"/>
      <c r="F33" s="76"/>
    </row>
    <row r="34" spans="1:6" ht="19.5" customHeight="1">
      <c r="A34" s="41" t="s">
        <v>65</v>
      </c>
      <c r="B34" s="42">
        <v>40</v>
      </c>
      <c r="C34" s="43">
        <f>SUM(C28:C33)</f>
        <v>75779273</v>
      </c>
      <c r="D34" s="43">
        <f>SUM(D28:D33)</f>
        <v>-583000000</v>
      </c>
      <c r="F34" s="76"/>
    </row>
    <row r="35" spans="1:6" ht="17.25" customHeight="1">
      <c r="A35" s="44" t="s">
        <v>66</v>
      </c>
      <c r="B35" s="51">
        <v>50</v>
      </c>
      <c r="C35" s="43">
        <f>+C18+C26+C34</f>
        <v>389360110</v>
      </c>
      <c r="D35" s="43">
        <f>+D18+D26+D34</f>
        <v>255426470</v>
      </c>
      <c r="F35" s="76"/>
    </row>
    <row r="36" spans="1:6" ht="21" customHeight="1">
      <c r="A36" s="44" t="s">
        <v>67</v>
      </c>
      <c r="B36" s="51">
        <v>60</v>
      </c>
      <c r="C36" s="45">
        <v>1307598574</v>
      </c>
      <c r="D36" s="45">
        <v>591153291</v>
      </c>
      <c r="F36" s="76"/>
    </row>
    <row r="37" spans="1:6" ht="20.25" customHeight="1">
      <c r="A37" s="52" t="s">
        <v>175</v>
      </c>
      <c r="B37" s="53">
        <v>70</v>
      </c>
      <c r="C37" s="54">
        <f>+C35+C36</f>
        <v>1696958684</v>
      </c>
      <c r="D37" s="54">
        <f>+D35+D36</f>
        <v>846579761</v>
      </c>
      <c r="F37" s="76"/>
    </row>
    <row r="38" spans="1:4" ht="15.75">
      <c r="A38" s="55"/>
      <c r="B38" s="56"/>
      <c r="C38" s="131" t="s">
        <v>183</v>
      </c>
      <c r="D38" s="131"/>
    </row>
    <row r="39" spans="1:4" ht="16.5">
      <c r="A39" s="132" t="s">
        <v>71</v>
      </c>
      <c r="B39" s="132"/>
      <c r="C39" s="132" t="s">
        <v>38</v>
      </c>
      <c r="D39" s="132"/>
    </row>
    <row r="40" spans="1:4" ht="15">
      <c r="A40" s="57"/>
      <c r="B40" s="57"/>
      <c r="C40" s="123"/>
      <c r="D40" s="123"/>
    </row>
    <row r="41" spans="3:4" ht="15">
      <c r="C41" s="48"/>
      <c r="D41" s="47"/>
    </row>
    <row r="42" spans="3:4" ht="15">
      <c r="C42" s="48"/>
      <c r="D42" s="58"/>
    </row>
    <row r="43" spans="3:4" ht="15">
      <c r="C43" s="48"/>
      <c r="D43" s="48"/>
    </row>
    <row r="44" spans="3:4" ht="15">
      <c r="C44" s="48"/>
      <c r="D44" s="48"/>
    </row>
    <row r="45" spans="3:4" ht="15">
      <c r="C45" s="48"/>
      <c r="D45" s="48"/>
    </row>
    <row r="48" ht="15">
      <c r="C48" s="58"/>
    </row>
  </sheetData>
  <sheetProtection/>
  <mergeCells count="12">
    <mergeCell ref="A39:B39"/>
    <mergeCell ref="C39:D39"/>
    <mergeCell ref="C40:D40"/>
    <mergeCell ref="C1:D1"/>
    <mergeCell ref="B2:B3"/>
    <mergeCell ref="C2:D2"/>
    <mergeCell ref="C3:D3"/>
    <mergeCell ref="A4:D4"/>
    <mergeCell ref="A5:D5"/>
    <mergeCell ref="A6:D6"/>
    <mergeCell ref="C7:D7"/>
    <mergeCell ref="C38:D38"/>
  </mergeCells>
  <printOptions horizontalCentered="1"/>
  <pageMargins left="0.42" right="0.2" top="0.22" bottom="0.3" header="0.2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2015-04-20T09:50:15Z</cp:lastPrinted>
  <dcterms:created xsi:type="dcterms:W3CDTF">2013-01-23T07:56:14Z</dcterms:created>
  <dcterms:modified xsi:type="dcterms:W3CDTF">2015-04-20T09:50:26Z</dcterms:modified>
  <cp:category/>
  <cp:version/>
  <cp:contentType/>
  <cp:contentStatus/>
</cp:coreProperties>
</file>