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sdsor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package/2006/relationships/digital-signature/origin" Target="/package/services/digital-signature/origin.psdsor" Id="R8787b598f9534e97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DN - BẢNG CÂN ĐỐI KẾ TOÁN" sheetId="3" r:id="rId1"/>
    <sheet name="DN - BÁO CÁO KẾT QUẢ KINH DOANH" sheetId="1" r:id="rId2"/>
    <sheet name="DN - BÁO CÁO LƯU CHUYỂN TIỀN TỆ" sheetId="2" r:id="rId3"/>
  </sheets>
  <calcPr calcId="124519"/>
</workbook>
</file>

<file path=xl/calcChain.xml><?xml version="1.0" encoding="utf-8"?>
<calcChain xmlns="http://schemas.openxmlformats.org/spreadsheetml/2006/main">
  <c r="E107" i="3"/>
  <c r="D107"/>
  <c r="D130"/>
  <c r="D129"/>
  <c r="D77"/>
  <c r="E108"/>
  <c r="E121"/>
  <c r="D121"/>
  <c r="D108"/>
  <c r="D109"/>
  <c r="D39"/>
  <c r="D38"/>
  <c r="D24" i="2"/>
  <c r="D54"/>
  <c r="D19" i="3"/>
  <c r="D15" s="1"/>
  <c r="D13" s="1"/>
  <c r="D12" s="1"/>
  <c r="D18" i="2"/>
  <c r="D35"/>
  <c r="D16" i="3"/>
  <c r="D20"/>
  <c r="D29"/>
  <c r="D32"/>
  <c r="E13"/>
  <c r="E16"/>
  <c r="E12" s="1"/>
  <c r="E75" s="1"/>
  <c r="E20"/>
  <c r="E29"/>
  <c r="E35"/>
  <c r="E32"/>
  <c r="D48"/>
  <c r="D51"/>
  <c r="D54"/>
  <c r="D57"/>
  <c r="D47"/>
  <c r="D60"/>
  <c r="D63"/>
  <c r="D69"/>
  <c r="E39"/>
  <c r="E48"/>
  <c r="E51"/>
  <c r="E54"/>
  <c r="E57"/>
  <c r="E47"/>
  <c r="E60"/>
  <c r="E63"/>
  <c r="E69"/>
  <c r="E38"/>
  <c r="D78"/>
  <c r="D93"/>
  <c r="E78"/>
  <c r="E93"/>
  <c r="E77"/>
  <c r="D126"/>
  <c r="E109"/>
  <c r="E129" s="1"/>
  <c r="E126"/>
  <c r="G23" i="1"/>
  <c r="G11"/>
  <c r="G13" s="1"/>
  <c r="G20" s="1"/>
  <c r="G24" s="1"/>
  <c r="G27" s="1"/>
  <c r="G30" s="1"/>
  <c r="F23"/>
  <c r="F11"/>
  <c r="F13"/>
  <c r="F20" s="1"/>
  <c r="F24" s="1"/>
  <c r="F27" s="1"/>
  <c r="F30" s="1"/>
  <c r="E23"/>
  <c r="E11"/>
  <c r="E13" s="1"/>
  <c r="E20" s="1"/>
  <c r="E24" s="1"/>
  <c r="E27" s="1"/>
  <c r="E30" s="1"/>
  <c r="D11"/>
  <c r="D13" s="1"/>
  <c r="D20" s="1"/>
  <c r="D24" s="1"/>
  <c r="D27" s="1"/>
  <c r="D30" s="1"/>
  <c r="D23"/>
  <c r="D27" i="2"/>
  <c r="D36"/>
  <c r="D39" s="1"/>
  <c r="D55" s="1"/>
  <c r="D75" i="3" l="1"/>
</calcChain>
</file>

<file path=xl/sharedStrings.xml><?xml version="1.0" encoding="utf-8"?>
<sst xmlns="http://schemas.openxmlformats.org/spreadsheetml/2006/main" count="396" uniqueCount="346">
  <si>
    <t>Báo cáo tài chính</t>
  </si>
  <si>
    <t>Mẫu số ......</t>
  </si>
  <si>
    <t>Chỉ tiêu</t>
  </si>
  <si>
    <t>Mã chỉ tiêu</t>
  </si>
  <si>
    <t>Thuyết minh</t>
  </si>
  <si>
    <t>Quý này năm nay</t>
  </si>
  <si>
    <t>Quý này năm trước</t>
  </si>
  <si>
    <t>1. Doanh thu bán hàng và cung cấp dịch vụ</t>
  </si>
  <si>
    <t>01</t>
  </si>
  <si>
    <t>2. Các khoản giảm trừ doanh thu</t>
  </si>
  <si>
    <t>02</t>
  </si>
  <si>
    <t>3. Doanh thu thuần về bán hàng và cung cấp dịch vụ (10 = 01 - 02)</t>
  </si>
  <si>
    <t>10</t>
  </si>
  <si>
    <t>4. Giá vốn hàng bán</t>
  </si>
  <si>
    <t>11</t>
  </si>
  <si>
    <t>5. Lợi nhuận gộp về bán hàng và 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</si>
  <si>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</si>
  <si>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</si>
  <si>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</si>
  <si>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</si>
  <si>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</si>
  <si>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</si>
  <si>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</si>
  <si>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Phần lãi lỗ trong công ty liên doanh liên kết</t>
  </si>
  <si>
    <t xml:space="preserve">24 </t>
  </si>
  <si>
    <t>9. Chi phí bán hàng</t>
  </si>
  <si>
    <t>25</t>
  </si>
  <si>
    <t>10. Chi phí quản lý doanh nghiệp</t>
  </si>
  <si>
    <t>26</t>
  </si>
  <si>
    <t>11. Lợi nhuận thuần từ hoạt động kinh doanh{30=20+(21-22)+24-(25+26)}</t>
  </si>
  <si>
    <t>30</t>
  </si>
  <si>
    <t>12. Thu nhập khác</t>
  </si>
  <si>
    <t>31</t>
  </si>
  <si>
    <t>13. Chi phí khác</t>
  </si>
  <si>
    <t>32</t>
  </si>
  <si>
    <t>14. Lợi nhuận khác(40=31-32)</t>
  </si>
  <si>
    <t>40</t>
  </si>
  <si>
    <t>15. Tổng lợi nhuận kế toán trước thuế(50=30+40)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</si>
  <si>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</si>
  <si>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</si>
  <si>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</si>
  <si>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</si>
  <si>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</si>
  <si>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</si>
  <si>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</si>
  <si>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18.1 Lợi nhuận sau thuế của công ty mẹ</t>
  </si>
  <si>
    <t>61</t>
  </si>
  <si>
    <t>18.2 Lợi nhuận sau thuế của cổ đông không kiểm soát</t>
  </si>
  <si>
    <t>62</t>
  </si>
  <si>
    <t>19. Lãi cơ bản trên cổ phiếu(*)</t>
  </si>
  <si>
    <t>70</t>
  </si>
  <si>
    <t>20. Lãi suy giảm trên cổ phiếu</t>
  </si>
  <si>
    <t>71</t>
  </si>
  <si>
    <t>I. Lưu chuyển tiền từ hoạt động kinh doanh</t>
  </si>
  <si>
    <t/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</si>
  <si>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</si>
  <si>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</si>
  <si>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</si>
  <si>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03</t>
  </si>
  <si>
    <t>4. Tiền lãi vay đã trả</t>
  </si>
  <si>
    <t>04</t>
  </si>
  <si>
    <t>5. Thuế thu nhập doanh nghiệp đã nộp</t>
  </si>
  <si>
    <t>05</t>
  </si>
  <si>
    <t>6. Tiền thu khác từ hoạt động kinh doanh</t>
  </si>
  <si>
    <t>06</t>
  </si>
  <si>
    <t>7. Tiền chi khác cho hoạt động kinh doanh</t>
  </si>
  <si>
    <t>07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</si>
  <si>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</si>
  <si>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</si>
  <si>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</si>
  <si>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</si>
  <si>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</si>
  <si>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</si>
  <si>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24</t>
  </si>
  <si>
    <t>5.Tiền chi đầu tư góp vốn vào đơn vị khác</t>
  </si>
  <si>
    <t>6.Tiền thu hồi đầu tư góp vốn vào đơn vị khác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</si>
  <si>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</si>
  <si>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</si>
  <si>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</si>
  <si>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</si>
  <si>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</si>
  <si>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</si>
  <si>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thu từ đi vay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</si>
  <si>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</si>
  <si>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</si>
  <si>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</si>
  <si>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</si>
  <si>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</si>
  <si>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</si>
  <si>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</si>
  <si>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</si>
  <si>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</si>
  <si>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</si>
  <si>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</si>
  <si>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</si>
  <si>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DN - BẢNG CÂN ĐỐI KẾ TOÁN</t>
  </si>
  <si>
    <t>Số cuối kỳ</t>
  </si>
  <si>
    <t>Số đầu năm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</si>
  <si>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</si>
  <si>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</si>
  <si>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</si>
  <si>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</si>
  <si>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</si>
  <si>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</si>
  <si>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</si>
  <si>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</si>
  <si>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</si>
  <si>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</si>
  <si>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</si>
  <si>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</si>
  <si>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</si>
  <si>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</si>
  <si>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</si>
  <si>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</si>
  <si>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</si>
  <si>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</si>
  <si>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</si>
  <si>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</si>
  <si>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</si>
  <si>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</si>
  <si>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</si>
  <si>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</si>
  <si>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</si>
  <si>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</si>
  <si>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</si>
  <si>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</si>
  <si>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</si>
  <si>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</si>
  <si>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</si>
  <si>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</si>
  <si>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</si>
  <si>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</si>
  <si>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</si>
  <si>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</si>
  <si>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</si>
  <si>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</si>
  <si>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</si>
  <si>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</si>
  <si>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</si>
  <si>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</si>
  <si>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</si>
  <si>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</si>
  <si>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</si>
  <si>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</si>
  <si>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</si>
  <si>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</si>
  <si>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</si>
  <si>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</si>
  <si>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</si>
  <si>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</si>
  <si>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</si>
  <si>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</si>
  <si>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</si>
  <si>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</si>
  <si>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</si>
  <si>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</si>
  <si>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</si>
  <si>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</si>
  <si>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</si>
  <si>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</si>
  <si>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</si>
  <si>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</si>
  <si>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</si>
  <si>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</si>
  <si>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</si>
  <si>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</si>
  <si>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</si>
  <si>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7. Dự phòng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</si>
  <si>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</si>
  <si>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</si>
  <si>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</si>
  <si>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</si>
  <si>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</si>
  <si>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</si>
  <si>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</si>
  <si>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</si>
  <si>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</si>
  <si>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</si>
  <si>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</si>
  <si>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</si>
  <si>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</si>
  <si>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</si>
  <si>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</si>
  <si>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</si>
  <si>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</si>
  <si>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</si>
  <si>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</si>
  <si>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</si>
  <si>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</si>
  <si>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</si>
  <si>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</si>
  <si>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</si>
  <si>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</si>
  <si>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</si>
  <si>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</si>
  <si>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</si>
  <si>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</si>
  <si>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</si>
  <si>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</si>
  <si>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</si>
  <si>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</si>
  <si>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</si>
  <si>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</si>
  <si>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</si>
  <si>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</si>
  <si>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</si>
  <si>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</si>
  <si>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</si>
  <si>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</si>
  <si>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</si>
  <si>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</si>
  <si>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</si>
  <si>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</si>
  <si>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Thiết bị, vật tư, phụ tùng thay thế dài hạn</t>
  </si>
  <si>
    <t>263</t>
  </si>
  <si>
    <t>4. Tài sản dài hạn khác</t>
  </si>
  <si>
    <t>268</t>
  </si>
  <si>
    <t>5. Lợi thế thương mại</t>
  </si>
  <si>
    <t>269</t>
  </si>
  <si>
    <t>TỔNG CỘNG TÀI SẢN</t>
  </si>
  <si>
    <t>270</t>
  </si>
  <si>
    <t>NGUỒN VỐN</t>
  </si>
  <si>
    <t>C. NỢ PHẢI TRẢ</t>
  </si>
  <si>
    <t>300</t>
  </si>
  <si>
    <t>I. Nợ ngắn hạn</t>
  </si>
  <si>
    <t>310</t>
  </si>
  <si>
    <t>1. Phải trả người bán ngắn hạn</t>
  </si>
  <si>
    <t>311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</si>
  <si>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</si>
  <si>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</si>
  <si>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</si>
  <si>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</si>
  <si>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</si>
  <si>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</si>
  <si>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</si>
  <si>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</si>
  <si>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</si>
  <si>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</si>
  <si>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</si>
  <si>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</si>
  <si>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</si>
  <si>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</si>
  <si>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</si>
  <si>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</si>
  <si>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>10. Vay và nợ thuê tài chính ngắn hạn</t>
  </si>
  <si>
    <t>320</t>
  </si>
  <si>
    <t>11. Dự phòng phải trả ngắn hạn</t>
  </si>
  <si>
    <t>321</t>
  </si>
  <si>
    <t>12. Quỹ khen thưởng phúc lợi</t>
  </si>
  <si>
    <t>322</t>
  </si>
  <si>
    <t>13. Quỹ bình ổn giá</t>
  </si>
  <si>
    <t>323</t>
  </si>
  <si>
    <t>14. Giao dịch mua bán lại trái phiếu Chính phủ</t>
  </si>
  <si>
    <t>324</t>
  </si>
  <si>
    <t>II. Nợ dài hạn</t>
  </si>
  <si>
    <t>330</t>
  </si>
  <si>
    <t xml:space="preserve">1. Phải trả người bán dài hạn 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</si>
  <si>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</si>
  <si>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</si>
  <si>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</si>
  <si>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</si>
  <si>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</si>
  <si>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</si>
  <si>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</si>
  <si>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</si>
  <si>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</si>
  <si>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</si>
  <si>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</si>
  <si>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</si>
  <si>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</si>
  <si>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</si>
  <si>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</si>
  <si>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</si>
  <si>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</si>
  <si>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</si>
  <si>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</si>
  <si>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</si>
  <si>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</si>
  <si>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</si>
  <si>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</si>
  <si>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</si>
  <si>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</si>
  <si>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D.VỐN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</si>
  <si>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</si>
  <si>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</si>
  <si>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</si>
  <si>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</si>
  <si>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</si>
  <si>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</si>
  <si>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</si>
  <si>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</si>
  <si>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</si>
  <si>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 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</si>
  <si>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</si>
  <si>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</si>
  <si>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</si>
  <si>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</si>
  <si>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</si>
  <si>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</si>
  <si>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</si>
  <si>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</si>
  <si>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</si>
  <si>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</si>
  <si>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</si>
  <si>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</si>
  <si>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</si>
  <si>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9. Quỹ hỗ trợ sắp xếp doanh nghiệp</t>
  </si>
  <si>
    <t>419</t>
  </si>
  <si>
    <t>10. Quỹ khác thuộc vốn chủ sở hữu</t>
  </si>
  <si>
    <t>420</t>
  </si>
  <si>
    <t>11. Lợi nhuận sau thuế chưa phân phối</t>
  </si>
  <si>
    <t>421</t>
  </si>
  <si>
    <t>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</si>
  <si>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</si>
  <si>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</si>
  <si>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</si>
  <si>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</si>
  <si>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</si>
  <si>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</si>
  <si>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</si>
  <si>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II. Nguồn kinh phí và quỹ khác</t>
  </si>
  <si>
    <t>430</t>
  </si>
  <si>
    <t>1. Nguồn kinh phí</t>
  </si>
  <si>
    <t>431</t>
  </si>
  <si>
    <t>2. Nguồn kinh phí đã hình thành TSCĐ</t>
  </si>
  <si>
    <t>432</t>
  </si>
  <si>
    <t>TỔNG CỘNG NGUỒN VỐN</t>
  </si>
  <si>
    <t>440</t>
  </si>
  <si>
    <t>Lũy kế năm nay</t>
  </si>
  <si>
    <t>Lũy kế năm trước</t>
  </si>
  <si>
    <t>Lũy kế (Năm nay)</t>
  </si>
  <si>
    <t>Lũy kế(Năm trước)</t>
  </si>
  <si>
    <t>CÔNG TY:CỔ PHẦN TAXI GAS SÀI GÒN PETROLIMEX</t>
  </si>
  <si>
    <t>Địa chỉ:178/6 ĐIỆN BIÊN PHỦ, P21, QUẬN BÌNH THẠNH</t>
  </si>
  <si>
    <t>Tel: 08.35121212      Fax:..08.35124124</t>
  </si>
  <si>
    <t>GIÁM ĐỐC CÔNG TY</t>
  </si>
  <si>
    <t>LẬP BỂU</t>
  </si>
  <si>
    <t>KT TRƯỞNG</t>
  </si>
  <si>
    <t>TM</t>
  </si>
  <si>
    <t>MCT</t>
  </si>
  <si>
    <t>TP, HCM ngày 30 tháng 06 năm 2015</t>
  </si>
  <si>
    <t>ĐẾN 30/06/2015</t>
  </si>
  <si>
    <t>Quý  02   năm tài chính 2015</t>
  </si>
  <si>
    <t>DN - BÁO CÁO KẾT QUẢ KINH DOANH - QUÝ 2/2015</t>
  </si>
  <si>
    <t>Quý 02  năm tài chính 2015</t>
  </si>
  <si>
    <t>DN - BÁO CÁO LƯU CHUYỂN TIỀN TỆ - PPTT - QUÝ 2/2015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</si>
</sst>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9"/>
      <name val="Arial"/>
    </font>
    <font>
      <sz val="9"/>
      <name val="Arial"/>
    </font>
    <font>
      <b/>
      <sz val="9"/>
      <name val="Arial"/>
      <family val="2"/>
    </font>
    <font>
      <sz val="9"/>
      <name val="Arial"/>
      <family val="2"/>
    </font>
    <font>
      <b/>
      <sz val="1"/>
      <name val="Arial"/>
    </font>
    <font>
      <b/>
      <sz val="14"/>
      <name val="Arial"/>
    </font>
    <font>
      <b/>
      <sz val="12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3" fontId="1" fillId="0" borderId="1" xfId="0" applyNumberFormat="1" applyFont="1" applyFill="1" applyBorder="1"/>
    <xf numFmtId="3" fontId="2" fillId="0" borderId="1" xfId="0" applyNumberFormat="1" applyFont="1" applyFill="1" applyBorder="1"/>
    <xf numFmtId="3" fontId="3" fillId="0" borderId="1" xfId="0" applyNumberFormat="1" applyFont="1" applyFill="1" applyBorder="1"/>
    <xf numFmtId="0" fontId="1" fillId="0" borderId="0" xfId="0" applyFont="1" applyFill="1"/>
    <xf numFmtId="0" fontId="2" fillId="0" borderId="1" xfId="0" applyFont="1" applyFill="1" applyBorder="1"/>
    <xf numFmtId="3" fontId="1" fillId="0" borderId="0" xfId="0" applyNumberFormat="1" applyFont="1"/>
    <xf numFmtId="0" fontId="3" fillId="0" borderId="1" xfId="0" applyFont="1" applyBorder="1"/>
    <xf numFmtId="0" fontId="3" fillId="0" borderId="0" xfId="0" applyFont="1"/>
    <xf numFmtId="3" fontId="3" fillId="0" borderId="1" xfId="0" applyNumberFormat="1" applyFont="1" applyBorder="1"/>
    <xf numFmtId="0" fontId="4" fillId="0" borderId="0" xfId="0" applyFont="1" applyFill="1"/>
    <xf numFmtId="0" fontId="2" fillId="0" borderId="2" xfId="0" applyFont="1" applyBorder="1"/>
    <xf numFmtId="3" fontId="1" fillId="0" borderId="2" xfId="0" applyNumberFormat="1" applyFont="1" applyFill="1" applyBorder="1"/>
    <xf numFmtId="0" fontId="1" fillId="0" borderId="3" xfId="0" applyFont="1" applyBorder="1" applyAlignment="1">
      <alignment horizontal="center" vertical="center"/>
    </xf>
    <xf numFmtId="0" fontId="1" fillId="0" borderId="2" xfId="0" applyFont="1" applyBorder="1"/>
    <xf numFmtId="0" fontId="3" fillId="0" borderId="0" xfId="0" applyFont="1" applyFill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3" fontId="2" fillId="0" borderId="2" xfId="0" applyNumberFormat="1" applyFont="1" applyFill="1" applyBorder="1"/>
    <xf numFmtId="0" fontId="8" fillId="0" borderId="0" xfId="0" applyFont="1"/>
    <xf numFmtId="3" fontId="5" fillId="0" borderId="0" xfId="0" applyNumberFormat="1" applyFont="1"/>
    <xf numFmtId="3" fontId="8" fillId="0" borderId="0" xfId="0" applyNumberFormat="1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0" xfId="0" applyFont="1"/>
    <xf numFmtId="0" fontId="4" fillId="0" borderId="1" xfId="0" applyFont="1" applyBorder="1"/>
    <xf numFmtId="3" fontId="4" fillId="0" borderId="1" xfId="0" applyNumberFormat="1" applyFont="1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tabSelected="1" topLeftCell="A101" workbookViewId="0">
      <selection activeCell="D131" sqref="D131"/>
    </sheetView>
  </sheetViews>
  <sheetFormatPr defaultRowHeight="12"/>
  <cols>
    <col min="1" max="1" width="41.85546875" customWidth="1"/>
    <col min="2" max="2" width="10" customWidth="1"/>
    <col min="3" max="3" width="8.85546875" customWidth="1"/>
    <col min="4" max="4" width="20.28515625" customWidth="1"/>
    <col min="5" max="5" width="21.42578125" customWidth="1"/>
    <col min="7" max="7" width="33.85546875" customWidth="1"/>
  </cols>
  <sheetData>
    <row r="1" spans="1:5">
      <c r="A1" s="29" t="s">
        <v>332</v>
      </c>
      <c r="B1" s="30"/>
      <c r="C1" t="s">
        <v>0</v>
      </c>
    </row>
    <row r="2" spans="1:5">
      <c r="A2" s="30" t="s">
        <v>333</v>
      </c>
      <c r="B2" s="30"/>
      <c r="C2" t="s">
        <v>342</v>
      </c>
    </row>
    <row r="3" spans="1:5">
      <c r="A3" s="30" t="s">
        <v>334</v>
      </c>
      <c r="B3" s="30"/>
    </row>
    <row r="6" spans="1:5">
      <c r="C6" s="30" t="s">
        <v>1</v>
      </c>
      <c r="D6" s="30"/>
    </row>
    <row r="7" spans="1:5" s="19" customFormat="1" ht="20.100000000000001" customHeight="1">
      <c r="A7" s="28" t="s">
        <v>95</v>
      </c>
      <c r="B7" s="28"/>
      <c r="C7" s="28"/>
      <c r="D7" s="28"/>
      <c r="E7" s="28"/>
    </row>
    <row r="8" spans="1:5" s="19" customFormat="1" ht="18">
      <c r="A8" s="27" t="s">
        <v>341</v>
      </c>
      <c r="B8" s="27"/>
      <c r="C8" s="27"/>
      <c r="D8" s="27"/>
      <c r="E8" s="27"/>
    </row>
    <row r="10" spans="1:5">
      <c r="A10" s="15" t="s">
        <v>2</v>
      </c>
      <c r="B10" s="15" t="s">
        <v>3</v>
      </c>
      <c r="C10" s="15" t="s">
        <v>4</v>
      </c>
      <c r="D10" s="15" t="s">
        <v>96</v>
      </c>
      <c r="E10" s="15" t="s">
        <v>97</v>
      </c>
    </row>
    <row r="11" spans="1:5">
      <c r="A11" s="16" t="s">
        <v>98</v>
      </c>
      <c r="B11" s="16"/>
      <c r="C11" s="16"/>
      <c r="D11" s="16" t="s">
        <v>54</v>
      </c>
      <c r="E11" s="16" t="s">
        <v>54</v>
      </c>
    </row>
    <row r="12" spans="1:5" s="10" customFormat="1">
      <c r="A12" s="9" t="s">
        <v>99</v>
      </c>
      <c r="B12" s="9" t="s">
        <v>100</v>
      </c>
      <c r="C12" s="9"/>
      <c r="D12" s="5">
        <f>D13+D16+D20+D29+D32</f>
        <v>121463823578</v>
      </c>
      <c r="E12" s="5">
        <f>E13+E16+E20+E29+E32</f>
        <v>121071873586</v>
      </c>
    </row>
    <row r="13" spans="1:5" s="10" customFormat="1">
      <c r="A13" s="9" t="s">
        <v>101</v>
      </c>
      <c r="B13" s="9" t="s">
        <v>102</v>
      </c>
      <c r="C13" s="9"/>
      <c r="D13" s="5">
        <f>SUM(D14:D15)</f>
        <v>73489188550</v>
      </c>
      <c r="E13" s="5">
        <f>SUM(E14:E15)</f>
        <v>80559474831</v>
      </c>
    </row>
    <row r="14" spans="1:5">
      <c r="A14" s="2" t="s">
        <v>103</v>
      </c>
      <c r="B14" s="2" t="s">
        <v>104</v>
      </c>
      <c r="C14" s="2"/>
      <c r="D14" s="4">
        <v>8254136571</v>
      </c>
      <c r="E14" s="4">
        <v>607989784</v>
      </c>
    </row>
    <row r="15" spans="1:5">
      <c r="A15" s="2" t="s">
        <v>105</v>
      </c>
      <c r="B15" s="2" t="s">
        <v>106</v>
      </c>
      <c r="C15" s="2"/>
      <c r="D15" s="4">
        <f>66411419479-D19</f>
        <v>65235051979</v>
      </c>
      <c r="E15" s="4">
        <v>79951485047</v>
      </c>
    </row>
    <row r="16" spans="1:5" s="10" customFormat="1">
      <c r="A16" s="9" t="s">
        <v>107</v>
      </c>
      <c r="B16" s="9" t="s">
        <v>108</v>
      </c>
      <c r="C16" s="9"/>
      <c r="D16" s="5">
        <f>SUM(D17:D19)</f>
        <v>1176367500</v>
      </c>
      <c r="E16" s="5">
        <f>SUM(E17:E19)</f>
        <v>1091250000</v>
      </c>
    </row>
    <row r="17" spans="1:5">
      <c r="A17" s="2" t="s">
        <v>109</v>
      </c>
      <c r="B17" s="2" t="s">
        <v>110</v>
      </c>
      <c r="C17" s="2"/>
      <c r="D17" s="2">
        <v>0</v>
      </c>
      <c r="E17" s="2">
        <v>0</v>
      </c>
    </row>
    <row r="18" spans="1:5">
      <c r="A18" s="2" t="s">
        <v>111</v>
      </c>
      <c r="B18" s="2" t="s">
        <v>112</v>
      </c>
      <c r="C18" s="2"/>
      <c r="D18" s="2">
        <v>0</v>
      </c>
      <c r="E18" s="2">
        <v>0</v>
      </c>
    </row>
    <row r="19" spans="1:5">
      <c r="A19" s="2" t="s">
        <v>113</v>
      </c>
      <c r="B19" s="2" t="s">
        <v>114</v>
      </c>
      <c r="C19" s="2"/>
      <c r="D19" s="4">
        <f>66411419479-65235051979</f>
        <v>1176367500</v>
      </c>
      <c r="E19" s="4">
        <v>1091250000</v>
      </c>
    </row>
    <row r="20" spans="1:5" s="10" customFormat="1">
      <c r="A20" s="9" t="s">
        <v>115</v>
      </c>
      <c r="B20" s="9" t="s">
        <v>116</v>
      </c>
      <c r="C20" s="9"/>
      <c r="D20" s="5">
        <f>SUM(D21:D28)</f>
        <v>45042454847</v>
      </c>
      <c r="E20" s="5">
        <f>SUM(E21:E28)</f>
        <v>37457940387</v>
      </c>
    </row>
    <row r="21" spans="1:5">
      <c r="A21" s="2" t="s">
        <v>117</v>
      </c>
      <c r="B21" s="2" t="s">
        <v>118</v>
      </c>
      <c r="C21" s="2"/>
      <c r="D21" s="4">
        <v>36033898929</v>
      </c>
      <c r="E21" s="4">
        <v>36260521568</v>
      </c>
    </row>
    <row r="22" spans="1:5">
      <c r="A22" s="2" t="s">
        <v>119</v>
      </c>
      <c r="B22" s="2" t="s">
        <v>120</v>
      </c>
      <c r="C22" s="2"/>
      <c r="D22" s="4">
        <v>0</v>
      </c>
      <c r="E22" s="4">
        <v>300036</v>
      </c>
    </row>
    <row r="23" spans="1:5">
      <c r="A23" s="2" t="s">
        <v>121</v>
      </c>
      <c r="B23" s="2" t="s">
        <v>122</v>
      </c>
      <c r="C23" s="2"/>
      <c r="D23" s="2">
        <v>0</v>
      </c>
      <c r="E23" s="2">
        <v>0</v>
      </c>
    </row>
    <row r="24" spans="1:5">
      <c r="A24" s="2" t="s">
        <v>123</v>
      </c>
      <c r="B24" s="2" t="s">
        <v>124</v>
      </c>
      <c r="C24" s="2"/>
      <c r="D24" s="2">
        <v>0</v>
      </c>
      <c r="E24" s="2">
        <v>0</v>
      </c>
    </row>
    <row r="25" spans="1:5">
      <c r="A25" s="2" t="s">
        <v>125</v>
      </c>
      <c r="B25" s="2" t="s">
        <v>126</v>
      </c>
      <c r="C25" s="2"/>
      <c r="D25" s="4">
        <v>8000000000</v>
      </c>
      <c r="E25" s="2">
        <v>0</v>
      </c>
    </row>
    <row r="26" spans="1:5">
      <c r="A26" s="2" t="s">
        <v>127</v>
      </c>
      <c r="B26" s="2" t="s">
        <v>128</v>
      </c>
      <c r="C26" s="2"/>
      <c r="D26" s="4">
        <v>1008555918</v>
      </c>
      <c r="E26" s="4">
        <v>1197118783</v>
      </c>
    </row>
    <row r="27" spans="1:5">
      <c r="A27" s="2" t="s">
        <v>129</v>
      </c>
      <c r="B27" s="2" t="s">
        <v>130</v>
      </c>
      <c r="C27" s="2"/>
      <c r="D27" s="2">
        <v>0</v>
      </c>
      <c r="E27" s="2">
        <v>0</v>
      </c>
    </row>
    <row r="28" spans="1:5">
      <c r="A28" s="2" t="s">
        <v>131</v>
      </c>
      <c r="B28" s="2" t="s">
        <v>132</v>
      </c>
      <c r="C28" s="2"/>
      <c r="D28" s="2">
        <v>0</v>
      </c>
      <c r="E28" s="2">
        <v>0</v>
      </c>
    </row>
    <row r="29" spans="1:5" s="10" customFormat="1">
      <c r="A29" s="9" t="s">
        <v>133</v>
      </c>
      <c r="B29" s="9" t="s">
        <v>134</v>
      </c>
      <c r="C29" s="9"/>
      <c r="D29" s="5">
        <f>SUM(D30:D31)</f>
        <v>83290909</v>
      </c>
      <c r="E29" s="5">
        <f>SUM(E30:E31)</f>
        <v>322800000</v>
      </c>
    </row>
    <row r="30" spans="1:5">
      <c r="A30" s="2" t="s">
        <v>135</v>
      </c>
      <c r="B30" s="2" t="s">
        <v>136</v>
      </c>
      <c r="C30" s="2"/>
      <c r="D30" s="4">
        <v>83290909</v>
      </c>
      <c r="E30" s="4">
        <v>322800000</v>
      </c>
    </row>
    <row r="31" spans="1:5">
      <c r="A31" s="2" t="s">
        <v>137</v>
      </c>
      <c r="B31" s="2" t="s">
        <v>138</v>
      </c>
      <c r="C31" s="2"/>
      <c r="D31" s="2">
        <v>0</v>
      </c>
      <c r="E31" s="2">
        <v>0</v>
      </c>
    </row>
    <row r="32" spans="1:5" s="10" customFormat="1">
      <c r="A32" s="9" t="s">
        <v>139</v>
      </c>
      <c r="B32" s="9" t="s">
        <v>140</v>
      </c>
      <c r="C32" s="9"/>
      <c r="D32" s="5">
        <f>SUM(D33:D37)</f>
        <v>1672521772</v>
      </c>
      <c r="E32" s="5">
        <f>SUM(E33:E37)</f>
        <v>1640408368</v>
      </c>
    </row>
    <row r="33" spans="1:5">
      <c r="A33" s="2" t="s">
        <v>141</v>
      </c>
      <c r="B33" s="2" t="s">
        <v>142</v>
      </c>
      <c r="C33" s="2"/>
      <c r="D33" s="2">
        <v>0</v>
      </c>
      <c r="E33" s="2">
        <v>0</v>
      </c>
    </row>
    <row r="34" spans="1:5">
      <c r="A34" s="2" t="s">
        <v>143</v>
      </c>
      <c r="B34" s="2" t="s">
        <v>144</v>
      </c>
      <c r="C34" s="2"/>
      <c r="D34" s="4">
        <v>38113404</v>
      </c>
      <c r="E34" s="2">
        <v>0</v>
      </c>
    </row>
    <row r="35" spans="1:5">
      <c r="A35" s="2" t="s">
        <v>145</v>
      </c>
      <c r="B35" s="2" t="s">
        <v>146</v>
      </c>
      <c r="C35" s="2"/>
      <c r="D35" s="4">
        <v>1629899658</v>
      </c>
      <c r="E35" s="4">
        <f>1629899658</f>
        <v>1629899658</v>
      </c>
    </row>
    <row r="36" spans="1:5">
      <c r="A36" s="2" t="s">
        <v>147</v>
      </c>
      <c r="B36" s="2" t="s">
        <v>148</v>
      </c>
      <c r="C36" s="2"/>
      <c r="D36" s="2">
        <v>0</v>
      </c>
      <c r="E36" s="2">
        <v>0</v>
      </c>
    </row>
    <row r="37" spans="1:5">
      <c r="A37" s="2" t="s">
        <v>149</v>
      </c>
      <c r="B37" s="2" t="s">
        <v>150</v>
      </c>
      <c r="C37" s="2"/>
      <c r="D37" s="4">
        <v>4508710</v>
      </c>
      <c r="E37" s="4">
        <v>10508710</v>
      </c>
    </row>
    <row r="38" spans="1:5" s="10" customFormat="1">
      <c r="A38" s="9" t="s">
        <v>151</v>
      </c>
      <c r="B38" s="9" t="s">
        <v>152</v>
      </c>
      <c r="C38" s="9"/>
      <c r="D38" s="5">
        <f>D39+D47+D57+D60+D63+D69</f>
        <v>-37024111827</v>
      </c>
      <c r="E38" s="5">
        <f>E39+E47+E57+E60+E63+E69</f>
        <v>-37264111827</v>
      </c>
    </row>
    <row r="39" spans="1:5" s="10" customFormat="1">
      <c r="A39" s="9" t="s">
        <v>153</v>
      </c>
      <c r="B39" s="9" t="s">
        <v>154</v>
      </c>
      <c r="C39" s="9"/>
      <c r="D39" s="5">
        <f>SUM(D40:D46)</f>
        <v>-37024111827</v>
      </c>
      <c r="E39" s="5">
        <f>SUM(E40:E46)</f>
        <v>-37264111827</v>
      </c>
    </row>
    <row r="40" spans="1:5">
      <c r="A40" s="2" t="s">
        <v>155</v>
      </c>
      <c r="B40" s="2" t="s">
        <v>156</v>
      </c>
      <c r="C40" s="2"/>
      <c r="D40" s="2">
        <v>0</v>
      </c>
      <c r="E40" s="2">
        <v>0</v>
      </c>
    </row>
    <row r="41" spans="1:5">
      <c r="A41" s="2" t="s">
        <v>157</v>
      </c>
      <c r="B41" s="2" t="s">
        <v>158</v>
      </c>
      <c r="C41" s="2"/>
      <c r="D41" s="2">
        <v>0</v>
      </c>
      <c r="E41" s="2">
        <v>0</v>
      </c>
    </row>
    <row r="42" spans="1:5">
      <c r="A42" s="2" t="s">
        <v>159</v>
      </c>
      <c r="B42" s="2" t="s">
        <v>160</v>
      </c>
      <c r="C42" s="2"/>
      <c r="D42" s="2">
        <v>0</v>
      </c>
      <c r="E42" s="2">
        <v>0</v>
      </c>
    </row>
    <row r="43" spans="1:5">
      <c r="A43" s="2" t="s">
        <v>161</v>
      </c>
      <c r="B43" s="2" t="s">
        <v>162</v>
      </c>
      <c r="C43" s="2"/>
      <c r="D43" s="2">
        <v>0</v>
      </c>
      <c r="E43" s="2">
        <v>0</v>
      </c>
    </row>
    <row r="44" spans="1:5">
      <c r="A44" s="2" t="s">
        <v>163</v>
      </c>
      <c r="B44" s="2" t="s">
        <v>164</v>
      </c>
      <c r="C44" s="2"/>
      <c r="D44" s="2">
        <v>0</v>
      </c>
      <c r="E44" s="2">
        <v>0</v>
      </c>
    </row>
    <row r="45" spans="1:5">
      <c r="A45" s="2" t="s">
        <v>165</v>
      </c>
      <c r="B45" s="2" t="s">
        <v>166</v>
      </c>
      <c r="C45" s="2"/>
      <c r="D45" s="2">
        <v>0</v>
      </c>
      <c r="E45" s="2">
        <v>0</v>
      </c>
    </row>
    <row r="46" spans="1:5">
      <c r="A46" s="2" t="s">
        <v>167</v>
      </c>
      <c r="B46" s="2" t="s">
        <v>168</v>
      </c>
      <c r="C46" s="2"/>
      <c r="D46" s="4">
        <v>-37024111827</v>
      </c>
      <c r="E46" s="4">
        <v>-37264111827</v>
      </c>
    </row>
    <row r="47" spans="1:5" s="10" customFormat="1">
      <c r="A47" s="9" t="s">
        <v>169</v>
      </c>
      <c r="B47" s="9" t="s">
        <v>170</v>
      </c>
      <c r="C47" s="9"/>
      <c r="D47" s="5">
        <f>D48+D51+D54+D57</f>
        <v>0</v>
      </c>
      <c r="E47" s="5">
        <f>E48+E51+E54+E57</f>
        <v>0</v>
      </c>
    </row>
    <row r="48" spans="1:5" s="10" customFormat="1">
      <c r="A48" s="9" t="s">
        <v>171</v>
      </c>
      <c r="B48" s="9" t="s">
        <v>172</v>
      </c>
      <c r="C48" s="9"/>
      <c r="D48" s="5">
        <f>SUM(D49:D50)</f>
        <v>0</v>
      </c>
      <c r="E48" s="5">
        <f>SUM(E49:E50)</f>
        <v>0</v>
      </c>
    </row>
    <row r="49" spans="1:5">
      <c r="A49" s="2" t="s">
        <v>173</v>
      </c>
      <c r="B49" s="2" t="s">
        <v>174</v>
      </c>
      <c r="C49" s="2"/>
      <c r="D49" s="4">
        <v>592903556</v>
      </c>
      <c r="E49" s="4">
        <v>933608638</v>
      </c>
    </row>
    <row r="50" spans="1:5">
      <c r="A50" s="2" t="s">
        <v>175</v>
      </c>
      <c r="B50" s="2" t="s">
        <v>176</v>
      </c>
      <c r="C50" s="2"/>
      <c r="D50" s="4">
        <v>-592903556</v>
      </c>
      <c r="E50" s="4">
        <v>-933608638</v>
      </c>
    </row>
    <row r="51" spans="1:5" s="10" customFormat="1">
      <c r="A51" s="9" t="s">
        <v>177</v>
      </c>
      <c r="B51" s="9" t="s">
        <v>178</v>
      </c>
      <c r="C51" s="9"/>
      <c r="D51" s="5">
        <f>SUM(D52:D53)</f>
        <v>0</v>
      </c>
      <c r="E51" s="5">
        <f>SUM(E52:E53)</f>
        <v>0</v>
      </c>
    </row>
    <row r="52" spans="1:5">
      <c r="A52" s="2" t="s">
        <v>173</v>
      </c>
      <c r="B52" s="2" t="s">
        <v>179</v>
      </c>
      <c r="C52" s="2"/>
      <c r="D52" s="4">
        <v>0</v>
      </c>
      <c r="E52" s="4"/>
    </row>
    <row r="53" spans="1:5">
      <c r="A53" s="2" t="s">
        <v>175</v>
      </c>
      <c r="B53" s="2" t="s">
        <v>180</v>
      </c>
      <c r="C53" s="2"/>
      <c r="D53" s="4">
        <v>0</v>
      </c>
      <c r="E53" s="4"/>
    </row>
    <row r="54" spans="1:5" s="10" customFormat="1">
      <c r="A54" s="9" t="s">
        <v>181</v>
      </c>
      <c r="B54" s="9" t="s">
        <v>182</v>
      </c>
      <c r="C54" s="9"/>
      <c r="D54" s="5">
        <f>SUM(D55:D56)</f>
        <v>0</v>
      </c>
      <c r="E54" s="5">
        <f>SUM(E55:E56)</f>
        <v>0</v>
      </c>
    </row>
    <row r="55" spans="1:5">
      <c r="A55" s="2" t="s">
        <v>173</v>
      </c>
      <c r="B55" s="2" t="s">
        <v>183</v>
      </c>
      <c r="C55" s="2"/>
      <c r="D55" s="4">
        <v>43000000</v>
      </c>
      <c r="E55" s="4">
        <v>43000000</v>
      </c>
    </row>
    <row r="56" spans="1:5">
      <c r="A56" s="2" t="s">
        <v>175</v>
      </c>
      <c r="B56" s="2" t="s">
        <v>184</v>
      </c>
      <c r="C56" s="2"/>
      <c r="D56" s="4">
        <v>-43000000</v>
      </c>
      <c r="E56" s="4">
        <v>-43000000</v>
      </c>
    </row>
    <row r="57" spans="1:5" s="10" customFormat="1">
      <c r="A57" s="9" t="s">
        <v>185</v>
      </c>
      <c r="B57" s="9" t="s">
        <v>186</v>
      </c>
      <c r="C57" s="9"/>
      <c r="D57" s="9">
        <f>SUM(D58:D59)</f>
        <v>0</v>
      </c>
      <c r="E57" s="9">
        <f>SUM(E58:E59)</f>
        <v>0</v>
      </c>
    </row>
    <row r="58" spans="1:5">
      <c r="A58" s="2" t="s">
        <v>173</v>
      </c>
      <c r="B58" s="2" t="s">
        <v>187</v>
      </c>
      <c r="C58" s="2"/>
      <c r="D58" s="2">
        <v>0</v>
      </c>
      <c r="E58" s="2">
        <v>0</v>
      </c>
    </row>
    <row r="59" spans="1:5">
      <c r="A59" s="2" t="s">
        <v>175</v>
      </c>
      <c r="B59" s="2" t="s">
        <v>188</v>
      </c>
      <c r="C59" s="2"/>
      <c r="D59" s="2">
        <v>0</v>
      </c>
      <c r="E59" s="2">
        <v>0</v>
      </c>
    </row>
    <row r="60" spans="1:5" s="10" customFormat="1">
      <c r="A60" s="9" t="s">
        <v>189</v>
      </c>
      <c r="B60" s="9" t="s">
        <v>190</v>
      </c>
      <c r="C60" s="9"/>
      <c r="D60" s="9">
        <f>SUM(D61:D62)</f>
        <v>0</v>
      </c>
      <c r="E60" s="9">
        <f>SUM(E61:E62)</f>
        <v>0</v>
      </c>
    </row>
    <row r="61" spans="1:5">
      <c r="A61" s="2" t="s">
        <v>191</v>
      </c>
      <c r="B61" s="2" t="s">
        <v>192</v>
      </c>
      <c r="C61" s="2"/>
      <c r="D61" s="2">
        <v>0</v>
      </c>
      <c r="E61" s="2">
        <v>0</v>
      </c>
    </row>
    <row r="62" spans="1:5">
      <c r="A62" s="2" t="s">
        <v>193</v>
      </c>
      <c r="B62" s="2" t="s">
        <v>194</v>
      </c>
      <c r="C62" s="2"/>
      <c r="D62" s="2">
        <v>0</v>
      </c>
      <c r="E62" s="2">
        <v>0</v>
      </c>
    </row>
    <row r="63" spans="1:5" s="10" customFormat="1">
      <c r="A63" s="9" t="s">
        <v>195</v>
      </c>
      <c r="B63" s="9" t="s">
        <v>196</v>
      </c>
      <c r="C63" s="9"/>
      <c r="D63" s="9">
        <f>SUM(D64:D68)</f>
        <v>0</v>
      </c>
      <c r="E63" s="9">
        <f>SUM(E64:E68)</f>
        <v>0</v>
      </c>
    </row>
    <row r="64" spans="1:5">
      <c r="A64" s="2" t="s">
        <v>197</v>
      </c>
      <c r="B64" s="2" t="s">
        <v>198</v>
      </c>
      <c r="C64" s="2"/>
      <c r="D64" s="2">
        <v>0</v>
      </c>
      <c r="E64" s="2">
        <v>0</v>
      </c>
    </row>
    <row r="65" spans="1:6">
      <c r="A65" s="2" t="s">
        <v>199</v>
      </c>
      <c r="B65" s="2" t="s">
        <v>200</v>
      </c>
      <c r="C65" s="2"/>
      <c r="D65" s="2">
        <v>0</v>
      </c>
      <c r="E65" s="2">
        <v>0</v>
      </c>
    </row>
    <row r="66" spans="1:6">
      <c r="A66" s="2" t="s">
        <v>201</v>
      </c>
      <c r="B66" s="2" t="s">
        <v>202</v>
      </c>
      <c r="C66" s="2"/>
      <c r="D66" s="2">
        <v>0</v>
      </c>
      <c r="E66" s="2">
        <v>0</v>
      </c>
    </row>
    <row r="67" spans="1:6">
      <c r="A67" s="2" t="s">
        <v>203</v>
      </c>
      <c r="B67" s="2" t="s">
        <v>204</v>
      </c>
      <c r="C67" s="2"/>
      <c r="D67" s="2">
        <v>0</v>
      </c>
      <c r="E67" s="2">
        <v>0</v>
      </c>
    </row>
    <row r="68" spans="1:6">
      <c r="A68" s="2" t="s">
        <v>205</v>
      </c>
      <c r="B68" s="2" t="s">
        <v>206</v>
      </c>
      <c r="C68" s="2"/>
      <c r="D68" s="2">
        <v>0</v>
      </c>
      <c r="E68" s="2">
        <v>0</v>
      </c>
    </row>
    <row r="69" spans="1:6" s="10" customFormat="1">
      <c r="A69" s="9" t="s">
        <v>207</v>
      </c>
      <c r="B69" s="9" t="s">
        <v>208</v>
      </c>
      <c r="C69" s="9"/>
      <c r="D69" s="9">
        <f>SUM(D70:D74)</f>
        <v>0</v>
      </c>
      <c r="E69" s="9">
        <f>SUM(E70:E74)</f>
        <v>0</v>
      </c>
    </row>
    <row r="70" spans="1:6">
      <c r="A70" s="2" t="s">
        <v>209</v>
      </c>
      <c r="B70" s="2" t="s">
        <v>210</v>
      </c>
      <c r="C70" s="2"/>
      <c r="D70" s="2">
        <v>0</v>
      </c>
      <c r="E70" s="2">
        <v>0</v>
      </c>
    </row>
    <row r="71" spans="1:6">
      <c r="A71" s="2" t="s">
        <v>211</v>
      </c>
      <c r="B71" s="2" t="s">
        <v>212</v>
      </c>
      <c r="C71" s="2"/>
      <c r="D71" s="2">
        <v>0</v>
      </c>
      <c r="E71" s="2">
        <v>0</v>
      </c>
    </row>
    <row r="72" spans="1:6">
      <c r="A72" s="2" t="s">
        <v>213</v>
      </c>
      <c r="B72" s="2" t="s">
        <v>214</v>
      </c>
      <c r="C72" s="2"/>
      <c r="D72" s="2">
        <v>0</v>
      </c>
      <c r="E72" s="2">
        <v>0</v>
      </c>
    </row>
    <row r="73" spans="1:6">
      <c r="A73" s="2" t="s">
        <v>215</v>
      </c>
      <c r="B73" s="2" t="s">
        <v>216</v>
      </c>
      <c r="C73" s="2"/>
      <c r="D73" s="2">
        <v>0</v>
      </c>
      <c r="E73" s="2">
        <v>0</v>
      </c>
    </row>
    <row r="74" spans="1:6">
      <c r="A74" s="2" t="s">
        <v>217</v>
      </c>
      <c r="B74" s="2" t="s">
        <v>218</v>
      </c>
      <c r="C74" s="2"/>
      <c r="D74" s="7">
        <v>0</v>
      </c>
      <c r="E74" s="7">
        <v>0</v>
      </c>
      <c r="F74" s="6"/>
    </row>
    <row r="75" spans="1:6" s="10" customFormat="1">
      <c r="A75" s="9" t="s">
        <v>219</v>
      </c>
      <c r="B75" s="9" t="s">
        <v>220</v>
      </c>
      <c r="C75" s="9"/>
      <c r="D75" s="5">
        <f>D12+D38</f>
        <v>84439711751</v>
      </c>
      <c r="E75" s="5">
        <f>E12+E38</f>
        <v>83807761759</v>
      </c>
      <c r="F75" s="17"/>
    </row>
    <row r="76" spans="1:6" s="10" customFormat="1">
      <c r="A76" s="9" t="s">
        <v>221</v>
      </c>
      <c r="B76" s="9"/>
      <c r="C76" s="9"/>
      <c r="D76" s="9" t="s">
        <v>54</v>
      </c>
      <c r="E76" s="9" t="s">
        <v>54</v>
      </c>
    </row>
    <row r="77" spans="1:6" s="10" customFormat="1">
      <c r="A77" s="9" t="s">
        <v>222</v>
      </c>
      <c r="B77" s="9" t="s">
        <v>223</v>
      </c>
      <c r="C77" s="9"/>
      <c r="D77" s="11">
        <f>D78+D93</f>
        <v>992061502</v>
      </c>
      <c r="E77" s="11">
        <f>E78+E93</f>
        <v>1362717738</v>
      </c>
    </row>
    <row r="78" spans="1:6" s="10" customFormat="1">
      <c r="A78" s="9" t="s">
        <v>224</v>
      </c>
      <c r="B78" s="9" t="s">
        <v>225</v>
      </c>
      <c r="C78" s="9"/>
      <c r="D78" s="11">
        <f>SUM(D79:D92)</f>
        <v>992061502</v>
      </c>
      <c r="E78" s="11">
        <f>SUM(E79:E92)</f>
        <v>1360478238</v>
      </c>
    </row>
    <row r="79" spans="1:6">
      <c r="A79" s="2" t="s">
        <v>226</v>
      </c>
      <c r="B79" s="2" t="s">
        <v>227</v>
      </c>
      <c r="C79" s="2"/>
      <c r="D79" s="4">
        <v>14342741</v>
      </c>
      <c r="E79" s="4">
        <v>26984591</v>
      </c>
    </row>
    <row r="80" spans="1:6">
      <c r="A80" s="2" t="s">
        <v>228</v>
      </c>
      <c r="B80" s="2" t="s">
        <v>229</v>
      </c>
      <c r="C80" s="2"/>
      <c r="D80" s="4">
        <v>96516000</v>
      </c>
      <c r="E80" s="4">
        <v>4093920</v>
      </c>
    </row>
    <row r="81" spans="1:5">
      <c r="A81" s="2" t="s">
        <v>230</v>
      </c>
      <c r="B81" s="2" t="s">
        <v>231</v>
      </c>
      <c r="C81" s="2"/>
      <c r="D81" s="4">
        <v>113257023</v>
      </c>
      <c r="E81" s="4">
        <v>338740380</v>
      </c>
    </row>
    <row r="82" spans="1:5">
      <c r="A82" s="2" t="s">
        <v>232</v>
      </c>
      <c r="B82" s="2" t="s">
        <v>233</v>
      </c>
      <c r="C82" s="2"/>
      <c r="D82" s="4">
        <v>3191752</v>
      </c>
      <c r="E82" s="4">
        <v>132750553</v>
      </c>
    </row>
    <row r="83" spans="1:5">
      <c r="A83" s="2" t="s">
        <v>234</v>
      </c>
      <c r="B83" s="2" t="s">
        <v>235</v>
      </c>
      <c r="C83" s="2"/>
      <c r="D83" s="4">
        <v>0</v>
      </c>
      <c r="E83" s="4">
        <v>19000000</v>
      </c>
    </row>
    <row r="84" spans="1:5">
      <c r="A84" s="2" t="s">
        <v>236</v>
      </c>
      <c r="B84" s="2" t="s">
        <v>237</v>
      </c>
      <c r="C84" s="2"/>
      <c r="D84" s="2">
        <v>0</v>
      </c>
      <c r="E84" s="2">
        <v>0</v>
      </c>
    </row>
    <row r="85" spans="1:5">
      <c r="A85" s="2" t="s">
        <v>238</v>
      </c>
      <c r="B85" s="2" t="s">
        <v>239</v>
      </c>
      <c r="C85" s="2"/>
      <c r="D85" s="2">
        <v>0</v>
      </c>
      <c r="E85" s="2">
        <v>0</v>
      </c>
    </row>
    <row r="86" spans="1:5">
      <c r="A86" s="2" t="s">
        <v>240</v>
      </c>
      <c r="B86" s="2" t="s">
        <v>241</v>
      </c>
      <c r="C86" s="2"/>
      <c r="D86" s="2">
        <v>0</v>
      </c>
      <c r="E86" s="2">
        <v>0</v>
      </c>
    </row>
    <row r="87" spans="1:5">
      <c r="A87" s="2" t="s">
        <v>242</v>
      </c>
      <c r="B87" s="2" t="s">
        <v>243</v>
      </c>
      <c r="C87" s="2"/>
      <c r="D87" s="4">
        <v>764495630</v>
      </c>
      <c r="E87" s="4">
        <v>826450438</v>
      </c>
    </row>
    <row r="88" spans="1:5">
      <c r="A88" s="2" t="s">
        <v>244</v>
      </c>
      <c r="B88" s="2" t="s">
        <v>245</v>
      </c>
      <c r="C88" s="2"/>
      <c r="D88" s="2">
        <v>0</v>
      </c>
      <c r="E88" s="2">
        <v>0</v>
      </c>
    </row>
    <row r="89" spans="1:5">
      <c r="A89" s="2" t="s">
        <v>246</v>
      </c>
      <c r="B89" s="2" t="s">
        <v>247</v>
      </c>
      <c r="C89" s="2"/>
      <c r="D89" s="2">
        <v>0</v>
      </c>
      <c r="E89" s="2">
        <v>0</v>
      </c>
    </row>
    <row r="90" spans="1:5">
      <c r="A90" s="2" t="s">
        <v>248</v>
      </c>
      <c r="B90" s="2" t="s">
        <v>249</v>
      </c>
      <c r="C90" s="2"/>
      <c r="D90" s="4">
        <v>258356</v>
      </c>
      <c r="E90" s="4">
        <v>12458356</v>
      </c>
    </row>
    <row r="91" spans="1:5">
      <c r="A91" s="2" t="s">
        <v>250</v>
      </c>
      <c r="B91" s="2" t="s">
        <v>251</v>
      </c>
      <c r="C91" s="2"/>
      <c r="D91" s="2">
        <v>0</v>
      </c>
      <c r="E91" s="2">
        <v>0</v>
      </c>
    </row>
    <row r="92" spans="1:5">
      <c r="A92" s="2" t="s">
        <v>252</v>
      </c>
      <c r="B92" s="2" t="s">
        <v>253</v>
      </c>
      <c r="C92" s="2"/>
      <c r="D92" s="2">
        <v>0</v>
      </c>
      <c r="E92" s="2">
        <v>0</v>
      </c>
    </row>
    <row r="93" spans="1:5" s="10" customFormat="1">
      <c r="A93" s="9" t="s">
        <v>254</v>
      </c>
      <c r="B93" s="9" t="s">
        <v>255</v>
      </c>
      <c r="C93" s="9"/>
      <c r="D93" s="11">
        <f>SUM(D94:D106)</f>
        <v>0</v>
      </c>
      <c r="E93" s="11">
        <f>SUM(E94:E106)</f>
        <v>2239500</v>
      </c>
    </row>
    <row r="94" spans="1:5">
      <c r="A94" s="2" t="s">
        <v>256</v>
      </c>
      <c r="B94" s="2" t="s">
        <v>257</v>
      </c>
      <c r="C94" s="2"/>
      <c r="D94" s="2">
        <v>0</v>
      </c>
      <c r="E94" s="2">
        <v>0</v>
      </c>
    </row>
    <row r="95" spans="1:5">
      <c r="A95" s="2" t="s">
        <v>258</v>
      </c>
      <c r="B95" s="2" t="s">
        <v>259</v>
      </c>
      <c r="C95" s="2"/>
      <c r="D95" s="2">
        <v>0</v>
      </c>
      <c r="E95" s="2">
        <v>0</v>
      </c>
    </row>
    <row r="96" spans="1:5">
      <c r="A96" s="2" t="s">
        <v>260</v>
      </c>
      <c r="B96" s="2" t="s">
        <v>261</v>
      </c>
      <c r="C96" s="2"/>
      <c r="D96" s="2">
        <v>0</v>
      </c>
      <c r="E96" s="2">
        <v>0</v>
      </c>
    </row>
    <row r="97" spans="1:5">
      <c r="A97" s="2" t="s">
        <v>262</v>
      </c>
      <c r="B97" s="2" t="s">
        <v>263</v>
      </c>
      <c r="C97" s="2"/>
      <c r="D97" s="2">
        <v>0</v>
      </c>
      <c r="E97" s="2">
        <v>0</v>
      </c>
    </row>
    <row r="98" spans="1:5">
      <c r="A98" s="2" t="s">
        <v>264</v>
      </c>
      <c r="B98" s="2" t="s">
        <v>265</v>
      </c>
      <c r="C98" s="2"/>
      <c r="D98" s="2">
        <v>0</v>
      </c>
      <c r="E98" s="2">
        <v>0</v>
      </c>
    </row>
    <row r="99" spans="1:5">
      <c r="A99" s="2" t="s">
        <v>266</v>
      </c>
      <c r="B99" s="2" t="s">
        <v>267</v>
      </c>
      <c r="C99" s="2"/>
      <c r="D99" s="2">
        <v>0</v>
      </c>
      <c r="E99" s="2">
        <v>0</v>
      </c>
    </row>
    <row r="100" spans="1:5">
      <c r="A100" s="2" t="s">
        <v>268</v>
      </c>
      <c r="B100" s="2" t="s">
        <v>269</v>
      </c>
      <c r="C100" s="2"/>
      <c r="D100" s="4">
        <v>0</v>
      </c>
      <c r="E100" s="4">
        <v>2239500</v>
      </c>
    </row>
    <row r="101" spans="1:5">
      <c r="A101" s="2" t="s">
        <v>270</v>
      </c>
      <c r="B101" s="2" t="s">
        <v>271</v>
      </c>
      <c r="C101" s="2"/>
      <c r="D101" s="2">
        <v>0</v>
      </c>
      <c r="E101" s="2">
        <v>0</v>
      </c>
    </row>
    <row r="102" spans="1:5">
      <c r="A102" s="2" t="s">
        <v>272</v>
      </c>
      <c r="B102" s="2" t="s">
        <v>273</v>
      </c>
      <c r="C102" s="2"/>
      <c r="D102" s="2">
        <v>0</v>
      </c>
      <c r="E102" s="2">
        <v>0</v>
      </c>
    </row>
    <row r="103" spans="1:5">
      <c r="A103" s="2" t="s">
        <v>274</v>
      </c>
      <c r="B103" s="2" t="s">
        <v>275</v>
      </c>
      <c r="C103" s="2"/>
      <c r="D103" s="2">
        <v>0</v>
      </c>
      <c r="E103" s="2">
        <v>0</v>
      </c>
    </row>
    <row r="104" spans="1:5">
      <c r="A104" s="2" t="s">
        <v>276</v>
      </c>
      <c r="B104" s="2" t="s">
        <v>277</v>
      </c>
      <c r="C104" s="2"/>
      <c r="D104" s="2">
        <v>0</v>
      </c>
      <c r="E104" s="2">
        <v>0</v>
      </c>
    </row>
    <row r="105" spans="1:5">
      <c r="A105" s="2" t="s">
        <v>278</v>
      </c>
      <c r="B105" s="2" t="s">
        <v>279</v>
      </c>
      <c r="C105" s="2"/>
      <c r="D105" s="2">
        <v>0</v>
      </c>
      <c r="E105" s="2">
        <v>0</v>
      </c>
    </row>
    <row r="106" spans="1:5">
      <c r="A106" s="2" t="s">
        <v>280</v>
      </c>
      <c r="B106" s="2" t="s">
        <v>281</v>
      </c>
      <c r="C106" s="2"/>
      <c r="D106" s="2">
        <v>0</v>
      </c>
      <c r="E106" s="2">
        <v>0</v>
      </c>
    </row>
    <row r="107" spans="1:5" s="10" customFormat="1">
      <c r="A107" s="9" t="s">
        <v>282</v>
      </c>
      <c r="B107" s="9" t="s">
        <v>283</v>
      </c>
      <c r="C107" s="9"/>
      <c r="D107" s="5">
        <f>D108+D126</f>
        <v>83447650249</v>
      </c>
      <c r="E107" s="5">
        <f>E108+E126</f>
        <v>82445044021</v>
      </c>
    </row>
    <row r="108" spans="1:5" s="10" customFormat="1">
      <c r="A108" s="9" t="s">
        <v>284</v>
      </c>
      <c r="B108" s="9" t="s">
        <v>285</v>
      </c>
      <c r="C108" s="9"/>
      <c r="D108" s="11">
        <f>D109+D112+D113+D114+D115+D116+D117+D118+D119+D120+D121+D124+D125</f>
        <v>83447650249</v>
      </c>
      <c r="E108" s="11">
        <f>E109+E112+E113+E114+E115+E116+E117+E118+E119+E120+E121+E124+E125</f>
        <v>82445044021</v>
      </c>
    </row>
    <row r="109" spans="1:5" s="10" customFormat="1">
      <c r="A109" s="9" t="s">
        <v>286</v>
      </c>
      <c r="B109" s="9" t="s">
        <v>287</v>
      </c>
      <c r="C109" s="9"/>
      <c r="D109" s="5">
        <f>SUM(D110:D111)</f>
        <v>92418010000</v>
      </c>
      <c r="E109" s="5">
        <f>SUM(E110:E111)</f>
        <v>92418010000</v>
      </c>
    </row>
    <row r="110" spans="1:5">
      <c r="A110" s="2" t="s">
        <v>288</v>
      </c>
      <c r="B110" s="2" t="s">
        <v>289</v>
      </c>
      <c r="C110" s="2"/>
      <c r="D110" s="4">
        <v>92418010000</v>
      </c>
      <c r="E110" s="4">
        <v>92418010000</v>
      </c>
    </row>
    <row r="111" spans="1:5">
      <c r="A111" s="2" t="s">
        <v>290</v>
      </c>
      <c r="B111" s="2" t="s">
        <v>291</v>
      </c>
      <c r="C111" s="2"/>
      <c r="D111" s="7">
        <v>0</v>
      </c>
      <c r="E111" s="7">
        <v>0</v>
      </c>
    </row>
    <row r="112" spans="1:5">
      <c r="A112" s="2" t="s">
        <v>292</v>
      </c>
      <c r="B112" s="2" t="s">
        <v>293</v>
      </c>
      <c r="C112" s="2"/>
      <c r="D112" s="4">
        <v>55260000</v>
      </c>
      <c r="E112" s="4">
        <v>55260000</v>
      </c>
    </row>
    <row r="113" spans="1:5">
      <c r="A113" s="2" t="s">
        <v>294</v>
      </c>
      <c r="B113" s="2" t="s">
        <v>295</v>
      </c>
      <c r="C113" s="2"/>
      <c r="D113" s="7">
        <v>0</v>
      </c>
      <c r="E113" s="7">
        <v>0</v>
      </c>
    </row>
    <row r="114" spans="1:5">
      <c r="A114" s="2" t="s">
        <v>296</v>
      </c>
      <c r="B114" s="2" t="s">
        <v>297</v>
      </c>
      <c r="C114" s="2"/>
      <c r="D114" s="7">
        <v>0</v>
      </c>
      <c r="E114" s="7">
        <v>0</v>
      </c>
    </row>
    <row r="115" spans="1:5">
      <c r="A115" s="2" t="s">
        <v>298</v>
      </c>
      <c r="B115" s="2" t="s">
        <v>299</v>
      </c>
      <c r="C115" s="2"/>
      <c r="D115" s="7">
        <v>0</v>
      </c>
      <c r="E115" s="7">
        <v>0</v>
      </c>
    </row>
    <row r="116" spans="1:5">
      <c r="A116" s="2" t="s">
        <v>300</v>
      </c>
      <c r="B116" s="2" t="s">
        <v>301</v>
      </c>
      <c r="C116" s="2"/>
      <c r="D116" s="7">
        <v>0</v>
      </c>
      <c r="E116" s="7">
        <v>0</v>
      </c>
    </row>
    <row r="117" spans="1:5">
      <c r="A117" s="2" t="s">
        <v>302</v>
      </c>
      <c r="B117" s="2" t="s">
        <v>303</v>
      </c>
      <c r="C117" s="2"/>
      <c r="D117" s="7">
        <v>0</v>
      </c>
      <c r="E117" s="7">
        <v>0</v>
      </c>
    </row>
    <row r="118" spans="1:5">
      <c r="A118" s="2" t="s">
        <v>304</v>
      </c>
      <c r="B118" s="2" t="s">
        <v>305</v>
      </c>
      <c r="C118" s="2"/>
      <c r="D118" s="4">
        <v>591892544</v>
      </c>
      <c r="E118" s="4">
        <v>591892544</v>
      </c>
    </row>
    <row r="119" spans="1:5">
      <c r="A119" s="2" t="s">
        <v>306</v>
      </c>
      <c r="B119" s="2" t="s">
        <v>307</v>
      </c>
      <c r="C119" s="2"/>
      <c r="D119" s="12">
        <v>0</v>
      </c>
      <c r="E119" s="6"/>
    </row>
    <row r="120" spans="1:5">
      <c r="A120" s="2" t="s">
        <v>308</v>
      </c>
      <c r="B120" s="2" t="s">
        <v>309</v>
      </c>
      <c r="C120" s="2"/>
      <c r="D120" s="4">
        <v>1113667214</v>
      </c>
      <c r="E120" s="4">
        <v>1113667214</v>
      </c>
    </row>
    <row r="121" spans="1:5" s="35" customFormat="1">
      <c r="A121" s="33" t="s">
        <v>310</v>
      </c>
      <c r="B121" s="33" t="s">
        <v>311</v>
      </c>
      <c r="C121" s="33"/>
      <c r="D121" s="34">
        <f>D122+D123</f>
        <v>-10731179509</v>
      </c>
      <c r="E121" s="34">
        <f>E122+E123</f>
        <v>-11733785737</v>
      </c>
    </row>
    <row r="122" spans="1:5">
      <c r="A122" s="2" t="s">
        <v>312</v>
      </c>
      <c r="B122" s="2" t="s">
        <v>313</v>
      </c>
      <c r="C122" s="2"/>
      <c r="D122" s="4">
        <v>-11733785737</v>
      </c>
      <c r="E122" s="4">
        <v>-11733785737</v>
      </c>
    </row>
    <row r="123" spans="1:5">
      <c r="A123" s="2" t="s">
        <v>314</v>
      </c>
      <c r="B123" s="2" t="s">
        <v>315</v>
      </c>
      <c r="C123" s="2"/>
      <c r="D123" s="4">
        <v>1002606228</v>
      </c>
      <c r="E123" s="7">
        <v>0</v>
      </c>
    </row>
    <row r="124" spans="1:5">
      <c r="A124" s="2" t="s">
        <v>316</v>
      </c>
      <c r="B124" s="2" t="s">
        <v>317</v>
      </c>
      <c r="C124" s="2"/>
      <c r="D124" s="2">
        <v>0</v>
      </c>
      <c r="E124" s="2">
        <v>0</v>
      </c>
    </row>
    <row r="125" spans="1:5">
      <c r="A125" s="2" t="s">
        <v>318</v>
      </c>
      <c r="B125" s="2" t="s">
        <v>319</v>
      </c>
      <c r="C125" s="2"/>
      <c r="D125" s="2">
        <v>0</v>
      </c>
      <c r="E125" s="2">
        <v>0</v>
      </c>
    </row>
    <row r="126" spans="1:5" s="10" customFormat="1">
      <c r="A126" s="9" t="s">
        <v>320</v>
      </c>
      <c r="B126" s="9" t="s">
        <v>321</v>
      </c>
      <c r="C126" s="9"/>
      <c r="D126" s="9">
        <f>SUM(D127:D128)</f>
        <v>0</v>
      </c>
      <c r="E126" s="9">
        <f>SUM(E127:E128)</f>
        <v>0</v>
      </c>
    </row>
    <row r="127" spans="1:5">
      <c r="A127" s="2" t="s">
        <v>322</v>
      </c>
      <c r="B127" s="2" t="s">
        <v>323</v>
      </c>
      <c r="C127" s="2"/>
      <c r="D127" s="2">
        <v>0</v>
      </c>
      <c r="E127" s="2">
        <v>0</v>
      </c>
    </row>
    <row r="128" spans="1:5">
      <c r="A128" s="2" t="s">
        <v>324</v>
      </c>
      <c r="B128" s="2" t="s">
        <v>325</v>
      </c>
      <c r="C128" s="2"/>
      <c r="D128" s="2">
        <v>0</v>
      </c>
      <c r="E128" s="2">
        <v>0</v>
      </c>
    </row>
    <row r="129" spans="1:5" s="10" customFormat="1">
      <c r="A129" s="9" t="s">
        <v>326</v>
      </c>
      <c r="B129" s="9" t="s">
        <v>327</v>
      </c>
      <c r="C129" s="9"/>
      <c r="D129" s="11">
        <f>D77+D107</f>
        <v>84439711751</v>
      </c>
      <c r="E129" s="11">
        <f>E77+E107</f>
        <v>83807761759</v>
      </c>
    </row>
    <row r="130" spans="1:5">
      <c r="D130" s="8">
        <f>D75-D129</f>
        <v>0</v>
      </c>
    </row>
    <row r="132" spans="1:5">
      <c r="D132" s="31" t="s">
        <v>340</v>
      </c>
      <c r="E132" s="31"/>
    </row>
    <row r="133" spans="1:5" s="20" customFormat="1" ht="15.75">
      <c r="A133" s="21" t="s">
        <v>335</v>
      </c>
      <c r="B133" s="26" t="s">
        <v>337</v>
      </c>
      <c r="C133" s="26"/>
      <c r="D133" s="26" t="s">
        <v>336</v>
      </c>
      <c r="E133" s="26"/>
    </row>
    <row r="136" spans="1:5">
      <c r="E136" s="8"/>
    </row>
  </sheetData>
  <mergeCells count="9">
    <mergeCell ref="D133:E133"/>
    <mergeCell ref="B133:C133"/>
    <mergeCell ref="A8:E8"/>
    <mergeCell ref="A7:E7"/>
    <mergeCell ref="A1:B1"/>
    <mergeCell ref="A2:B2"/>
    <mergeCell ref="A3:B3"/>
    <mergeCell ref="C6:D6"/>
    <mergeCell ref="D132:E132"/>
  </mergeCells>
  <phoneticPr fontId="0" type="noConversion"/>
  <pageMargins left="0.35" right="0.25" top="0.51" bottom="0.28000000000000003" header="0.5" footer="0.2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topLeftCell="A2" workbookViewId="0">
      <selection activeCell="F20" sqref="F20"/>
    </sheetView>
  </sheetViews>
  <sheetFormatPr defaultRowHeight="12"/>
  <cols>
    <col min="1" max="1" width="50" customWidth="1"/>
    <col min="2" max="2" width="10" customWidth="1"/>
    <col min="3" max="3" width="5.140625" customWidth="1"/>
    <col min="4" max="4" width="17.7109375" customWidth="1"/>
    <col min="5" max="5" width="18.5703125" customWidth="1"/>
    <col min="6" max="6" width="17.42578125" customWidth="1"/>
    <col min="7" max="7" width="18.42578125" customWidth="1"/>
  </cols>
  <sheetData>
    <row r="1" spans="1:7">
      <c r="A1" s="29" t="s">
        <v>332</v>
      </c>
      <c r="B1" s="30"/>
      <c r="E1" t="s">
        <v>0</v>
      </c>
    </row>
    <row r="2" spans="1:7">
      <c r="A2" s="30" t="s">
        <v>333</v>
      </c>
      <c r="B2" s="30"/>
      <c r="E2" t="s">
        <v>342</v>
      </c>
    </row>
    <row r="3" spans="1:7">
      <c r="A3" s="30" t="s">
        <v>334</v>
      </c>
      <c r="B3" s="30"/>
    </row>
    <row r="4" spans="1:7">
      <c r="E4" s="30" t="s">
        <v>1</v>
      </c>
      <c r="F4" s="30"/>
    </row>
    <row r="5" spans="1:7" ht="20.100000000000001" customHeight="1">
      <c r="A5" s="28" t="s">
        <v>343</v>
      </c>
      <c r="B5" s="32"/>
      <c r="C5" s="32"/>
      <c r="D5" s="32"/>
      <c r="E5" s="32"/>
      <c r="F5" s="32"/>
    </row>
    <row r="8" spans="1:7">
      <c r="A8" s="15" t="s">
        <v>2</v>
      </c>
      <c r="B8" s="15" t="s">
        <v>3</v>
      </c>
      <c r="C8" s="15" t="s">
        <v>338</v>
      </c>
      <c r="D8" s="15" t="s">
        <v>5</v>
      </c>
      <c r="E8" s="15" t="s">
        <v>6</v>
      </c>
      <c r="F8" s="15" t="s">
        <v>328</v>
      </c>
      <c r="G8" s="15" t="s">
        <v>329</v>
      </c>
    </row>
    <row r="9" spans="1:7">
      <c r="A9" s="13" t="s">
        <v>7</v>
      </c>
      <c r="B9" s="13" t="s">
        <v>8</v>
      </c>
      <c r="C9" s="13"/>
      <c r="D9" s="14">
        <v>2392788384</v>
      </c>
      <c r="E9" s="14">
        <v>5867416891</v>
      </c>
      <c r="F9" s="14">
        <v>5081418644</v>
      </c>
      <c r="G9" s="14">
        <v>11577131312</v>
      </c>
    </row>
    <row r="10" spans="1:7">
      <c r="A10" s="2" t="s">
        <v>9</v>
      </c>
      <c r="B10" s="2" t="s">
        <v>10</v>
      </c>
      <c r="C10" s="2"/>
      <c r="D10" s="4">
        <v>0</v>
      </c>
      <c r="E10" s="4">
        <v>0</v>
      </c>
      <c r="F10" s="4">
        <v>0</v>
      </c>
      <c r="G10" s="4">
        <v>0</v>
      </c>
    </row>
    <row r="11" spans="1:7" s="10" customFormat="1">
      <c r="A11" s="9" t="s">
        <v>11</v>
      </c>
      <c r="B11" s="9" t="s">
        <v>12</v>
      </c>
      <c r="C11" s="9"/>
      <c r="D11" s="5">
        <f>SUM(D9:D10)</f>
        <v>2392788384</v>
      </c>
      <c r="E11" s="5">
        <f>SUM(E9:E10)</f>
        <v>5867416891</v>
      </c>
      <c r="F11" s="5">
        <f>SUM(F9:F10)</f>
        <v>5081418644</v>
      </c>
      <c r="G11" s="5">
        <f>SUM(G9:G10)</f>
        <v>11577131312</v>
      </c>
    </row>
    <row r="12" spans="1:7">
      <c r="A12" s="2" t="s">
        <v>13</v>
      </c>
      <c r="B12" s="2" t="s">
        <v>14</v>
      </c>
      <c r="C12" s="2"/>
      <c r="D12" s="4">
        <v>2292381805</v>
      </c>
      <c r="E12" s="4">
        <v>5521489653</v>
      </c>
      <c r="F12" s="4">
        <v>4880300014</v>
      </c>
      <c r="G12" s="4">
        <v>10163363351</v>
      </c>
    </row>
    <row r="13" spans="1:7" s="10" customFormat="1">
      <c r="A13" s="9" t="s">
        <v>15</v>
      </c>
      <c r="B13" s="9" t="s">
        <v>16</v>
      </c>
      <c r="C13" s="9"/>
      <c r="D13" s="5">
        <f>D11-D12</f>
        <v>100406579</v>
      </c>
      <c r="E13" s="5">
        <f>E11-E12</f>
        <v>345927238</v>
      </c>
      <c r="F13" s="5">
        <f>F11-F12</f>
        <v>201118630</v>
      </c>
      <c r="G13" s="5">
        <f>G11-G12</f>
        <v>1413767961</v>
      </c>
    </row>
    <row r="14" spans="1:7">
      <c r="A14" s="2" t="s">
        <v>17</v>
      </c>
      <c r="B14" s="2" t="s">
        <v>18</v>
      </c>
      <c r="C14" s="2"/>
      <c r="D14" s="4">
        <v>1117295711</v>
      </c>
      <c r="E14" s="4">
        <v>1307323536</v>
      </c>
      <c r="F14" s="4">
        <v>2140605700</v>
      </c>
      <c r="G14" s="4">
        <v>2537626011</v>
      </c>
    </row>
    <row r="15" spans="1:7">
      <c r="A15" s="2" t="s">
        <v>19</v>
      </c>
      <c r="B15" s="2" t="s">
        <v>20</v>
      </c>
      <c r="C15" s="2"/>
      <c r="D15" s="4">
        <v>0</v>
      </c>
      <c r="E15" s="4">
        <v>0</v>
      </c>
      <c r="F15" s="4">
        <v>0</v>
      </c>
      <c r="G15" s="4">
        <v>0</v>
      </c>
    </row>
    <row r="16" spans="1:7">
      <c r="A16" s="2" t="s">
        <v>21</v>
      </c>
      <c r="B16" s="2" t="s">
        <v>22</v>
      </c>
      <c r="C16" s="2"/>
      <c r="D16" s="4">
        <v>0</v>
      </c>
      <c r="E16" s="4">
        <v>0</v>
      </c>
      <c r="F16" s="4">
        <v>0</v>
      </c>
      <c r="G16" s="4">
        <v>0</v>
      </c>
    </row>
    <row r="17" spans="1:7">
      <c r="A17" s="2" t="s">
        <v>23</v>
      </c>
      <c r="B17" s="2" t="s">
        <v>24</v>
      </c>
      <c r="C17" s="2"/>
      <c r="D17" s="4">
        <v>0</v>
      </c>
      <c r="E17" s="4">
        <v>0</v>
      </c>
      <c r="F17" s="4">
        <v>0</v>
      </c>
      <c r="G17" s="4">
        <v>0</v>
      </c>
    </row>
    <row r="18" spans="1:7">
      <c r="A18" s="2" t="s">
        <v>25</v>
      </c>
      <c r="B18" s="2" t="s">
        <v>26</v>
      </c>
      <c r="C18" s="2"/>
      <c r="D18" s="4">
        <v>68177602</v>
      </c>
      <c r="E18" s="4">
        <v>222463647</v>
      </c>
      <c r="F18" s="4">
        <v>136031919</v>
      </c>
      <c r="G18" s="4">
        <v>471864052</v>
      </c>
    </row>
    <row r="19" spans="1:7">
      <c r="A19" s="2" t="s">
        <v>27</v>
      </c>
      <c r="B19" s="2" t="s">
        <v>28</v>
      </c>
      <c r="C19" s="2"/>
      <c r="D19" s="4">
        <v>751740039</v>
      </c>
      <c r="E19" s="4">
        <v>549467527</v>
      </c>
      <c r="F19" s="4">
        <v>973469514</v>
      </c>
      <c r="G19" s="4">
        <v>957009705</v>
      </c>
    </row>
    <row r="20" spans="1:7" s="10" customFormat="1">
      <c r="A20" s="9" t="s">
        <v>29</v>
      </c>
      <c r="B20" s="9" t="s">
        <v>30</v>
      </c>
      <c r="C20" s="9"/>
      <c r="D20" s="5">
        <f>D13+D14-D15-D18-D19</f>
        <v>397784649</v>
      </c>
      <c r="E20" s="5">
        <f>E13+E14-E15-E18-E19</f>
        <v>881319600</v>
      </c>
      <c r="F20" s="5">
        <f>F13+F14-F15-F18-F19</f>
        <v>1232222897</v>
      </c>
      <c r="G20" s="5">
        <f>G13+G14-G15-G18-G19</f>
        <v>2522520215</v>
      </c>
    </row>
    <row r="21" spans="1:7">
      <c r="A21" s="2" t="s">
        <v>31</v>
      </c>
      <c r="B21" s="2" t="s">
        <v>32</v>
      </c>
      <c r="C21" s="2"/>
      <c r="D21" s="4">
        <v>12466773</v>
      </c>
      <c r="E21" s="4">
        <v>3610448958</v>
      </c>
      <c r="F21" s="4">
        <v>94284955</v>
      </c>
      <c r="G21" s="4">
        <v>10750144045</v>
      </c>
    </row>
    <row r="22" spans="1:7">
      <c r="A22" s="2" t="s">
        <v>33</v>
      </c>
      <c r="B22" s="2" t="s">
        <v>34</v>
      </c>
      <c r="C22" s="2"/>
      <c r="D22" s="4">
        <v>322800024</v>
      </c>
      <c r="E22" s="4">
        <v>2217206286</v>
      </c>
      <c r="F22" s="4">
        <v>323901624</v>
      </c>
      <c r="G22" s="4">
        <v>6281183083</v>
      </c>
    </row>
    <row r="23" spans="1:7" s="10" customFormat="1">
      <c r="A23" s="9" t="s">
        <v>35</v>
      </c>
      <c r="B23" s="9" t="s">
        <v>36</v>
      </c>
      <c r="C23" s="9"/>
      <c r="D23" s="5">
        <f>D21-D22</f>
        <v>-310333251</v>
      </c>
      <c r="E23" s="5">
        <f>E21-E22</f>
        <v>1393242672</v>
      </c>
      <c r="F23" s="5">
        <f>F21-F22</f>
        <v>-229616669</v>
      </c>
      <c r="G23" s="5">
        <f>G21-G22</f>
        <v>4468960962</v>
      </c>
    </row>
    <row r="24" spans="1:7">
      <c r="A24" s="1" t="s">
        <v>37</v>
      </c>
      <c r="B24" s="1" t="s">
        <v>38</v>
      </c>
      <c r="C24" s="1"/>
      <c r="D24" s="4">
        <f>D23+D20</f>
        <v>87451398</v>
      </c>
      <c r="E24" s="4">
        <f>E23+E20</f>
        <v>2274562272</v>
      </c>
      <c r="F24" s="4">
        <f>F23+F20</f>
        <v>1002606228</v>
      </c>
      <c r="G24" s="4">
        <f>G23+G20</f>
        <v>6991481177</v>
      </c>
    </row>
    <row r="25" spans="1:7">
      <c r="A25" s="2" t="s">
        <v>39</v>
      </c>
      <c r="B25" s="2" t="s">
        <v>40</v>
      </c>
      <c r="C25" s="2"/>
      <c r="D25" s="4">
        <v>0</v>
      </c>
      <c r="E25" s="4">
        <v>0</v>
      </c>
      <c r="F25" s="4">
        <v>0</v>
      </c>
      <c r="G25" s="4">
        <v>0</v>
      </c>
    </row>
    <row r="26" spans="1:7">
      <c r="A26" s="2" t="s">
        <v>41</v>
      </c>
      <c r="B26" s="2" t="s">
        <v>42</v>
      </c>
      <c r="C26" s="2"/>
      <c r="D26" s="4">
        <v>0</v>
      </c>
      <c r="E26" s="4">
        <v>0</v>
      </c>
      <c r="F26" s="4">
        <v>0</v>
      </c>
      <c r="G26" s="4">
        <v>0</v>
      </c>
    </row>
    <row r="27" spans="1:7" s="10" customFormat="1">
      <c r="A27" s="9" t="s">
        <v>43</v>
      </c>
      <c r="B27" s="9" t="s">
        <v>44</v>
      </c>
      <c r="C27" s="9"/>
      <c r="D27" s="5">
        <f>D24-D25</f>
        <v>87451398</v>
      </c>
      <c r="E27" s="5">
        <f>E24-E25</f>
        <v>2274562272</v>
      </c>
      <c r="F27" s="5">
        <f>F24-F25</f>
        <v>1002606228</v>
      </c>
      <c r="G27" s="5">
        <f>G24-G25</f>
        <v>6991481177</v>
      </c>
    </row>
    <row r="28" spans="1:7">
      <c r="A28" s="2" t="s">
        <v>45</v>
      </c>
      <c r="B28" s="2" t="s">
        <v>46</v>
      </c>
      <c r="C28" s="2"/>
      <c r="D28" s="4">
        <v>0</v>
      </c>
      <c r="E28" s="4">
        <v>0</v>
      </c>
      <c r="F28" s="4">
        <v>0</v>
      </c>
      <c r="G28" s="4">
        <v>0</v>
      </c>
    </row>
    <row r="29" spans="1:7">
      <c r="A29" s="2" t="s">
        <v>47</v>
      </c>
      <c r="B29" s="2" t="s">
        <v>48</v>
      </c>
      <c r="C29" s="2"/>
      <c r="D29" s="4">
        <v>0</v>
      </c>
      <c r="E29" s="4">
        <v>0</v>
      </c>
      <c r="F29" s="4">
        <v>0</v>
      </c>
      <c r="G29" s="4">
        <v>0</v>
      </c>
    </row>
    <row r="30" spans="1:7">
      <c r="A30" s="2" t="s">
        <v>49</v>
      </c>
      <c r="B30" s="2" t="s">
        <v>50</v>
      </c>
      <c r="C30" s="2"/>
      <c r="D30" s="4">
        <f>D27/9247327</f>
        <v>9.4569379886749978</v>
      </c>
      <c r="E30" s="4">
        <f>E27/9247327</f>
        <v>245.96970259622051</v>
      </c>
      <c r="F30" s="4">
        <f>F27/9247327</f>
        <v>108.42119328104219</v>
      </c>
      <c r="G30" s="4">
        <f>G27/9247327</f>
        <v>756.05428217256724</v>
      </c>
    </row>
    <row r="31" spans="1:7">
      <c r="A31" s="2" t="s">
        <v>51</v>
      </c>
      <c r="B31" s="2" t="s">
        <v>52</v>
      </c>
      <c r="C31" s="2"/>
      <c r="D31" s="4">
        <v>0</v>
      </c>
      <c r="E31" s="4">
        <v>0</v>
      </c>
      <c r="F31" s="4">
        <v>0</v>
      </c>
      <c r="G31" s="4">
        <v>0</v>
      </c>
    </row>
    <row r="33" spans="1:7">
      <c r="F33" s="31" t="s">
        <v>340</v>
      </c>
      <c r="G33" s="31"/>
    </row>
    <row r="34" spans="1:7" ht="15.75">
      <c r="A34" s="21" t="s">
        <v>335</v>
      </c>
      <c r="B34" s="26" t="s">
        <v>337</v>
      </c>
      <c r="C34" s="26"/>
      <c r="D34" s="26"/>
      <c r="E34" s="26"/>
      <c r="F34" s="26" t="s">
        <v>336</v>
      </c>
      <c r="G34" s="26"/>
    </row>
  </sheetData>
  <mergeCells count="8">
    <mergeCell ref="F33:G33"/>
    <mergeCell ref="F34:G34"/>
    <mergeCell ref="B34:E34"/>
    <mergeCell ref="A5:F5"/>
    <mergeCell ref="A1:B1"/>
    <mergeCell ref="A2:B2"/>
    <mergeCell ref="A3:B3"/>
    <mergeCell ref="E4:F4"/>
  </mergeCells>
  <phoneticPr fontId="0" type="noConversion"/>
  <pageMargins left="0.21" right="0.2" top="0.32" bottom="1" header="0.19" footer="0.5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topLeftCell="A31" workbookViewId="0">
      <selection activeCell="E50" sqref="E50"/>
    </sheetView>
  </sheetViews>
  <sheetFormatPr defaultRowHeight="12"/>
  <cols>
    <col min="1" max="1" width="51" customWidth="1"/>
    <col min="2" max="2" width="7.140625" customWidth="1"/>
    <col min="3" max="3" width="6.7109375" customWidth="1"/>
    <col min="4" max="4" width="18" customWidth="1"/>
    <col min="5" max="5" width="18.5703125" customWidth="1"/>
  </cols>
  <sheetData>
    <row r="1" spans="1:5">
      <c r="A1" s="29" t="s">
        <v>332</v>
      </c>
      <c r="B1" s="30"/>
      <c r="C1" t="s">
        <v>0</v>
      </c>
    </row>
    <row r="2" spans="1:5">
      <c r="A2" s="30" t="s">
        <v>333</v>
      </c>
      <c r="B2" s="30"/>
      <c r="C2" t="s">
        <v>344</v>
      </c>
    </row>
    <row r="3" spans="1:5">
      <c r="A3" s="30" t="s">
        <v>334</v>
      </c>
      <c r="B3" s="30"/>
    </row>
    <row r="4" spans="1:5">
      <c r="C4" s="30" t="s">
        <v>1</v>
      </c>
      <c r="D4" s="30"/>
    </row>
    <row r="5" spans="1:5" ht="20.100000000000001" customHeight="1">
      <c r="A5" s="28" t="s">
        <v>345</v>
      </c>
      <c r="B5" s="32"/>
      <c r="C5" s="32"/>
      <c r="D5" s="32"/>
    </row>
    <row r="6" spans="1:5" ht="20.100000000000001" customHeight="1">
      <c r="A6" s="18"/>
      <c r="B6" s="19"/>
      <c r="C6" s="19"/>
      <c r="D6" s="19"/>
    </row>
    <row r="9" spans="1:5">
      <c r="A9" s="15" t="s">
        <v>2</v>
      </c>
      <c r="B9" s="15" t="s">
        <v>339</v>
      </c>
      <c r="C9" s="15" t="s">
        <v>338</v>
      </c>
      <c r="D9" s="15" t="s">
        <v>330</v>
      </c>
      <c r="E9" s="15" t="s">
        <v>331</v>
      </c>
    </row>
    <row r="10" spans="1:5">
      <c r="A10" s="16" t="s">
        <v>53</v>
      </c>
      <c r="B10" s="16"/>
      <c r="C10" s="16"/>
      <c r="D10" s="22" t="s">
        <v>54</v>
      </c>
      <c r="E10" s="16" t="s">
        <v>54</v>
      </c>
    </row>
    <row r="11" spans="1:5">
      <c r="A11" s="2" t="s">
        <v>55</v>
      </c>
      <c r="B11" s="2" t="s">
        <v>8</v>
      </c>
      <c r="C11" s="2"/>
      <c r="D11" s="4">
        <v>36221242157</v>
      </c>
      <c r="E11" s="4">
        <v>18117241200</v>
      </c>
    </row>
    <row r="12" spans="1:5">
      <c r="A12" s="2" t="s">
        <v>56</v>
      </c>
      <c r="B12" s="2" t="s">
        <v>10</v>
      </c>
      <c r="C12" s="2"/>
      <c r="D12" s="4">
        <v>-50074364516</v>
      </c>
      <c r="E12" s="4">
        <v>-13581007608</v>
      </c>
    </row>
    <row r="13" spans="1:5">
      <c r="A13" s="2" t="s">
        <v>57</v>
      </c>
      <c r="B13" s="2" t="s">
        <v>58</v>
      </c>
      <c r="C13" s="2"/>
      <c r="D13" s="4">
        <v>-484032385</v>
      </c>
      <c r="E13" s="4">
        <v>-973683787</v>
      </c>
    </row>
    <row r="14" spans="1:5">
      <c r="A14" s="2" t="s">
        <v>59</v>
      </c>
      <c r="B14" s="2" t="s">
        <v>60</v>
      </c>
      <c r="C14" s="2"/>
      <c r="D14" s="4"/>
      <c r="E14" s="4"/>
    </row>
    <row r="15" spans="1:5">
      <c r="A15" s="2" t="s">
        <v>61</v>
      </c>
      <c r="B15" s="2" t="s">
        <v>62</v>
      </c>
      <c r="C15" s="2"/>
      <c r="D15" s="4">
        <v>0</v>
      </c>
      <c r="E15" s="4">
        <v>0</v>
      </c>
    </row>
    <row r="16" spans="1:5">
      <c r="A16" s="2" t="s">
        <v>63</v>
      </c>
      <c r="B16" s="2" t="s">
        <v>64</v>
      </c>
      <c r="C16" s="2"/>
      <c r="D16" s="4">
        <v>147063284349</v>
      </c>
      <c r="E16" s="4">
        <v>75979225643</v>
      </c>
    </row>
    <row r="17" spans="1:5">
      <c r="A17" s="2" t="s">
        <v>65</v>
      </c>
      <c r="B17" s="2" t="s">
        <v>66</v>
      </c>
      <c r="C17" s="2"/>
      <c r="D17" s="4">
        <v>-63268420669</v>
      </c>
      <c r="E17" s="4">
        <v>-41579268081</v>
      </c>
    </row>
    <row r="18" spans="1:5" s="10" customFormat="1">
      <c r="A18" s="9" t="s">
        <v>67</v>
      </c>
      <c r="B18" s="9" t="s">
        <v>16</v>
      </c>
      <c r="C18" s="9"/>
      <c r="D18" s="3">
        <f>SUM(D11:D17)</f>
        <v>69457708936</v>
      </c>
      <c r="E18" s="3">
        <v>37962507367</v>
      </c>
    </row>
    <row r="19" spans="1:5">
      <c r="A19" s="1" t="s">
        <v>68</v>
      </c>
      <c r="B19" s="1"/>
      <c r="C19" s="1"/>
      <c r="D19" s="3">
        <v>0</v>
      </c>
      <c r="E19" s="3">
        <v>0</v>
      </c>
    </row>
    <row r="20" spans="1:5">
      <c r="A20" s="2" t="s">
        <v>69</v>
      </c>
      <c r="B20" s="2" t="s">
        <v>18</v>
      </c>
      <c r="C20" s="2"/>
      <c r="D20" s="4">
        <v>0</v>
      </c>
      <c r="E20" s="4">
        <v>0</v>
      </c>
    </row>
    <row r="21" spans="1:5">
      <c r="A21" s="2" t="s">
        <v>70</v>
      </c>
      <c r="B21" s="2" t="s">
        <v>20</v>
      </c>
      <c r="C21" s="2"/>
      <c r="D21" s="4"/>
      <c r="E21" s="4">
        <v>8217700000</v>
      </c>
    </row>
    <row r="22" spans="1:5">
      <c r="A22" s="2" t="s">
        <v>71</v>
      </c>
      <c r="B22" s="2" t="s">
        <v>22</v>
      </c>
      <c r="C22" s="2"/>
      <c r="D22" s="4">
        <v>-8000000000</v>
      </c>
      <c r="E22" s="4"/>
    </row>
    <row r="23" spans="1:5">
      <c r="A23" s="2" t="s">
        <v>72</v>
      </c>
      <c r="B23" s="2" t="s">
        <v>73</v>
      </c>
      <c r="C23" s="2"/>
      <c r="D23" s="4"/>
      <c r="E23" s="4"/>
    </row>
    <row r="24" spans="1:5">
      <c r="A24" s="2" t="s">
        <v>74</v>
      </c>
      <c r="B24" s="2" t="s">
        <v>26</v>
      </c>
      <c r="C24" s="2"/>
      <c r="D24" s="4">
        <f>-153149979562-11251848770</f>
        <v>-164401828332</v>
      </c>
      <c r="E24" s="4">
        <v>-79698359190</v>
      </c>
    </row>
    <row r="25" spans="1:5">
      <c r="A25" s="2" t="s">
        <v>75</v>
      </c>
      <c r="B25" s="2" t="s">
        <v>28</v>
      </c>
      <c r="C25" s="2"/>
      <c r="D25" s="4">
        <v>95603776943</v>
      </c>
      <c r="E25" s="4">
        <v>68837040349</v>
      </c>
    </row>
    <row r="26" spans="1:5">
      <c r="A26" s="2" t="s">
        <v>76</v>
      </c>
      <c r="B26" s="2" t="s">
        <v>77</v>
      </c>
      <c r="C26" s="2"/>
      <c r="D26" s="4">
        <v>286318372</v>
      </c>
      <c r="E26" s="4">
        <v>6051148</v>
      </c>
    </row>
    <row r="27" spans="1:5">
      <c r="A27" s="1" t="s">
        <v>78</v>
      </c>
      <c r="B27" s="1" t="s">
        <v>30</v>
      </c>
      <c r="C27" s="1"/>
      <c r="D27" s="3">
        <f>SUM(D20:D26)</f>
        <v>-76511733017</v>
      </c>
      <c r="E27" s="3">
        <v>-2637567693</v>
      </c>
    </row>
    <row r="28" spans="1:5">
      <c r="A28" s="1" t="s">
        <v>79</v>
      </c>
      <c r="B28" s="1"/>
      <c r="C28" s="1"/>
      <c r="D28" s="3">
        <v>0</v>
      </c>
      <c r="E28" s="3">
        <v>0</v>
      </c>
    </row>
    <row r="29" spans="1:5">
      <c r="A29" s="2" t="s">
        <v>80</v>
      </c>
      <c r="B29" s="2" t="s">
        <v>32</v>
      </c>
      <c r="C29" s="2"/>
      <c r="D29" s="4">
        <v>0</v>
      </c>
      <c r="E29" s="4">
        <v>0</v>
      </c>
    </row>
    <row r="30" spans="1:5">
      <c r="A30" s="2" t="s">
        <v>81</v>
      </c>
      <c r="B30" s="2" t="s">
        <v>34</v>
      </c>
      <c r="C30" s="2"/>
      <c r="D30" s="4">
        <v>0</v>
      </c>
      <c r="E30" s="4">
        <v>0</v>
      </c>
    </row>
    <row r="31" spans="1:5">
      <c r="A31" s="2" t="s">
        <v>82</v>
      </c>
      <c r="B31" s="2" t="s">
        <v>83</v>
      </c>
      <c r="C31" s="2"/>
      <c r="D31" s="4">
        <v>0</v>
      </c>
      <c r="E31" s="4">
        <v>0</v>
      </c>
    </row>
    <row r="32" spans="1:5">
      <c r="A32" s="2" t="s">
        <v>84</v>
      </c>
      <c r="B32" s="2" t="s">
        <v>85</v>
      </c>
      <c r="C32" s="2"/>
      <c r="D32" s="4">
        <v>0</v>
      </c>
      <c r="E32" s="4">
        <v>0</v>
      </c>
    </row>
    <row r="33" spans="1:5">
      <c r="A33" s="2" t="s">
        <v>86</v>
      </c>
      <c r="B33" s="2" t="s">
        <v>87</v>
      </c>
      <c r="C33" s="2"/>
      <c r="D33" s="4">
        <v>0</v>
      </c>
      <c r="E33" s="4">
        <v>0</v>
      </c>
    </row>
    <row r="34" spans="1:5">
      <c r="A34" s="2" t="s">
        <v>88</v>
      </c>
      <c r="B34" s="2" t="s">
        <v>89</v>
      </c>
      <c r="C34" s="2"/>
      <c r="D34" s="3">
        <v>-16262200</v>
      </c>
      <c r="E34" s="3">
        <v>-57212755</v>
      </c>
    </row>
    <row r="35" spans="1:5" s="10" customFormat="1">
      <c r="A35" s="9" t="s">
        <v>90</v>
      </c>
      <c r="B35" s="9" t="s">
        <v>36</v>
      </c>
      <c r="C35" s="9"/>
      <c r="D35" s="3">
        <f>SUM(D29:D34)</f>
        <v>-16262200</v>
      </c>
      <c r="E35" s="3">
        <v>-57212755</v>
      </c>
    </row>
    <row r="36" spans="1:5" s="10" customFormat="1">
      <c r="A36" s="9" t="s">
        <v>91</v>
      </c>
      <c r="B36" s="9" t="s">
        <v>38</v>
      </c>
      <c r="C36" s="9"/>
      <c r="D36" s="3">
        <f>D18+D27+D35</f>
        <v>-7070286281</v>
      </c>
      <c r="E36" s="3">
        <v>35267726919</v>
      </c>
    </row>
    <row r="37" spans="1:5" s="10" customFormat="1">
      <c r="A37" s="9" t="s">
        <v>92</v>
      </c>
      <c r="B37" s="9" t="s">
        <v>44</v>
      </c>
      <c r="C37" s="9"/>
      <c r="D37" s="4">
        <v>80559474831</v>
      </c>
      <c r="E37" s="4">
        <v>2618571518</v>
      </c>
    </row>
    <row r="38" spans="1:5">
      <c r="A38" s="2" t="s">
        <v>93</v>
      </c>
      <c r="B38" s="2" t="s">
        <v>46</v>
      </c>
      <c r="C38" s="2"/>
      <c r="D38" s="4"/>
      <c r="E38" s="4"/>
    </row>
    <row r="39" spans="1:5" s="10" customFormat="1">
      <c r="A39" s="9" t="s">
        <v>94</v>
      </c>
      <c r="B39" s="9" t="s">
        <v>50</v>
      </c>
      <c r="C39" s="9"/>
      <c r="D39" s="3">
        <f>D36+D37+D38</f>
        <v>73489188550</v>
      </c>
      <c r="E39" s="3">
        <v>37886298437</v>
      </c>
    </row>
    <row r="40" spans="1:5">
      <c r="D40" s="8"/>
    </row>
    <row r="41" spans="1:5">
      <c r="D41" s="8"/>
    </row>
    <row r="42" spans="1:5">
      <c r="D42" s="8"/>
    </row>
    <row r="43" spans="1:5">
      <c r="D43" s="31" t="s">
        <v>340</v>
      </c>
      <c r="E43" s="31"/>
    </row>
    <row r="44" spans="1:5" ht="15.75">
      <c r="A44" s="21" t="s">
        <v>335</v>
      </c>
      <c r="B44" s="26" t="s">
        <v>337</v>
      </c>
      <c r="C44" s="26"/>
      <c r="D44" s="26" t="s">
        <v>336</v>
      </c>
      <c r="E44" s="26"/>
    </row>
    <row r="51" spans="4:4" ht="12.75">
      <c r="D51" s="23"/>
    </row>
    <row r="52" spans="4:4" ht="12.75">
      <c r="D52" s="25"/>
    </row>
    <row r="53" spans="4:4" ht="12.75">
      <c r="D53" s="23"/>
    </row>
    <row r="54" spans="4:4">
      <c r="D54" s="24">
        <f>73489188550</f>
        <v>73489188550</v>
      </c>
    </row>
    <row r="55" spans="4:4">
      <c r="D55" s="24">
        <f>D39-D54</f>
        <v>0</v>
      </c>
    </row>
    <row r="56" spans="4:4">
      <c r="D56" s="24"/>
    </row>
    <row r="57" spans="4:4" ht="12.75">
      <c r="D57" s="23"/>
    </row>
    <row r="58" spans="4:4" ht="12.75">
      <c r="D58" s="25"/>
    </row>
    <row r="59" spans="4:4" ht="12.75">
      <c r="D59" s="23"/>
    </row>
    <row r="60" spans="4:4" ht="12.75">
      <c r="D60" s="23"/>
    </row>
    <row r="61" spans="4:4" ht="12.75">
      <c r="D61" s="23"/>
    </row>
  </sheetData>
  <mergeCells count="8">
    <mergeCell ref="D43:E43"/>
    <mergeCell ref="B44:C44"/>
    <mergeCell ref="D44:E44"/>
    <mergeCell ref="A5:D5"/>
    <mergeCell ref="A1:B1"/>
    <mergeCell ref="A2:B2"/>
    <mergeCell ref="A3:B3"/>
    <mergeCell ref="C4:D4"/>
  </mergeCells>
  <phoneticPr fontId="0" type="noConversion"/>
  <pageMargins left="0.37" right="0.25" top="0.5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DN - BẢNG CÂN ĐỐI KẾ TOÁN</vt:lpstr>
      <vt:lpstr>DN - BÁO CÁO KẾT QUẢ KINH DOANH</vt:lpstr>
      <vt:lpstr>DN - BÁO CÁO LƯU CHUYỂN TIỀN TỆ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2015-07-17T03:51:48Z</cp:lastPrinted>
  <dcterms:created xsi:type="dcterms:W3CDTF">2015-04-17T02:52:07Z</dcterms:created>
  <dcterms:modified xsi:type="dcterms:W3CDTF">2015-07-20T02:08:53Z</dcterms:modified>
</cp:coreProperties>
</file>

<file path=package/services/digital-signature/_rels/origin.psdsor.rels>&#65279;<?xml version="1.0" encoding="utf-8"?><Relationships xmlns="http://schemas.openxmlformats.org/package/2006/relationships"><Relationship Type="http://schemas.openxmlformats.org/package/2006/relationships/digital-signature/signature" Target="/package/services/digital-signature/xml-signature/d690258cc84641b58bb028e3c1802fbe.psdsxs" Id="Rdc33cfcea33a4b66" /></Relationships>
</file>