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565" tabRatio="940" firstSheet="6" activeTab="20"/>
  </bookViews>
  <sheets>
    <sheet name="CDKT" sheetId="1" state="hidden" r:id="rId1"/>
    <sheet name="KQKD" sheetId="2" state="hidden" r:id="rId2"/>
    <sheet name="KQKD-Npb" sheetId="3" state="hidden" r:id="rId3"/>
    <sheet name="KQKD-N-C" sheetId="4" state="hidden" r:id="rId4"/>
    <sheet name="KQKD-N-LK -C" sheetId="5" state="hidden" r:id="rId5"/>
    <sheet name="LCTT" sheetId="6" state="hidden" r:id="rId6"/>
    <sheet name="TM1" sheetId="7" r:id="rId7"/>
    <sheet name="TM2" sheetId="8" r:id="rId8"/>
    <sheet name="TM3" sheetId="9" r:id="rId9"/>
    <sheet name="TM8" sheetId="10" r:id="rId10"/>
    <sheet name="TM9" sheetId="11" r:id="rId11"/>
    <sheet name="TM10" sheetId="12" r:id="rId12"/>
    <sheet name="TM11" sheetId="13" r:id="rId13"/>
    <sheet name="TM11 (2)" sheetId="14" state="hidden" r:id="rId14"/>
    <sheet name="CDPS-QIV" sheetId="15" state="hidden" r:id="rId15"/>
    <sheet name="CDKT-TT" sheetId="16" state="hidden" r:id="rId16"/>
    <sheet name="KQKD-TT" sheetId="17" state="hidden" r:id="rId17"/>
    <sheet name="LCTT-TT" sheetId="18" state="hidden" r:id="rId18"/>
    <sheet name="BS" sheetId="19" r:id="rId19"/>
    <sheet name="PL" sheetId="20" r:id="rId20"/>
    <sheet name="CF" sheetId="21" r:id="rId21"/>
  </sheets>
  <definedNames>
    <definedName name="OLE_LINK10" localSheetId="8">'TM3'!$B$9</definedName>
    <definedName name="_xlnm.Print_Area" localSheetId="0">'CDKT'!$A$1:$F$146</definedName>
    <definedName name="_xlnm.Print_Area" localSheetId="1">'KQKD'!$A$1:$G$42</definedName>
    <definedName name="_xlnm.Print_Area" localSheetId="5">'LCTT'!$A$1:$E$52</definedName>
    <definedName name="_xlnm.Print_Area" localSheetId="6">'TM1'!$A$1:$B$175</definedName>
    <definedName name="_xlnm.Print_Area" localSheetId="11">'TM10'!$A$1:$G$54</definedName>
    <definedName name="_xlnm.Print_Area" localSheetId="12">'TM11'!$A$1:$G$40</definedName>
    <definedName name="_xlnm.Print_Area" localSheetId="7">'TM2'!$B$1:$E$203</definedName>
    <definedName name="_xlnm.Print_Area" localSheetId="8">'TM3'!$A$1:$F$138</definedName>
    <definedName name="_xlnm.Print_Area" localSheetId="9">'TM8'!$A$1:$F$53</definedName>
    <definedName name="_xlnm.Print_Area" localSheetId="10">'TM9'!$A$1:$G$54</definedName>
    <definedName name="_xlnm.Print_Titles" localSheetId="0">'CDKT'!$9:$9</definedName>
    <definedName name="_xlnm.Print_Titles" localSheetId="14">'CDPS-QIV'!$8:$9</definedName>
    <definedName name="_xlnm.Print_Titles" localSheetId="3">'KQKD-N-C'!$8:$10</definedName>
    <definedName name="_xlnm.Print_Titles" localSheetId="4">'KQKD-N-LK -C'!$8:$10</definedName>
    <definedName name="_xlnm.Print_Titles" localSheetId="2">'KQKD-Npb'!$8:$10</definedName>
  </definedNames>
  <calcPr fullCalcOnLoad="1"/>
</workbook>
</file>

<file path=xl/comments1.xml><?xml version="1.0" encoding="utf-8"?>
<comments xmlns="http://schemas.openxmlformats.org/spreadsheetml/2006/main">
  <authors>
    <author>HANH</author>
  </authors>
  <commentList>
    <comment ref="E8" authorId="0">
      <text>
        <r>
          <rPr>
            <b/>
            <sz val="8"/>
            <rFont val="Tahoma"/>
            <family val="2"/>
          </rPr>
          <t>HANH:</t>
        </r>
        <r>
          <rPr>
            <sz val="8"/>
            <rFont val="Tahoma"/>
            <family val="2"/>
          </rPr>
          <t xml:space="preserve">
quy: cuoi quy</t>
        </r>
      </text>
    </comment>
    <comment ref="E83" authorId="0">
      <text>
        <r>
          <rPr>
            <b/>
            <sz val="8"/>
            <rFont val="Tahoma"/>
            <family val="2"/>
          </rPr>
          <t>HANH:</t>
        </r>
        <r>
          <rPr>
            <sz val="8"/>
            <rFont val="Tahoma"/>
            <family val="2"/>
          </rPr>
          <t xml:space="preserve">
quy: cuoi quy</t>
        </r>
      </text>
    </comment>
    <comment ref="E132" authorId="0">
      <text>
        <r>
          <rPr>
            <b/>
            <sz val="8"/>
            <rFont val="Tahoma"/>
            <family val="2"/>
          </rPr>
          <t>HANH:</t>
        </r>
        <r>
          <rPr>
            <sz val="8"/>
            <rFont val="Tahoma"/>
            <family val="2"/>
          </rPr>
          <t xml:space="preserve">
quy: cuoi quy</t>
        </r>
      </text>
    </comment>
  </commentList>
</comments>
</file>

<file path=xl/sharedStrings.xml><?xml version="1.0" encoding="utf-8"?>
<sst xmlns="http://schemas.openxmlformats.org/spreadsheetml/2006/main" count="2275" uniqueCount="1369">
  <si>
    <t xml:space="preserve">      5.Cheânh leäch ñaùnh giaù laïi taøi saûn</t>
  </si>
  <si>
    <t xml:space="preserve">      6.Cheânh leäch tyû giaù hoái ñoaùi</t>
  </si>
  <si>
    <t>416</t>
  </si>
  <si>
    <t xml:space="preserve">      7.Quyõ ñaàu tö phaùt trieån</t>
  </si>
  <si>
    <t>417</t>
  </si>
  <si>
    <t xml:space="preserve">      8.Quyõ döï phoøng taøi chính</t>
  </si>
  <si>
    <t>418</t>
  </si>
  <si>
    <t>420</t>
  </si>
  <si>
    <t>421</t>
  </si>
  <si>
    <t xml:space="preserve">   II.Nguoàn kinh phí vaø quyõ khaùc</t>
  </si>
  <si>
    <t>430</t>
  </si>
  <si>
    <t xml:space="preserve">      2.Nguoàn kinh phí</t>
  </si>
  <si>
    <t>432</t>
  </si>
  <si>
    <t xml:space="preserve">      3.Nguoàn kinh phí ñaõ hình thaønh TSCÑ</t>
  </si>
  <si>
    <t>433</t>
  </si>
  <si>
    <t xml:space="preserve">         TOÅNG COÄNG NGUOÀN VOÁN (430 = 300 + 400)</t>
  </si>
  <si>
    <t>440</t>
  </si>
  <si>
    <t>CAÙC CHÆ TIEÂU NGOAØI BAÛNG CAÂN ÑOÁI KEÁ TOAÙN</t>
  </si>
  <si>
    <t>Chæ tieâu</t>
  </si>
  <si>
    <t>Soá ñaàu naêm</t>
  </si>
  <si>
    <t>001 - 1.Taøi saûn thueâ ngoaøi</t>
  </si>
  <si>
    <t>002 - 2.Vaät tö, haøng hoaù nhaän giöõ hoä, nhaän gia coâng</t>
  </si>
  <si>
    <t>003 - 3.Haøng hoaù nhaän baùn hoä, nhaän kyù göûi</t>
  </si>
  <si>
    <t>004 - 4.Nôï khoù ñoøi ñaõ xöû lyù</t>
  </si>
  <si>
    <t>005 - 5.Ngoaïi teä caùc loaïi</t>
  </si>
  <si>
    <t>006 - 6.Döï toaùn chi söï nghieäp, döï aùn</t>
  </si>
  <si>
    <t>64288</t>
  </si>
  <si>
    <t>CP baèng tieàn khaùc</t>
  </si>
  <si>
    <t>159</t>
  </si>
  <si>
    <t>Döï phoøng giaûm giaù haøng toàn kho</t>
  </si>
  <si>
    <t>64188</t>
  </si>
  <si>
    <t>CP baùn haøng baèng tieàn khaùc</t>
  </si>
  <si>
    <t>33338</t>
  </si>
  <si>
    <t>Thueá NK haøng baûo thueá</t>
  </si>
  <si>
    <t>2131</t>
  </si>
  <si>
    <t>Quyeàn söû duïng ñaát</t>
  </si>
  <si>
    <t>3335</t>
  </si>
  <si>
    <t>Thueá TNCN phaûi traû</t>
  </si>
  <si>
    <t>Tieàn göûi ngaân haøng - USD (SCB)</t>
  </si>
  <si>
    <t>1212</t>
  </si>
  <si>
    <t>Traùi phieáu</t>
  </si>
  <si>
    <t>243</t>
  </si>
  <si>
    <t>Taøi saûn thueá TN hoaõn laïi</t>
  </si>
  <si>
    <t>(Theo phöông phaùp tröïc tieáp)</t>
  </si>
  <si>
    <t>I.  Löu chuyeån tieàn töø hoaït ñoäng kinh doanh</t>
  </si>
  <si>
    <t xml:space="preserve">   1. Tieàn thu töø baùn haøng, cung caáp dòch vuï vaø doanh thu khaùc</t>
  </si>
  <si>
    <t xml:space="preserve">   2. Tieàn chi traû cho ngöôøi cung caáp haøng hoùa vaø dòch vuï</t>
  </si>
  <si>
    <t xml:space="preserve">   3. Tieàn chi traû cho ngöôøi lao ñoäng</t>
  </si>
  <si>
    <t>03</t>
  </si>
  <si>
    <t xml:space="preserve">   4. Tieàn chi traû laõi vay</t>
  </si>
  <si>
    <t>04</t>
  </si>
  <si>
    <t xml:space="preserve">   5. Tieàn chi noäp thueá Thu nhaäp doanh nghieäp</t>
  </si>
  <si>
    <t>05</t>
  </si>
  <si>
    <t xml:space="preserve">   6. Tieàn thu khaùc töø hoaït ñoäng kinh doanh</t>
  </si>
  <si>
    <t>06</t>
  </si>
  <si>
    <t xml:space="preserve">   7. Tieàn chi khaùc töø hoaït ñoäng kinh doanh</t>
  </si>
  <si>
    <t>07</t>
  </si>
  <si>
    <t>Löu chuyeån tieàn thuaàn töø hoaït ñoäng kinh doanh</t>
  </si>
  <si>
    <t>II.  Löu chuyeån tieàn hoaït ñoäng ñaàu tö</t>
  </si>
  <si>
    <t xml:space="preserve">   1. Tieàn chi ñeå mua saém, xaây döïng TSCÑ vaø caùc taøi saûn daøi haïn khaùc</t>
  </si>
  <si>
    <t xml:space="preserve">   2. Tieàn thu töø thanh lyù, nhöôïng baùn TSCÑ vaø caùc taøi saûn daøi haïn khaùc</t>
  </si>
  <si>
    <t xml:space="preserve">   3. Tieàn chi cho vay, mua caùc coâng cuï nôï cuûa ñôn vò khaùc</t>
  </si>
  <si>
    <t xml:space="preserve">   4. Tieàn thu hoài cho vay, baùn laïi caùc coâng cuï nôï cuûa ñôn vò khaùc</t>
  </si>
  <si>
    <t xml:space="preserve">   5. Tieàn chi ñaàu tö goùp voán cuûa ñôn vò khaùc</t>
  </si>
  <si>
    <t xml:space="preserve">   6. Tieàn thu hoài ñaàu tö goùp voán cuûa ñôn vò khaùc</t>
  </si>
  <si>
    <t>26</t>
  </si>
  <si>
    <t xml:space="preserve">   7. Tieàn thu laõi cho vay, coå töùc vaø lôïi nhuaän ñöôïc chia</t>
  </si>
  <si>
    <t>27</t>
  </si>
  <si>
    <t>Löu chuyeån tieàn thuaàn töø hoaït ñoäng ñaàu tö</t>
  </si>
  <si>
    <t>III.  Löu chuyeån tieàn töø hoaït ñoäng taøi chính</t>
  </si>
  <si>
    <t xml:space="preserve">   1. Tieàn thu töø phaùt haønh coå phieáu, nhaän goùp voán goùp cuûa chuû sôû höõu</t>
  </si>
  <si>
    <t xml:space="preserve">   2. Tieàn chi traû voán goùp cho caùc CSH mua laïi CP cuûa DN ñaõ phaùt haønh</t>
  </si>
  <si>
    <t xml:space="preserve">   3. Tieàn vay ngaén haïn, daøi haïn nhaän ñöôïc</t>
  </si>
  <si>
    <t>33</t>
  </si>
  <si>
    <t xml:space="preserve">   4. Tieàn chi traû nôï goác vay</t>
  </si>
  <si>
    <t>34</t>
  </si>
  <si>
    <t xml:space="preserve">   5. Tieàn chi traû nôï thueâ taøi chính</t>
  </si>
  <si>
    <t>35</t>
  </si>
  <si>
    <t xml:space="preserve">   6. Coå töùc, lôïi nhuaän ñaõ traû cho chuû sôû höõu</t>
  </si>
  <si>
    <t>36</t>
  </si>
  <si>
    <t>Löu chuyeån tieàn thuaàn töø hoaït ñoäng taøi chính</t>
  </si>
  <si>
    <t>Löu chuyeån tieàn thuaàn trong kyø (20+30+40)</t>
  </si>
  <si>
    <t>Tieàn vaø töông ñöông tieàn ñaàu kyø</t>
  </si>
  <si>
    <t>AÛnh höôûng cuûa thay ñoåi tyû giaù hoái ñoaùi quy ñoåi ngoaïi teä</t>
  </si>
  <si>
    <t>61</t>
  </si>
  <si>
    <t>Tieàn vaø töông ñöông tieàn cuoái kyø (50+60+61)</t>
  </si>
  <si>
    <t>Thuyeát
minh</t>
  </si>
  <si>
    <t>1121-CN</t>
  </si>
  <si>
    <t>Tieàn göûi NH - Chi nhaùnh (VND)</t>
  </si>
  <si>
    <t>3389</t>
  </si>
  <si>
    <t>Baûo hieåm thaát nghieäp</t>
  </si>
  <si>
    <t>3531</t>
  </si>
  <si>
    <t>35312</t>
  </si>
  <si>
    <t>Quyõ khen thöôûng khaùch haøng</t>
  </si>
  <si>
    <t>3532</t>
  </si>
  <si>
    <t>35322</t>
  </si>
  <si>
    <t>Quyõ chính saùch XH</t>
  </si>
  <si>
    <t>Voán ñaàu tö CSH</t>
  </si>
  <si>
    <t>6</t>
  </si>
  <si>
    <t>VI.25</t>
  </si>
  <si>
    <t>VI.27</t>
  </si>
  <si>
    <t>VI.26</t>
  </si>
  <si>
    <t>VI.28</t>
  </si>
  <si>
    <t>VI.30</t>
  </si>
  <si>
    <t>Naêm nay</t>
  </si>
  <si>
    <t>Naêm tröôùc</t>
  </si>
  <si>
    <t xml:space="preserve">Maãu soá  B 02a - DN
</t>
  </si>
  <si>
    <t>7</t>
  </si>
  <si>
    <t>Luyõ keá töø ñaàu naêm ñeán cuoái  quyù naøy</t>
  </si>
  <si>
    <t xml:space="preserve">           Toång Giaùm Ñoác</t>
  </si>
  <si>
    <t>Soá cuoái kyø</t>
  </si>
  <si>
    <t xml:space="preserve">      11.Quyõ khen thöôûng, phuùc lôïi</t>
  </si>
  <si>
    <t xml:space="preserve">      8.Doanh thu chöa thöïc hieän</t>
  </si>
  <si>
    <t xml:space="preserve">      9.Quyõ phaùt trieån khoa hoïc, coâng ngheä</t>
  </si>
  <si>
    <t xml:space="preserve">      9.Lôïi nhuaän sau thueá chöa phaân phoái</t>
  </si>
  <si>
    <t xml:space="preserve">      10.Nguoàn voán ñaàu tö XDCB</t>
  </si>
  <si>
    <t xml:space="preserve">      11.Quyõ döï tröõ saép xeáp doanh nghieäp</t>
  </si>
  <si>
    <t>(Ban haønh theo QÑ soá 15/2006/QÑ-BTC
 ngaøy 20/03/2006 cuûa Boä tröôûng BTC)</t>
  </si>
  <si>
    <t>MAÕ
SOÁ</t>
  </si>
  <si>
    <t>1. Doanh thu baùn haøng hoaù vaø cung caáp dòch vuï</t>
  </si>
  <si>
    <t>10. Lôïi nhuaän töø hoaït ñoäng kinh doanh               [30 = 20 + (21 - 22) - (24 + 25)]</t>
  </si>
  <si>
    <t>14. Toång lôïi nhuaän keá toaùn tröôùc thueá 
                                   (50 = 30+ 40)</t>
  </si>
  <si>
    <t>BAÙO CAÙO LÖU CHUYEÅN TIEÀN TEÄ</t>
  </si>
  <si>
    <t>1121-15</t>
  </si>
  <si>
    <t>Tieàn göûi ngaân haøng- VND (WTB)</t>
  </si>
  <si>
    <t>TM</t>
  </si>
  <si>
    <t>DANH MỤC</t>
  </si>
  <si>
    <t>ĐẦU NĂM</t>
  </si>
  <si>
    <t xml:space="preserve">   Tiền và các khoản tương đương tiền</t>
  </si>
  <si>
    <t xml:space="preserve"> - Tiền mặt</t>
  </si>
  <si>
    <t xml:space="preserve"> - Tiền gửi ngân hàng</t>
  </si>
  <si>
    <t xml:space="preserve"> - Tiền đang chuyển</t>
  </si>
  <si>
    <t xml:space="preserve"> - Các khoản tương đương tiền</t>
  </si>
  <si>
    <t>Các khoản đầu tư tài chính ngắn hạn</t>
  </si>
  <si>
    <t xml:space="preserve"> - Các khoản phải thu khác</t>
  </si>
  <si>
    <t>Hàng tồn kho</t>
  </si>
  <si>
    <t xml:space="preserve"> - Hàng đang đi đường</t>
  </si>
  <si>
    <t xml:space="preserve"> - Nguyên liệu, vật liệu</t>
  </si>
  <si>
    <t xml:space="preserve"> - Công cụ dụng cụ</t>
  </si>
  <si>
    <t xml:space="preserve"> - Chi phí sản xuất kinh doanh dở dang</t>
  </si>
  <si>
    <t xml:space="preserve"> - Thành phẩm</t>
  </si>
  <si>
    <t xml:space="preserve"> - Hàng hóa</t>
  </si>
  <si>
    <t xml:space="preserve"> - Hàng gửi đi bán</t>
  </si>
  <si>
    <t xml:space="preserve"> - Hàng kho bảo thuế</t>
  </si>
  <si>
    <t xml:space="preserve"> - Hàng hóa bất động sản</t>
  </si>
  <si>
    <t>Tieàn göûi ngaân haøng - USD ( TECOM)</t>
  </si>
  <si>
    <t>Ñaàu tö daøi haïn khaùc</t>
  </si>
  <si>
    <t>1122-19</t>
  </si>
  <si>
    <t>2288</t>
  </si>
  <si>
    <t>6426</t>
  </si>
  <si>
    <t>Chi phí döï phoøng</t>
  </si>
  <si>
    <t xml:space="preserve"> - Phải thu dài hạn khác</t>
  </si>
  <si>
    <t>8</t>
  </si>
  <si>
    <t xml:space="preserve"> - Đầu tư dài hạn khác</t>
  </si>
  <si>
    <t>9</t>
  </si>
  <si>
    <t xml:space="preserve"> - Vay ngắn hạn</t>
  </si>
  <si>
    <t xml:space="preserve"> - Nợ dài hạn đến hạn trả</t>
  </si>
  <si>
    <t>Thuế và các khoản phải nộp Nhà nước</t>
  </si>
  <si>
    <t xml:space="preserve"> - Thuế tiêu thụ đặc biệt</t>
  </si>
  <si>
    <t>12</t>
  </si>
  <si>
    <t>Chi phí phải trả</t>
  </si>
  <si>
    <t xml:space="preserve"> - Trích trước các khoản khác</t>
  </si>
  <si>
    <t>13</t>
  </si>
  <si>
    <t>Các khoản phải trả, phải nộp ngắn hạn khác</t>
  </si>
  <si>
    <t xml:space="preserve"> - Kinh phí công đoàn</t>
  </si>
  <si>
    <t xml:space="preserve"> - Bảo hiểm xã hội</t>
  </si>
  <si>
    <t xml:space="preserve"> - Bảo hiểm y tế</t>
  </si>
  <si>
    <t xml:space="preserve"> - Phải trả, phải nộp khác</t>
  </si>
  <si>
    <t xml:space="preserve"> - Bảo hiểm thất nghiệp</t>
  </si>
  <si>
    <t>14</t>
  </si>
  <si>
    <t>Vay và nợ dài hạn</t>
  </si>
  <si>
    <t xml:space="preserve"> - Vay dài hạn</t>
  </si>
  <si>
    <t xml:space="preserve"> - Nợ dài hạn</t>
  </si>
  <si>
    <t>Tổng doanh thu bán hàng &amp; cung cấp dịch vụ</t>
  </si>
  <si>
    <t>Các khoản giảm trừ doanh thu</t>
  </si>
  <si>
    <t xml:space="preserve"> - Chiết khấu thanh toán</t>
  </si>
  <si>
    <t xml:space="preserve"> - Giảm giá hàng bán</t>
  </si>
  <si>
    <t xml:space="preserve"> - Hàng bán bị trả lại</t>
  </si>
  <si>
    <t xml:space="preserve"> - Thuế GTGT phải nộp (PP trực tiếp)</t>
  </si>
  <si>
    <t xml:space="preserve"> - Thuế xuất khẩu</t>
  </si>
  <si>
    <t>Doanh thu thuần</t>
  </si>
  <si>
    <t>Giá vốn hàng bán</t>
  </si>
  <si>
    <t xml:space="preserve"> - Dự phòng giảm giá hàng tồn kho</t>
  </si>
  <si>
    <t>Doanh thu hoạt động tài chính</t>
  </si>
  <si>
    <t xml:space="preserve"> - Lãi nhận được</t>
  </si>
  <si>
    <t xml:space="preserve"> - Lãi đầu tư trái phiếu, kỳ phiếu</t>
  </si>
  <si>
    <t xml:space="preserve"> - Cổ tức, lợi nhuận được chia</t>
  </si>
  <si>
    <t xml:space="preserve"> - Lãi bán ngoại tệ</t>
  </si>
  <si>
    <t xml:space="preserve"> - Lãi chênh lệch tỷ giá đã thực hiện</t>
  </si>
  <si>
    <t xml:space="preserve"> - Lãi CLTG chưa thực hiện</t>
  </si>
  <si>
    <t xml:space="preserve"> - Lãi bán trả chậm</t>
  </si>
  <si>
    <t xml:space="preserve"> - Doanh thu hoạt động tài chính khác</t>
  </si>
  <si>
    <t>Chi phí tài chính</t>
  </si>
  <si>
    <t xml:space="preserve"> - Lãi tiền vay</t>
  </si>
  <si>
    <t xml:space="preserve"> - Lỗ bán ngoại tệ</t>
  </si>
  <si>
    <t xml:space="preserve"> - Lỗ chênh lệch tỷ giá đã thực hiện</t>
  </si>
  <si>
    <t xml:space="preserve"> - Lỗ CLTG chưa thực hiện</t>
  </si>
  <si>
    <t xml:space="preserve"> - Chi phí tài chính khác</t>
  </si>
  <si>
    <t>Chi phí thuế TNDN hiện hành</t>
  </si>
  <si>
    <t xml:space="preserve"> - Chi phí thuế TNDN tính trên đoanh thu năm hiện hành</t>
  </si>
  <si>
    <t xml:space="preserve"> - Điều chỉnh chi phí thuế TNDN của các năm trước và CP  TTNDN hiện hành năm nay</t>
  </si>
  <si>
    <t>Tổng CP thuế TNDN hiện hành</t>
  </si>
  <si>
    <t>Chi phí thuế TNDN hoãn lại</t>
  </si>
  <si>
    <t>5. THÔNG TIN BỔ SUNG TRÌNH BÀY TRONG BẢNG CÂN ĐỐI KẾ TOÁN</t>
  </si>
  <si>
    <t>CUỐI KỲ</t>
  </si>
  <si>
    <t>- Dự phòng giảm giá hàng tồn kho</t>
  </si>
  <si>
    <t>Các khoản phải thu ngắn hạn</t>
  </si>
  <si>
    <t xml:space="preserve"> - Phải thu khách hàng</t>
  </si>
  <si>
    <t xml:space="preserve"> - Trả trước cho người bán</t>
  </si>
  <si>
    <t xml:space="preserve"> - Dự phòng phải thu khó đòi</t>
  </si>
  <si>
    <t>Tài sản ngắn hạn khác</t>
  </si>
  <si>
    <t>5.1</t>
  </si>
  <si>
    <t>Chi phí trả trước ngắn hạn</t>
  </si>
  <si>
    <t>- Chi phí trả trước</t>
  </si>
  <si>
    <t>- Chi phí CCDC</t>
  </si>
  <si>
    <t>5.2</t>
  </si>
  <si>
    <t>Tạm ứng</t>
  </si>
  <si>
    <t>Thế chấp, ký quỹ, ký cược ngắn hạn khác</t>
  </si>
  <si>
    <t>Thế chấp, ký quỹ, ký cược ngắn hạn (L/C)</t>
  </si>
  <si>
    <t>Thế chấp, ký cược, bảo lãnh dự thầu</t>
  </si>
  <si>
    <t>Các khoản phải thu dài hạn</t>
  </si>
  <si>
    <t>Tài sản cố định hữu hình (Chi tiết kèm theo)</t>
  </si>
  <si>
    <t>Tài sản cố định thuê tài chính (Chi tiết kèm theo)</t>
  </si>
  <si>
    <t>Tài sản cố định vô hình (Chi tiết kềm theo)</t>
  </si>
  <si>
    <t>Các khoản đầu tư tài chính dài hạn</t>
  </si>
  <si>
    <t xml:space="preserve"> - Đầu tư vào Công ty con</t>
  </si>
  <si>
    <t xml:space="preserve"> - Đầu tư vào Công ty liên kết, liên doanh</t>
  </si>
  <si>
    <t xml:space="preserve"> - Dự phòng giảm giá đầu tư tài chính dài hạn</t>
  </si>
  <si>
    <t>Tài sản dài hạn khác</t>
  </si>
  <si>
    <t>12.1</t>
  </si>
  <si>
    <t>Chi phí trả trước dài hạn</t>
  </si>
  <si>
    <t>Công cụ dụng cụ</t>
  </si>
  <si>
    <t>-</t>
  </si>
  <si>
    <t>12.2</t>
  </si>
  <si>
    <t>Tài sản thuế thu nhập hoãn lại</t>
  </si>
  <si>
    <t>12.3</t>
  </si>
  <si>
    <t>Ký cược, ký quỹ dài hạn</t>
  </si>
  <si>
    <t>Nợ ngắn hạn</t>
  </si>
  <si>
    <t>13.1</t>
  </si>
  <si>
    <t>Vay và nợ ngắn hạn</t>
  </si>
  <si>
    <t>13.2</t>
  </si>
  <si>
    <t>Phải trả người bán</t>
  </si>
  <si>
    <t>13.3</t>
  </si>
  <si>
    <t>Người mua trả tiền trước</t>
  </si>
  <si>
    <t>13.4</t>
  </si>
  <si>
    <t>13.5</t>
  </si>
  <si>
    <t>Phải trả người lao động</t>
  </si>
  <si>
    <t>Thuế giá trị gia tăng đầu ra</t>
  </si>
  <si>
    <t>Thuế giá trị gia tăng hàng nhập khẩu</t>
  </si>
  <si>
    <t>Thuế nhập khẩu</t>
  </si>
  <si>
    <t>Thuế NK hàng bảo thuế</t>
  </si>
  <si>
    <t>Thuế thu nhập doanh nghiệp</t>
  </si>
  <si>
    <t>Thuế TNCN phải trả</t>
  </si>
  <si>
    <t>Thuế nhà đất, tiền thuê đất</t>
  </si>
  <si>
    <t>Thuế môn bài</t>
  </si>
  <si>
    <t>Thuế khác phải nộp</t>
  </si>
  <si>
    <t>13.6</t>
  </si>
  <si>
    <t>13.7</t>
  </si>
  <si>
    <t>13.8</t>
  </si>
  <si>
    <t>Quỹ khen thưởng, phúc lợi</t>
  </si>
  <si>
    <t>Nợ dài hạn</t>
  </si>
  <si>
    <t>14.1</t>
  </si>
  <si>
    <t>14.2</t>
  </si>
  <si>
    <t>Dự phòng trợ cấp mất việc làm</t>
  </si>
  <si>
    <t>14.3</t>
  </si>
  <si>
    <t>Doanh thu chưa thực hiện</t>
  </si>
  <si>
    <t>6.1</t>
  </si>
  <si>
    <t>THUYẾT MINH BÁO CÁO TÀI CHÍNH</t>
  </si>
  <si>
    <t>ĐẶC ĐIỂM HOẠT ĐỘNG</t>
  </si>
  <si>
    <t>Hình thức sở hữu vốn</t>
  </si>
  <si>
    <t>Công ty Cổ phần.</t>
  </si>
  <si>
    <t>Lĩnh vực kinh doanh</t>
  </si>
  <si>
    <t>Sản xuất, thương mại.</t>
  </si>
  <si>
    <t>Ngành nghề kinh doanh</t>
  </si>
  <si>
    <t>Dịch vụ cung cấp thức ăn thủy hải sản;</t>
  </si>
  <si>
    <t>Sản xuất các sản phẩm từ gỗ, tre, nứa, song mây, vật liệu tết bện;</t>
  </si>
  <si>
    <t>Sản xuất giấy dùng trong tôn giáo;</t>
  </si>
  <si>
    <t>Sản xuất săm lốp xe, các sản phẩm bằng cao su. Sản xuất các sản phẩm bằng nhựa các loại,</t>
  </si>
  <si>
    <t>nhựa PVC, PE;</t>
  </si>
  <si>
    <t>Sản xuất dây dẫn điện, cáp viễn thông, điện thoại, thiết bị điện thoại, quạt điện, mô - tơ các loại;</t>
  </si>
  <si>
    <t>Sản xuất, lắp ráp các loại máy công cụ;</t>
  </si>
  <si>
    <t>San lấp mặt bằng;</t>
  </si>
  <si>
    <t>Xây dựng công trình dân dụng, công nghiệp;</t>
  </si>
  <si>
    <t>Mua bán lốp xe, phụ tùng xe;</t>
  </si>
  <si>
    <t>Mua bán thủy hải sản, quạt điện, bình điện, điện gia dụng, hàng trang trí nội thất, mô - tơ các</t>
  </si>
  <si>
    <t>loại, máy móc thiết bị dùng cho ngành điện, sắt thép, khung nhôm, hàng kim khí điện máy, vật</t>
  </si>
  <si>
    <t>liệu xây dựng, bột màu công nghiệp, hóa chất cơ bản. Đại lý ký gửi hàng hóa. Mua bán dây dẫn</t>
  </si>
  <si>
    <t>điện, cáp viễn thông, linh kiện điện tử, viễn thông và điều khiển, điện thoại, thiết bị điện thoại,</t>
  </si>
  <si>
    <t>máy móc thiết bị dùng cho ngành viễn thông, các sản phẩm bằng cao su, nhựa các loại, nhựa</t>
  </si>
  <si>
    <t>PVC, PE, lò hơi thiết bị y tế, các loại giấy dùng trong tôn giáo, các sản phẩm từ gỗ, tre, nứa,</t>
  </si>
  <si>
    <t>song mây, vật liệu tết bện, ống gang, phụ tùng ống gang ngành cấp thoát nước.</t>
  </si>
  <si>
    <t>NIÊN ĐỘ KẾ TOÁN, ĐƠN VỊ TIỀN TỆ SỬ DỤNG TRONG KẾ TOÁN</t>
  </si>
  <si>
    <t>Niên độ kế toán</t>
  </si>
  <si>
    <t>Niên độ kế toán bắt đầu từ ngày 01 tháng 01 và kết thúc vào ngày 31 tháng 12 hàng năm.</t>
  </si>
  <si>
    <t>Đơn vị tiền tệ sử dụng trong ghi chép kế toán và phương pháp chuyển đổi các đồng</t>
  </si>
  <si>
    <t>tiền khác</t>
  </si>
  <si>
    <t>Đơn vị tiền tệ được sử dụng để lập báo cáo là Đồng Việt Nam (VND).</t>
  </si>
  <si>
    <t>CHẾ ĐỘ KẾ TOÁN ÁP DỤNG</t>
  </si>
  <si>
    <t>Chế độ kế toán áp dụng</t>
  </si>
  <si>
    <t>Cam kết kế toán</t>
  </si>
  <si>
    <t>Chúng tôi, Ban Tổng Giám đốc Công ty Cổ phần Cáp - Nhựa Vĩnh Khánh cam kết tuân thủ đúng Luật kế toán, Chuẩn mực và Chế độ kế toán Việt Nam hiện hành trong hệ thống kế toán và báo cáo kế toán do Nhà nước Việt Nam quy định.</t>
  </si>
  <si>
    <r>
      <t>Hình thức kế toán áp dụng</t>
    </r>
    <r>
      <rPr>
        <sz val="12"/>
        <color indexed="8"/>
        <rFont val="Times New Roman"/>
        <family val="1"/>
      </rPr>
      <t>: Chứng từ ghi sổ.</t>
    </r>
  </si>
  <si>
    <t>CÁC CHÍNH SÁCH KẾ TOÁN ÁP DỤNG</t>
  </si>
  <si>
    <t>Nguyên tắc ghi nhận các khoản tiền và tương đương tiền</t>
  </si>
  <si>
    <t>Nguyên tắc xác định các khoản tương đương tiền: căn cứ vào các chứng khoán ngắn hạn có thời gian thu hồi hoặc đáo hạn không quá 3 tháng kể từ ngày khóa sổ kế toán lập báo cáo.</t>
  </si>
  <si>
    <t>Nguyên tắc và phương pháp chuyển đổi các đồng tiền khác ra đồng tiền sử dụng trong kế toán:</t>
  </si>
  <si>
    <t>được áp dụng theo tỷ giá thực tế tại thời điểm phát sinh nghiệp vụ. Vào cuối kỳ kế toán các số</t>
  </si>
  <si>
    <t>dư tiền mặt, tiền gửi ngân hàng, tiền đang chuyển có gốc ngoại tệ được điều chỉnh lại theo tỷ giá</t>
  </si>
  <si>
    <t>bình quân trên thị trường ngoại tệ liên ngân hàng.</t>
  </si>
  <si>
    <t>Chính sách kế toán đối với hàng tồn kho</t>
  </si>
  <si>
    <t>Nguyên tắc đánh giá hàng tồn kho: Hàng tồn kho được ghi nhận theo giá gốc;</t>
  </si>
  <si>
    <t>Lập dự phòng giảm giá hàng tồn kho: vào thời điểm khóa sổ Công ty tổ chức đánh giá lại hàng</t>
  </si>
  <si>
    <t>tồn kho và trích lập trên cơ sở chênh lệch lớn hơn của giá gốc và giá trị thuần có thể thực hiện</t>
  </si>
  <si>
    <t>được của hàng tồn kho.</t>
  </si>
  <si>
    <t>Ghi nhận và khấu hao tài sản cố định</t>
  </si>
  <si>
    <t>Nguyên tắc đánh giá:</t>
  </si>
  <si>
    <t>Tài sản cố định được xác định theo nguyên giá trừ (-) giá trị hao mòn lũy kế.</t>
  </si>
  <si>
    <t>Nguyên giá tài sản cố định bao gồm giá mua và những chi phí có liên quan trực tiếp đến việc</t>
  </si>
  <si>
    <t>đưa tài sản vào hoạt động. Những chi phí mua sắm, cải tiến và tân trang được tính vào giá trị tài</t>
  </si>
  <si>
    <t>sản cố định và những chi phí bảo trì sửa chữa được tính vào kết quả hoạt động kinh doanh.</t>
  </si>
  <si>
    <t>Khi tài sản bán hay thanh lý, nguyên giá và khấu hao lũy kế được xóa sổ và bất kỳ các khoản</t>
  </si>
  <si>
    <t>lãi/(lỗ) nào phát sinh do việc thanh lý đều được tính vào kết quả hoạt động kinh doanh.</t>
  </si>
  <si>
    <t>Phương pháp khấu hao áp dụng:</t>
  </si>
  <si>
    <t>Tài sản cố định khấu hao theo phương pháp đường thẳng để trừ dần nguyên giá tài sản cố định</t>
  </si>
  <si>
    <t>Thời gian hữu dụng ước tính của các nhóm tài sản cố định:</t>
  </si>
  <si>
    <t>Nhà cửa, vật kiến trúc 05 - 20 năm</t>
  </si>
  <si>
    <t>Thiết bị và dụng cụ quản lý 03 - 10 năm</t>
  </si>
  <si>
    <t>Nguyên tắc ghi nhận và vốn hóa các khoản chi phí đi vay</t>
  </si>
  <si>
    <t>Chi phí đi vay được ghi nhận vào chi phí sản xuất, kinh doanh trong kỳ khi phát sinh.</t>
  </si>
  <si>
    <t>Chi phí đi vay được vốn hóa khi doanh nghiệp chắc chắn thu được lợi ích kinh tế trong tương</t>
  </si>
  <si>
    <t>lai cho việc sử dụng tài sản đó và chi phí đi vay được xác định một cách đáng tin cậy.</t>
  </si>
  <si>
    <t>Chi phí trả trước: căn cứ vào thời gian sử dụng ước tính mà tài sản đó mang lại lợi ích kinh tế.</t>
  </si>
  <si>
    <t>Nguyên tắc ghi nhận chi phí phải trả</t>
  </si>
  <si>
    <t>Chi phí phải trả được ghi nhận chủ yếu là các khoản doanh nghiệp có nghĩa vụ nợ phải trả và được ước tính đáng tin cậy.</t>
  </si>
  <si>
    <t>Nguyên tắc ghi nhận vốn chủ sở hữu</t>
  </si>
  <si>
    <t>Nguyên tắc ghi nhận vốn đầu tư của chủ sở hữu, thặng dư vốn cổ phần, vốn khác của chủ sở hữu:</t>
  </si>
  <si>
    <t>Vốn đầu tư của chủ sở hữu: là số vốn thực góp của chủ sở hữu;</t>
  </si>
  <si>
    <t>Nguyên tắc ghi nhận lợi nhuận chưa phân phối: lợi nhuận sau thuế chưa phân phối trên Bảng</t>
  </si>
  <si>
    <t>cân đối kế toán là số lợi nhuận (lãi hoặc lỗ) từ các hoạt động của doanh nghiệp sau khi trừ (-)</t>
  </si>
  <si>
    <t>chi phí thuế TNDN của năm nay và các khoản điều chỉnh do áp dụng hồi tố thay đổi chính sách</t>
  </si>
  <si>
    <t>kế toán và điều chỉnh hồi tố sai sót trọng yếu của năm trước;</t>
  </si>
  <si>
    <t>Nguyên tắc trích lập các quỹ từ lợi nhuận sau thuế: Theo điều lệ Công ty.</t>
  </si>
  <si>
    <t>Doanh thu và chi phí</t>
  </si>
  <si>
    <t>Doanh thu được ghi nhận khi thỏa mãn các điều kiện sau:</t>
  </si>
  <si>
    <r>
      <t>-</t>
    </r>
    <r>
      <rPr>
        <sz val="12"/>
        <color indexed="8"/>
        <rFont val="Arial"/>
        <family val="2"/>
      </rPr>
      <t xml:space="preserve"> </t>
    </r>
    <r>
      <rPr>
        <sz val="12"/>
        <color indexed="8"/>
        <rFont val="Times New Roman"/>
        <family val="1"/>
      </rPr>
      <t xml:space="preserve"> Thuế thu nhập doanh nghiệp hàng năm bằng 22% thu nhập chịu thuế.</t>
    </r>
  </si>
  <si>
    <t>6T- NAÊM 2014</t>
  </si>
  <si>
    <t xml:space="preserve">6411 </t>
  </si>
  <si>
    <t xml:space="preserve">6413 </t>
  </si>
  <si>
    <t xml:space="preserve">6414 </t>
  </si>
  <si>
    <t xml:space="preserve">6417 </t>
  </si>
  <si>
    <t xml:space="preserve">6418 </t>
  </si>
  <si>
    <t xml:space="preserve">64188 </t>
  </si>
  <si>
    <t>- Chi phí nhân viên</t>
  </si>
  <si>
    <t>- Chi phí dụng cụ, đồ dùng</t>
  </si>
  <si>
    <t>- Chi phí khấu hao TSCĐ</t>
  </si>
  <si>
    <t>- Chi phí dịch vụ mua ngoài</t>
  </si>
  <si>
    <t>- Chi phí bằng tiền khác</t>
  </si>
  <si>
    <t>- CP bán hàng bằng tiền khác</t>
  </si>
  <si>
    <t xml:space="preserve">6421 </t>
  </si>
  <si>
    <t xml:space="preserve">6423 </t>
  </si>
  <si>
    <t xml:space="preserve">6424 </t>
  </si>
  <si>
    <t xml:space="preserve">6425 </t>
  </si>
  <si>
    <t xml:space="preserve">6427 </t>
  </si>
  <si>
    <t xml:space="preserve">64278 </t>
  </si>
  <si>
    <t xml:space="preserve">6428 </t>
  </si>
  <si>
    <t xml:space="preserve">64288 </t>
  </si>
  <si>
    <t xml:space="preserve"> -Chi phí nhân viên quản lý</t>
  </si>
  <si>
    <t>- Chi phí đồ dùng văn phòng</t>
  </si>
  <si>
    <t>- CP dịch vụ mua ngoài</t>
  </si>
  <si>
    <t>- CP bằng tiền khác</t>
  </si>
  <si>
    <t>Đã chuyển giao phần lớn rủi ro và lợi ích gắn liền với quyền sở hữu sản phẩm hoặc hàng hóa</t>
  </si>
  <si>
    <t>cho người mua; và xác định được phần công việc đã hoàn thành;</t>
  </si>
  <si>
    <t>Không còn nắm giữ quyền quản lý hàng hóa như người sở hữu hàng hóa hoặc quyền kiểm soát</t>
  </si>
  <si>
    <t>hàng hóa;</t>
  </si>
  <si>
    <t>Doanh thu được xác định tương đối chắc chắn;</t>
  </si>
  <si>
    <t>Đã thu được hoặc sẽ thu được lợi ích kinh tế từ giao dịch bán hàng, cung cấp dịch vụ;</t>
  </si>
  <si>
    <t>Xác định được chi phí liên quan đến giao dịch bán hàng và chi phí để hoàn thành giao dịch cung</t>
  </si>
  <si>
    <t>cấp dịch vụ.</t>
  </si>
  <si>
    <t>Doanh thu tài chính được ghi nhận khi thỏa mãn:</t>
  </si>
  <si>
    <t>Có khả năng thu được lợi ích kinh tế từ giao dịch đó;</t>
  </si>
  <si>
    <t>Doanh thu được xác định tương đối chắc chắn.</t>
  </si>
  <si>
    <t>Chi phí thực tế phát sinh được ghi nhận phù hợp với doanh thu và chi phí để hoàn thành giao</t>
  </si>
  <si>
    <t>dịch cung cấp dịch vụ.</t>
  </si>
  <si>
    <t>Nguyên tắc và phương pháp ghi nhận chi phí tài chính</t>
  </si>
  <si>
    <t>Chi phí tài chính được ghi nhận trong báo cáo kết quả hoạt động kinh doanh là tổng chi phí tài</t>
  </si>
  <si>
    <t>chính phát sinh trong kỳ, không có bù trừ với doanh thu hoạt động tài chính.</t>
  </si>
  <si>
    <t>Nguyên tắc và phương pháp ghi nhận chi phí Thuế thu nhập doanh nghiệp hiện hành,</t>
  </si>
  <si>
    <t>chi phí Thuế thu nhập doanh nghiệp hoãn lại</t>
  </si>
  <si>
    <t>Chi phí thuế thu nhập doanh nghiệp hiện hành được xác định trên cơ sở thu nhập chịu thuế và thuế suất Thuế thu nhập doanh nghiệp trong năm hiện hành. Chi phí Thuế thu nhập doanh nghiệp hoãn</t>
  </si>
  <si>
    <t>lại được xác định trên cơ sở số chênh lệch tạm thời được khấu trừ, số chênh lệch tạm thời chịu thuế và thuế suất Thuế thu nhập doanh nghiệp. Chi phí Thuế thu nhập doanh nghiệp hiện hành và chi phí Thuế thu nhập doanh nghiệp hoãn lại không có bù trừ.</t>
  </si>
  <si>
    <t>Nghĩa vụ tài chính</t>
  </si>
  <si>
    <t xml:space="preserve">Các khoản mục thuế thể hiện trên Báo cáo kết quả hoạt động là tổng số thuế dự kiến phải nộp cho niên độ báo cáo. </t>
  </si>
  <si>
    <t>Theo quy định hiện hành, số thuế sẽ được cơ quan thuế quyết toán. Các khoản chênh lệch theo số thuế quyết toán và khoản dự trù thuế (nếu có) sẽ được điều chỉnh ngay sau khi có kết quả quyết toán thuế.</t>
  </si>
  <si>
    <t>Công ty có nghĩa vụ nộp cho Nhà nước Việt Nam:</t>
  </si>
  <si>
    <r>
      <t>-</t>
    </r>
    <r>
      <rPr>
        <sz val="12"/>
        <color indexed="8"/>
        <rFont val="Arial"/>
        <family val="2"/>
      </rPr>
      <t xml:space="preserve"> </t>
    </r>
    <r>
      <rPr>
        <sz val="12"/>
        <color indexed="8"/>
        <rFont val="Times New Roman"/>
        <family val="1"/>
      </rPr>
      <t xml:space="preserve"> Các loại thuế khác theo quy định hiện hành tại thời điểm nộp thuế hàng năm.</t>
    </r>
  </si>
  <si>
    <t>Chỉ tiêu</t>
  </si>
  <si>
    <t>Nhà cửa, vật kiến trúc</t>
  </si>
  <si>
    <t>Máy móc, thiết bị</t>
  </si>
  <si>
    <t>Phương tiện vận tải, truyền dẫn</t>
  </si>
  <si>
    <t>TSCĐ hữu hình khác</t>
  </si>
  <si>
    <t>Tổng cộng</t>
  </si>
  <si>
    <t>I. Nguyên giá TSCĐ hữu hình</t>
  </si>
  <si>
    <t>1. Số dư đầu năm</t>
  </si>
  <si>
    <t>2. Tăng trong kỳ</t>
  </si>
  <si>
    <t>- Tăng do Mua sắm</t>
  </si>
  <si>
    <t>- Tăng khác</t>
  </si>
  <si>
    <t>3. Giảm trong kỳ</t>
  </si>
  <si>
    <t>4. Số dư cuối kỳ</t>
  </si>
  <si>
    <t>II Giá trị hao mòn lũy kế</t>
  </si>
  <si>
    <t>1 Số dư đầu năm</t>
  </si>
  <si>
    <t>III. Giá trị còn lại</t>
  </si>
  <si>
    <t>1. Tại ngày đầu năm</t>
  </si>
  <si>
    <t>2. Tại ngày cuối kỳ</t>
  </si>
  <si>
    <t>Khoản mục</t>
  </si>
  <si>
    <t>Phương  tiện vận tải, truyền dẫn</t>
  </si>
  <si>
    <t>Tài sản cố định vô hình</t>
  </si>
  <si>
    <t>bị</t>
  </si>
  <si>
    <t>dẫn</t>
  </si>
  <si>
    <t>hình</t>
  </si>
  <si>
    <t>I. Nguyên giá</t>
  </si>
  <si>
    <t>II. Giá trị hao mòn</t>
  </si>
  <si>
    <t xml:space="preserve">III. Giá trị còn lại </t>
  </si>
  <si>
    <t>Quyền sử dụng đất</t>
  </si>
  <si>
    <t>Bản quyền phần mềm</t>
  </si>
  <si>
    <t xml:space="preserve"> - Doanh thu cáp</t>
  </si>
  <si>
    <t xml:space="preserve"> - Doanh thu nhựa</t>
  </si>
  <si>
    <t xml:space="preserve"> - Doanh thu vỏ xe</t>
  </si>
  <si>
    <t xml:space="preserve"> - Doanh thu khác</t>
  </si>
  <si>
    <t xml:space="preserve"> - Giá vốn cáp</t>
  </si>
  <si>
    <t xml:space="preserve"> - Giá vốn nhựa</t>
  </si>
  <si>
    <t xml:space="preserve"> - Giá vốn vỏ xe</t>
  </si>
  <si>
    <t xml:space="preserve"> - Giá vốn khác</t>
  </si>
  <si>
    <t xml:space="preserve"> - KH. TSCĐ vượt định mức</t>
  </si>
  <si>
    <t>Chi phí bán hàng</t>
  </si>
  <si>
    <t>323</t>
  </si>
  <si>
    <t>330</t>
  </si>
  <si>
    <t>338</t>
  </si>
  <si>
    <t>339</t>
  </si>
  <si>
    <t>422</t>
  </si>
  <si>
    <t>1121-16</t>
  </si>
  <si>
    <t>Tieàn göûi ngaân haøng- VND (SGTT)</t>
  </si>
  <si>
    <t>5118</t>
  </si>
  <si>
    <t>Doanh thu khaùc</t>
  </si>
  <si>
    <t>2412</t>
  </si>
  <si>
    <t>Xaây döïng cô baûn</t>
  </si>
  <si>
    <t>811</t>
  </si>
  <si>
    <t>Chi phí khaùc</t>
  </si>
  <si>
    <t>CÔNG TY: CÔNG TY CỔ PHẦN CÁP NHỰA VĨNH KHÁNH</t>
  </si>
  <si>
    <t>Tel: 0650 3751501       Fax: 0650 3751699</t>
  </si>
  <si>
    <t>Mẫu số B01a-DN</t>
  </si>
  <si>
    <t>Mẫu số B02a-DN</t>
  </si>
  <si>
    <t>Mẫu số : 03a-DN</t>
  </si>
  <si>
    <t>Chênh lệch tỷ giá phát sinh trong kỳ và chênh lệch tỷ giá do đánh giá lại số dư ngoại tệ cuối kỳ được xử lý theo chuẩn mực kế toán số 10 - Ảnh hưởng của việc thay đổi tỷ giá hối đoái, ban hành theo quyết định số 165/2002/QĐ-BTC ngày 31 tháng 12 năm 2002 của Bộ Tài Chính.</t>
  </si>
  <si>
    <t>Số cuối Kỳ</t>
  </si>
  <si>
    <t>1121-19</t>
  </si>
  <si>
    <t>Tieàn göûi ngaân haøng - VND ( TECOM)</t>
  </si>
  <si>
    <t>Bên lên quan</t>
  </si>
  <si>
    <t>Trong việc xem xét mối quản hệ của từng bên liên quan, bản chất của mối quan hệ được chú ý chứ không phải chỉ là hình thức pháp lý.</t>
  </si>
  <si>
    <t xml:space="preserve">Được coi là các bên liên quan là các doanh nghiệp - kể cả công ty mẹ, công ty con các cá nhân, trực tiếp hay gián tiếp qua một hoặc nhiều trung gian, có quyền kiểm soát Công ty hoặc chịu sự kiểm soát của Công ty, hoặc cùng chung sự kiểm soát với Công ty. Các bên liên kết, các cá nhân nào trực tiếp hoặc gián tiếp nắm quyền biểu quyết của Công ty mà có ảnh hưởng đáng kể đối với Công ty, những chức trách quản lý chủ chốt như: Tổng giám đốc, viên chức của Công ty, những thành viên thân cận trong gia đình của các cá nhân hoặc các bên liên kết này hoặc những Công ty liên kết với các cá nhân này cũng được coi là bên liên quan. </t>
  </si>
  <si>
    <t>1121-17</t>
  </si>
  <si>
    <t>Tieàn göûi ngaân haøng - VND ( TPDN)</t>
  </si>
  <si>
    <t>1121-18</t>
  </si>
  <si>
    <t>Tieàn göûi ngaân haøng - VND (SHAN)</t>
  </si>
  <si>
    <t>62788</t>
  </si>
  <si>
    <t>CP saûn xuaát baèng tieàn khaùc</t>
  </si>
  <si>
    <t xml:space="preserve">     Ngöôøi laäp bieåu                                                           </t>
  </si>
  <si>
    <t>630/1, Toå 1, KP Chaâu Thôùi, P. Bình An, TX. Dó An, T. Bình Döông</t>
  </si>
  <si>
    <t xml:space="preserve">                  Coâng ty Coå phaàn Caùp- Nhöïa Vónh Khaùnh</t>
  </si>
  <si>
    <t xml:space="preserve">                        ÑT: 0650.3751501     Fax: 0650.3751699</t>
  </si>
  <si>
    <t>THÔNG TIN BỔ SUNG CHO CÁC KHOẢN MỤC TRONG BÁO CÁO KẾT QỦA HĐKD</t>
  </si>
  <si>
    <t>KỲ NÀY</t>
  </si>
  <si>
    <t>KỲ TRƯỚC</t>
  </si>
  <si>
    <t>Phần mềm 03-08 năm</t>
  </si>
  <si>
    <t>Quyền sử dụng đất 20-43 năm</t>
  </si>
  <si>
    <t>Phương tiện vận tải 04 - 12 năm</t>
  </si>
  <si>
    <t>5.8 Tài sản cố định hữu hình</t>
  </si>
  <si>
    <t>5.9 Tài sản cố định thuê tài chính</t>
  </si>
  <si>
    <t>5.10 Tài sản cố định vô hình</t>
  </si>
  <si>
    <t>Báo cáo tài chính</t>
  </si>
  <si>
    <t>DN - BẢNG CÂN ĐỐI KẾ TOÁN</t>
  </si>
  <si>
    <t>Mã chỉ tiêu</t>
  </si>
  <si>
    <t>Thuyết minh</t>
  </si>
  <si>
    <t>Số đầu năm</t>
  </si>
  <si>
    <t>Số cuối kỳ</t>
  </si>
  <si>
    <t>TÀI SẢN</t>
  </si>
  <si>
    <t>A- TÀI SẢN NGẮN HẠN</t>
  </si>
  <si>
    <t>I. Tiền và các khoản tương đương tiền</t>
  </si>
  <si>
    <t>1. Tiền</t>
  </si>
  <si>
    <t>2. Các khoản tương đương tiền</t>
  </si>
  <si>
    <t>II. Các khoản đầu tư tài chính ngắn hạn</t>
  </si>
  <si>
    <t>1. Đầu tư ngắn hạn</t>
  </si>
  <si>
    <t>2. Dự phòng giảm giá đầu tư ngắn hạn</t>
  </si>
  <si>
    <t>III. Các khoản phải thu ngắn hạn</t>
  </si>
  <si>
    <t>1. Phải thu khách hàng</t>
  </si>
  <si>
    <t>2. Trả trước cho người bán</t>
  </si>
  <si>
    <t>3. Phải thu nội bộ ngắn hạn</t>
  </si>
  <si>
    <t>4. Phải thu theo tiến độ kế hoạch hợp đồng xây dựng</t>
  </si>
  <si>
    <t>5. Các khoản phải thu khác</t>
  </si>
  <si>
    <t>6. Dự phòng phải thu ngắn hạn khó đòi</t>
  </si>
  <si>
    <t>IV. Hàng tồn kho</t>
  </si>
  <si>
    <t>1. Hàng tồn kho</t>
  </si>
  <si>
    <t>2. Dự phòng giảm giá hàng tồn kho</t>
  </si>
  <si>
    <t>V.Tài sản ngắn hạn khác</t>
  </si>
  <si>
    <t>1. Chi phí trả trước ngắn hạn</t>
  </si>
  <si>
    <t>2. Thuế GTGT được khấu trừ</t>
  </si>
  <si>
    <t>3. Thuế và các khoản khác phải thu Nhà nước</t>
  </si>
  <si>
    <t>4. Tài sản ngắn hạn khác</t>
  </si>
  <si>
    <t xml:space="preserve">B. TÀI SẢN DÀI HẠN </t>
  </si>
  <si>
    <t>I. Các khoản phải thu dài hạn</t>
  </si>
  <si>
    <t>1. Phải thu dài hạn của khách hàng</t>
  </si>
  <si>
    <t>2. Vốn kinh doanh ở đơn vị trực thuộc</t>
  </si>
  <si>
    <t>3. Phải thu dài hạn nội bộ</t>
  </si>
  <si>
    <t>4. Phải thu dài hạn khác</t>
  </si>
  <si>
    <t>5. Dự phòng các khoản phải thu dài hạn khó đòi</t>
  </si>
  <si>
    <t>II.Tài sản cố định</t>
  </si>
  <si>
    <t>1. Tài sản cố định hữu hình</t>
  </si>
  <si>
    <t xml:space="preserve">    - Nguyên giá</t>
  </si>
  <si>
    <t xml:space="preserve">    - Giá trị hao mòn lũy kế</t>
  </si>
  <si>
    <t>2. Tài sản cố định thuê tài chính</t>
  </si>
  <si>
    <t>3. Tài sản cố định vô hình</t>
  </si>
  <si>
    <t>4. Chi phí xây dựng cơ bản dở dang</t>
  </si>
  <si>
    <t>III. Bất động sản đầu tư</t>
  </si>
  <si>
    <t>IV. Các khoản đầu tư tài chính dài hạn</t>
  </si>
  <si>
    <t>1. Đầu tư vào công ty con</t>
  </si>
  <si>
    <t>2. Đầu tư vào công ty liên kết, liên doanh</t>
  </si>
  <si>
    <t>3. Đầu tư dài hạn khác</t>
  </si>
  <si>
    <t>4. Dự phòng giảm giá đầu tư tài chính dài hạn</t>
  </si>
  <si>
    <t>V. Tài sản dài hạn khác</t>
  </si>
  <si>
    <t>1. Chi phí trả trước dài hạn</t>
  </si>
  <si>
    <t>2. Tài sản thuế thu nhập hoàn lại</t>
  </si>
  <si>
    <t>3. Tài sản dài hạn khác</t>
  </si>
  <si>
    <t>VI. Lợi thế thương mại</t>
  </si>
  <si>
    <t>269</t>
  </si>
  <si>
    <t>TỔNG CỘNG TÀI SẢN</t>
  </si>
  <si>
    <t>NGUỒN VỐN</t>
  </si>
  <si>
    <t>A. NỢ PHẢI TRẢ</t>
  </si>
  <si>
    <t>I. Nợ ngắn hạn</t>
  </si>
  <si>
    <t>1. Vay và nợ ngắn hạn</t>
  </si>
  <si>
    <t>2. Phải trả người bán</t>
  </si>
  <si>
    <t>3. Người mua trả tiền trước</t>
  </si>
  <si>
    <t>4. Thuế và các khoản phải nộp nhà nước</t>
  </si>
  <si>
    <t>5. Phải trả người lao động</t>
  </si>
  <si>
    <t>6. Chi phí phải trả</t>
  </si>
  <si>
    <t>7. Phải trả nội bộ</t>
  </si>
  <si>
    <t>8. Phải trả theo tiến độ kế hoạch hợp đồng xây dựng</t>
  </si>
  <si>
    <t>9. Các khoản phải trả, phải nộp ngắn hạn khác</t>
  </si>
  <si>
    <t>10. Dự phòng phải trả ngắn hạn</t>
  </si>
  <si>
    <t>11. Quỹ khen thưởng phúc lợi</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</si>
  <si>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</si>
  <si>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</si>
  <si>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</si>
  <si>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</si>
  <si>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</si>
  <si>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</si>
  <si>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</si>
  <si>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</si>
  <si>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8. Doanh thu chưa thực hiện</t>
  </si>
  <si>
    <t>9. Quỹ phát triển khoa học và công nghệ</t>
  </si>
  <si>
    <t>B.VỐN CHỦ SỞ HỮU</t>
  </si>
  <si>
    <t>I. Vốn chủ sở hữu</t>
  </si>
  <si>
    <t>1. Vốn đầu tư của chủ sở hữu</t>
  </si>
  <si>
    <t>2. Thặng dư vốn cổ phần</t>
  </si>
  <si>
    <t>3. Vốn khác của chủ sở hữu</t>
  </si>
  <si>
    <t>4. Cổ phiếu quỹ</t>
  </si>
  <si>
    <t>5. Chênh lệch đánh giá lại tài sản</t>
  </si>
  <si>
    <t>6. Chênh lệch tỷ giá hối đoái</t>
  </si>
  <si>
    <t>5.4</t>
  </si>
  <si>
    <t>-Thueá vaø caùc khoaûn khaùc phaûi thu Nhaø nöôùc</t>
  </si>
  <si>
    <t>8211</t>
  </si>
  <si>
    <t>CP Thueá TNDN hieän haønh</t>
  </si>
  <si>
    <t>Áp dụng qui định kế toán mới</t>
  </si>
  <si>
    <t>Ngày 06 tháng 11 năm 2009 Bộ Tài chính đã ban hành Thông tư số 210/2009/TT-BTC hướng dẫn áp dụng chuẩn mực kế toán quốc tế về trình bày Báo cáo tài chính và thuyết minh thông tin đối với công cụ tài chính và được áp dụng để trình bày và thuyết minh các công cụ tài chính trên Báo cáo tài chính từ năm 2011 trở đi.</t>
  </si>
  <si>
    <t>Tài sản tài chính và nợ phải trả tài chính</t>
  </si>
  <si>
    <t>Giá trị sổ sách</t>
  </si>
  <si>
    <t>Giá trị hợp lý</t>
  </si>
  <si>
    <t>Tài sản tài chính</t>
  </si>
  <si>
    <t>Tiền và các khoản tương đương tiền</t>
  </si>
  <si>
    <t>Phải thu khách hàng</t>
  </si>
  <si>
    <t>Dự phòng các khoản phải thu khó đòi</t>
  </si>
  <si>
    <t>Nợ phải trả tài chính</t>
  </si>
  <si>
    <t>Phải trả cho người bán</t>
  </si>
  <si>
    <t>Các khoản phải trả khác</t>
  </si>
  <si>
    <t>6. THÔNG TIN KHÁC</t>
  </si>
  <si>
    <t>Từ thaùng 10 ñeán thaùng 12 naêm 2013</t>
  </si>
  <si>
    <t>1121-20</t>
  </si>
  <si>
    <t>Tieàn göûi ngaân haøng - VND (NATIXIS)</t>
  </si>
  <si>
    <t>6423</t>
  </si>
  <si>
    <t>Chi phí ñoà duøng vaên phoøng</t>
  </si>
  <si>
    <t>64278</t>
  </si>
  <si>
    <t>CP dòch vuï mua ngoaøi</t>
  </si>
  <si>
    <t>Giá trị hợp lý của các tài sản tài chính và nợ phải trả tài chính được phản ánh theo giá trị mà công cụ tài chính có thể được chuyển đổi trong một giao dịch hiện tại giữa các bên có đầy đủ hiểu biết và mong muốn giao dịch.</t>
  </si>
  <si>
    <t>Công ty sử dụng phương pháp và giả định sau để ước tính giá trị hợp lý:</t>
  </si>
  <si>
    <r>
      <t>·</t>
    </r>
    <r>
      <rPr>
        <sz val="7"/>
        <color indexed="8"/>
        <rFont val="Times New Roman"/>
        <family val="1"/>
      </rPr>
      <t>  </t>
    </r>
    <r>
      <rPr>
        <sz val="11"/>
        <color indexed="8"/>
        <rFont val="Times New Roman"/>
        <family val="1"/>
      </rPr>
      <t>Giá trị hợp lý của tiền mặt, tiền gửi ngân hàng ngắn hạn, các khoản phải thu khách hàng, phải trả cho người bán và nợ phải trả ngắn hạn khác tương đương giá trị sổ sách của các khoản mục này do những công cụ này có kỳ hạn ngắn.</t>
    </r>
  </si>
  <si>
    <r>
      <t>·</t>
    </r>
    <r>
      <rPr>
        <sz val="7"/>
        <color indexed="8"/>
        <rFont val="Times New Roman"/>
        <family val="1"/>
      </rPr>
      <t> </t>
    </r>
    <r>
      <rPr>
        <sz val="11"/>
        <color indexed="8"/>
        <rFont val="Times New Roman"/>
        <family val="1"/>
      </rPr>
      <t>Giá trị hợp lý của các khoản phải thu và cho vay có lãi suất cố định hoặc thay đổi được đánh giá dựa trên các thông tin như lãi suất, rủi ro, khả năng trả nợ và tính chất rủi ro liên quan đến khoản nợ. Trên cơ sở đánh giá này Công ty ước tính dự phòng cho phần có khả năng không thu hồi được.</t>
    </r>
  </si>
  <si>
    <t>Mục đích và chính sách quản lý rủi ro tài chính</t>
  </si>
  <si>
    <t>Các yếu tố của rủi ro tài chính</t>
  </si>
  <si>
    <t>Công ty chịu các rủi ro sau khi sử dụng các công cụ tài chính:</t>
  </si>
  <si>
    <r>
      <t>·</t>
    </r>
    <r>
      <rPr>
        <sz val="7"/>
        <color indexed="8"/>
        <rFont val="Times New Roman"/>
        <family val="1"/>
      </rPr>
      <t xml:space="preserve">      </t>
    </r>
    <r>
      <rPr>
        <sz val="11"/>
        <color indexed="8"/>
        <rFont val="Times New Roman"/>
        <family val="1"/>
      </rPr>
      <t>Rủi ro thị trường</t>
    </r>
  </si>
  <si>
    <r>
      <t>·</t>
    </r>
    <r>
      <rPr>
        <sz val="7"/>
        <color indexed="8"/>
        <rFont val="Times New Roman"/>
        <family val="1"/>
      </rPr>
      <t xml:space="preserve">      </t>
    </r>
    <r>
      <rPr>
        <sz val="11"/>
        <color indexed="8"/>
        <rFont val="Times New Roman"/>
        <family val="1"/>
      </rPr>
      <t>Rủi ro tín dụng</t>
    </r>
  </si>
  <si>
    <r>
      <t>·</t>
    </r>
    <r>
      <rPr>
        <sz val="7"/>
        <color indexed="8"/>
        <rFont val="Times New Roman"/>
        <family val="1"/>
      </rPr>
      <t xml:space="preserve">      </t>
    </r>
    <r>
      <rPr>
        <sz val="11"/>
        <color indexed="8"/>
        <rFont val="Times New Roman"/>
        <family val="1"/>
      </rPr>
      <t>Rủi ro thanh khoản</t>
    </r>
  </si>
  <si>
    <t>Ban Tổng Giám đốc chịu trách nhiệm chung đối với việc thiết lập và giám sát nguyên tắc quản lý rủi ro tài chính. Ban Tổng Giám đốc thiết lập các chính sách nhằm phát hiện và phân tích các rủi ro mà Công ty, thiết lập các biện pháp kiểm soát rủi ro và các hạn mức rủi ro thích hợp, giám sát rủi ro và việc thực hiện các hạn mức rủi ro. Hệ thống và chính sách quản lý rủi ro được xem xét lại định kỳ nhằm phản ảnh những thay đổi của các điều kiện thị trường và hoạt động của Công ty.</t>
  </si>
  <si>
    <t>Rủi ro thị trường</t>
  </si>
  <si>
    <t>Rủi ro thị trường là rủi ro mà giá trị hợp lý hoặc các luồng tiền trong tương lai của công cụ tài chính sẽ biến động theo những thay đổi của giá thị trường. Rủi ro thị trường bao gồm 3 loại: rủi ro ngoại tệ tệ, rủi ro lãi suất và rủi ro về giá khác.</t>
  </si>
  <si>
    <t>Các phân tích về độ nhạy trình bày dưới đây được lập trên cơ sở giá trị các khoản nợ thuần, tỷ lệ giữa các khoản nợ có lãi suất cố định và các khoản nợ có lãi suất thả nổi là không thay đổi.</t>
  </si>
  <si>
    <t>Rủi ro ngoại tệ là rủi ro mà giá trị hợp lý hoặc các luồng tiền trong tương lai của công cụ tài chính sẽ biến động theo những thay đổi của tỷ giá hối đoái.</t>
  </si>
  <si>
    <r>
      <t>§</t>
    </r>
    <r>
      <rPr>
        <sz val="7"/>
        <color indexed="8"/>
        <rFont val="Times New Roman"/>
        <family val="1"/>
      </rPr>
      <t xml:space="preserve">  </t>
    </r>
    <r>
      <rPr>
        <b/>
        <sz val="11"/>
        <color indexed="8"/>
        <rFont val="Times New Roman"/>
        <family val="1"/>
      </rPr>
      <t>Rủi ro ngoại tệ</t>
    </r>
  </si>
  <si>
    <t>Rủi ro lãi suất là rủi ro mà giá trị hợp lý hoặc các luồng tiền trong tương lai của công cụ tài chính sẽ biến động theo những thay đổi của lãi suất thị trường.</t>
  </si>
  <si>
    <t>Công ty không thực hiện phân tích độ nhạy đối với lãi suất vì rủi ro do thay đổi lãi suất tại ngày lập báo cáo là không đáng kể.</t>
  </si>
  <si>
    <r>
      <t>§</t>
    </r>
    <r>
      <rPr>
        <sz val="7"/>
        <color indexed="8"/>
        <rFont val="Times New Roman"/>
        <family val="1"/>
      </rPr>
      <t xml:space="preserve">   </t>
    </r>
    <r>
      <rPr>
        <b/>
        <sz val="11"/>
        <color indexed="8"/>
        <rFont val="Times New Roman"/>
        <family val="1"/>
      </rPr>
      <t>Rủi ro lãi suất</t>
    </r>
  </si>
  <si>
    <t xml:space="preserve">Rủi ro tín dụng là rủi ro mà một bên tham gia trong hợp đồng không có khả năng thực hiện được nghĩa vụ của mình dẫn đến tổn thất về tài chính cho Công ty. </t>
  </si>
  <si>
    <t>Công ty có các rủi ro tín dụng từ các hoạt động kinh doanh (chủ yếu đối với các khoản phải thu khách hàng) và hoạt động tài chính (tiền gửi ngân hàng, cho vay và các công cụ tài chính khác).</t>
  </si>
  <si>
    <t>Công ty giảm thiểu rủi ro tín dụng bằng cách chỉ giao dịch với các đơn vị có khả năng tài chính tốt, yêu cầu mở thư tín dụng đối với các đơn vị giao dịch lần đầu hay chưa có thông tin về khả năng tài chính và nhân viên kế toán công nợ thường xuyên theo dõi nợ phải thu để đôn đốc thu hồi. Trên cơ sở này và khoản phải thu của Công ty liên quan đến nhiều khách hàng khác nhau nên rủi ro tín dụng không tập trung vào một khách hàng nhất định.</t>
  </si>
  <si>
    <t>Tiền gửi ngân hàng</t>
  </si>
  <si>
    <t>Phần lớn tiền gửi ngân hàng của Công ty được gửi tại các ngân hàng lớn, có uy tín ở Việt Nam. Công ty nhận thấy mức độ tập trung rủi ro tín dụng đối với tiền gửi ngân hàng là thấp.</t>
  </si>
  <si>
    <t xml:space="preserve">Rủi ro thanh khoản là rủi ro Công ty gặp khó khăn khi thực hiện nghĩa vụ tài chính do thiếu tiền. </t>
  </si>
  <si>
    <t>Ban Tổng Giám đốc chịu trách nhiệm cao nhất trong quản lý rủi ro thanh khoản. Rủi ro thanh khoản của Công ty chủ yếu phát sinh từ việc các tài sản tài chính và nợ phải trả tài chính có các thời điểm đáo hạn lệch nhau.</t>
  </si>
  <si>
    <t>Công ty quản lý rủi ro thanh khoản thông qua việc duy trì một duy trì một lượng tiền và các khoản tương đương tiền phù hợp và các khoản vay ở mức mà Ban Tổng Giám đốc cho là đủ để đáp ứng nhu cầu hoạt động của Công ty nhằm giảm thiểu ảnh hưởng của những biến động về luồng tiền.</t>
  </si>
  <si>
    <t>Thời hạn thanh toán của các khoản nợ phải trả tài chính dựa trên các khoản thanh toán dự kiến theo hợp đồng chưa được chiết khấu như sau:</t>
  </si>
  <si>
    <t>Từ 1 năm trở xuống</t>
  </si>
  <si>
    <t>Trên 1 năm đến 5 năm</t>
  </si>
  <si>
    <t>Trên 5 năm</t>
  </si>
  <si>
    <t>Công ty cho rằng mức độ tập trung rủi ro đối với việc trả nợ là thấp. Công ty có khả năng thanh toán các khoản nợ đến hạn từ dòng tiền từ hoạt động kinh doanh và tiền thu từ các tài sản tài chính đáo hạn.</t>
  </si>
  <si>
    <t>Rủi ro tín dụng</t>
  </si>
  <si>
    <t>Rủi ro thanh khoản</t>
  </si>
  <si>
    <t>Tài sản đảm bảo</t>
  </si>
  <si>
    <t>Công ty đã thế chấp Quyền sử dụng đất số T751759 tọa lạc tại xã Bình An, Huyện Dĩ An, tỉnh Bình Dương; Quyền sử dụng đất số BA 179285 của Công ty, tại xã Bình An, thị xã Dĩ An, tỉnh Bình Dương; Nhà xưởng, máy móc thiết bị, dây chuyền sản xuất cáp viễn thông và ống nhựa; Hàng tồn kho luân chuyển cho các khoản vay ngắn hạn.</t>
  </si>
  <si>
    <t>Khả năng hoạt động kinh doanh liên tục</t>
  </si>
  <si>
    <t>3337</t>
  </si>
  <si>
    <t>Thueá nhaø ñaát, tieàn thueâ ñaát</t>
  </si>
  <si>
    <t>6425</t>
  </si>
  <si>
    <t>Thueá, phí, leä phí</t>
  </si>
  <si>
    <t>8212</t>
  </si>
  <si>
    <t>Chi phí thueá TNDN hoaõn laïi</t>
  </si>
  <si>
    <t>Ñòa chæ        :  630/1, Toå 1, KP Chaâu Thôùi, P. Bình An, TX. Dó An, T. Bình Döông</t>
  </si>
  <si>
    <t>Công ty không có bất kỳ sự kiện nào khác xảy ra sau ngày kết thúc bán niên tài chính đến ngày phát hành báo cáo này.</t>
  </si>
  <si>
    <t>- Lỗ trong kỳ nay</t>
  </si>
  <si>
    <t>Phân phối lợi nhuận sau thuế từ KQHĐKD năm 2011</t>
  </si>
  <si>
    <t>Trích 15% quỹ khen thưởng phúc lợi</t>
  </si>
  <si>
    <t>Trích 10% LNST quỹ dự phòng tài chính</t>
  </si>
  <si>
    <t>Trích 5% LNST quỹ đầu tư phát triển</t>
  </si>
  <si>
    <t>Chi trả cổ tức năm 2011 ( dự kiến 5 %)</t>
  </si>
  <si>
    <t>- Giảm trong kỳ</t>
  </si>
  <si>
    <t xml:space="preserve">    Tổng giám đốc</t>
  </si>
  <si>
    <t>630/1, Tổ 1, Kp. Châu Thới, P.Bình An - TX.Dĩ An - T.Bình Dương</t>
  </si>
  <si>
    <t>7. Quỹ đầu tư phát triển</t>
  </si>
  <si>
    <t>8. Quỹ dự phòng tài chính</t>
  </si>
  <si>
    <t>9. Quỹ khác thuộc vốn chủ sở hữu</t>
  </si>
  <si>
    <t>419</t>
  </si>
  <si>
    <t>10. Lợi nhuận sau thuế chưa phân phối</t>
  </si>
  <si>
    <t>BAÙO CAÙO KEÁT QUAÛ HOAÏT ÑOÄNG KINH DOANH</t>
  </si>
  <si>
    <t>Döï phoøng giaûm giaù ñaàu tö daøi haïn</t>
  </si>
  <si>
    <t>11. Nguồn vốn đầu tư XDCB</t>
  </si>
  <si>
    <t>12. Quỹ hỗ trợ sắp xếp doanh nghiệp</t>
  </si>
  <si>
    <t>II. Nguồn kinh phí và quỹ khác</t>
  </si>
  <si>
    <t>1. Nguồn kinh phí</t>
  </si>
  <si>
    <t>2. Nguồn kinh phí đã hình thành TSCĐ</t>
  </si>
  <si>
    <t>C. LỢI ÍCH CỔ ĐÔNG THIỂU SỐ</t>
  </si>
  <si>
    <t>439</t>
  </si>
  <si>
    <t>TỔNG CỘNG NGUỒN VỐN</t>
  </si>
  <si>
    <t>CÁC CHỈ TIÊU NGOÀI BẢNG</t>
  </si>
  <si>
    <t>1. Tài sản thuê ngoài</t>
  </si>
  <si>
    <t>2. Vật tư, hàng hóa nhận giữ hộ, nhận gia công</t>
  </si>
  <si>
    <t>3. Hàng hóa nhận bán hộ, nhận ký gửi, ký cược</t>
  </si>
  <si>
    <t>4. Nợ khó đòi đã xử lý</t>
  </si>
  <si>
    <t>5. Ngoại tệ các loại</t>
  </si>
  <si>
    <t>6. Dự toán chi sự nghiệp, dự án</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</si>
  <si>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</si>
  <si>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</si>
  <si>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</si>
  <si>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</si>
  <si>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</si>
  <si>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</si>
  <si>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</si>
  <si>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4. Giá vốn hàng bán</t>
  </si>
  <si>
    <t>5. Lợi nhuận gộp về bán hàng và cung cấp dịch vụ(20=10-11)</t>
  </si>
  <si>
    <t>6. Doanh thu hoạt động tài chính</t>
  </si>
  <si>
    <t>7. Chi phí tài chính</t>
  </si>
  <si>
    <t xml:space="preserve">  - Trong đó: Chi phí lãi vay</t>
  </si>
  <si>
    <t>8. Chi phí bán hàng</t>
  </si>
  <si>
    <t>9. Chi phí quản lý doanh nghiệp</t>
  </si>
  <si>
    <t>10. Lợi nhuận thuần từ hoạt động kinh doanh{30=20+(21-22) - (24+25)}</t>
  </si>
  <si>
    <t>11. Thu nhập khác</t>
  </si>
  <si>
    <t>12. Chi phí khác</t>
  </si>
  <si>
    <t>13. Lợi nhuận khác(40=31-32)</t>
  </si>
  <si>
    <t>14. Phần lãi lỗ trong công ty liên kết, liên doanh</t>
  </si>
  <si>
    <t>45</t>
  </si>
  <si>
    <t>15. Tổng lợi nhuận kế toán trước thuế(50=30+40)</t>
  </si>
  <si>
    <t>16. Chi phí thuế TNDN hiện hành</t>
  </si>
  <si>
    <t>17. Chi phí thuế TNDN hoãn lại</t>
  </si>
  <si>
    <t>18. Lợi nhuận sau thuế thu nhập doanh nghiệp(60=50-51-52)</t>
  </si>
  <si>
    <t>18.1 Lợi nhuận sau thuế của cổ đông thiểu số</t>
  </si>
  <si>
    <t>18.2 Lợi nhuận sau thuế của cổ đông công ty mẹ</t>
  </si>
  <si>
    <t>62</t>
  </si>
  <si>
    <t>19. Lãi cơ bản trên cổ phiếu(*)</t>
  </si>
  <si>
    <t>Lũy kế từ đầu năm đến cuối quý này(Năm nay)</t>
  </si>
  <si>
    <t>Lũy kế từ đầu năm đến cuối quý này(Năm trước)</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</si>
  <si>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</si>
  <si>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</si>
  <si>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</si>
  <si>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</si>
  <si>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</si>
  <si>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</si>
  <si>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</si>
  <si>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</si>
  <si>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</si>
  <si>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</si>
  <si>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</si>
  <si>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</si>
  <si>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</si>
  <si>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</si>
  <si>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</si>
  <si>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</si>
  <si>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</si>
  <si>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</si>
  <si>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</si>
  <si>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</si>
  <si>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</si>
  <si>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</si>
  <si>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</si>
  <si>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</si>
  <si>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</si>
  <si>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</si>
  <si>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</si>
  <si>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</si>
  <si>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</si>
  <si>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</si>
  <si>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15. Vốn chủ sở hữu</t>
  </si>
  <si>
    <t>Vốn đầu tư của chủ sở hữu</t>
  </si>
  <si>
    <t>Chênh lệch tỷ giá hối đoái</t>
  </si>
  <si>
    <t>Quỹ đầu tư phát triển</t>
  </si>
  <si>
    <t>Quỹ dự phòng tài chính</t>
  </si>
  <si>
    <t>Lợi nhuận chưa phân phối</t>
  </si>
  <si>
    <t>Cộng</t>
  </si>
  <si>
    <t>A</t>
  </si>
  <si>
    <t>Số dư đầu năm trước</t>
  </si>
  <si>
    <t>- Giảm vốn trong năm trước</t>
  </si>
  <si>
    <t>- Lỗ trong năm trước</t>
  </si>
  <si>
    <t>- Giảm khác</t>
  </si>
  <si>
    <t>Số dư cuối năm trước Số dư đầu năm nay</t>
  </si>
  <si>
    <t>- Tăng vốn trong kỳ này</t>
  </si>
  <si>
    <t>- Lãi trong kỳ này</t>
  </si>
  <si>
    <t>- Giảm vốn trong kỳ này</t>
  </si>
  <si>
    <t>Số dư cuối kỳ</t>
  </si>
  <si>
    <t>- Tăng từ kết quả HĐKD năm trước</t>
  </si>
  <si>
    <t>- Tăng từ lợi nhuận năm trước</t>
  </si>
  <si>
    <t>15</t>
  </si>
  <si>
    <t>Vốn chủ sở hữu (Chi tiết đính kèm)</t>
  </si>
  <si>
    <t>TK</t>
  </si>
  <si>
    <t xml:space="preserve">              Tổng giám đốc</t>
  </si>
  <si>
    <t>Người lập biểu                                 Kế toán trưởng</t>
  </si>
  <si>
    <t>6422</t>
  </si>
  <si>
    <t>Chi phí vaät lieäu duøng cho quaûn lyù</t>
  </si>
  <si>
    <t>5.3</t>
  </si>
  <si>
    <t>Thuế GTGT được khấu trừ</t>
  </si>
  <si>
    <t xml:space="preserve"> - Trích trước chi phí</t>
  </si>
  <si>
    <t>Chi phí quản lý doanh nghiệp</t>
  </si>
  <si>
    <t>CHÆ TIEÂU</t>
  </si>
  <si>
    <t>1</t>
  </si>
  <si>
    <t>2</t>
  </si>
  <si>
    <t>3</t>
  </si>
  <si>
    <t>4</t>
  </si>
  <si>
    <t>01</t>
  </si>
  <si>
    <t>2. Caùc khoaûn giaûm tröø doanh thu</t>
  </si>
  <si>
    <t>02</t>
  </si>
  <si>
    <t>3. Doanh thu thuaàn veà baùn haøng vaø cung caáp dòch vuï (10 = 01 - 03)</t>
  </si>
  <si>
    <t>10</t>
  </si>
  <si>
    <t>4. Giaù voán haøng baùn</t>
  </si>
  <si>
    <t>11</t>
  </si>
  <si>
    <t>20</t>
  </si>
  <si>
    <t>6. Doanh thu hoaït ñoäng taøi chính</t>
  </si>
  <si>
    <t>21</t>
  </si>
  <si>
    <t>7. Chi phí taøi chính</t>
  </si>
  <si>
    <t>22</t>
  </si>
  <si>
    <t>23</t>
  </si>
  <si>
    <t>8. Chi phí baùn haøng</t>
  </si>
  <si>
    <t>24</t>
  </si>
  <si>
    <t>9. Chi phí quaûn lyù doanh nghieäp</t>
  </si>
  <si>
    <t>25</t>
  </si>
  <si>
    <t>30</t>
  </si>
  <si>
    <t>11. Thu nhaäp khaùc</t>
  </si>
  <si>
    <t>31</t>
  </si>
  <si>
    <t>12. Chi phí khaùc</t>
  </si>
  <si>
    <t>32</t>
  </si>
  <si>
    <t>13. Lôïi nhuaän khaùc (40 = 31 -32)</t>
  </si>
  <si>
    <t>40</t>
  </si>
  <si>
    <t>50</t>
  </si>
  <si>
    <t>15. Chi phí thueá TNDN hieän haønh</t>
  </si>
  <si>
    <t>51</t>
  </si>
  <si>
    <t>16. Chi phí thueá TNDN hoaõn laïi</t>
  </si>
  <si>
    <t>52</t>
  </si>
  <si>
    <t>17. Lôïi nhuaän sau thueá (60 = 50 - 51 - 52)</t>
  </si>
  <si>
    <t>60</t>
  </si>
  <si>
    <t>18. Laõi cô baûn treân coå phieáu</t>
  </si>
  <si>
    <t>70</t>
  </si>
  <si>
    <t>ÑVT: 1ñoàng</t>
  </si>
  <si>
    <t>5. Lôïi nhuaän goäp  (20 = 10 -11)</t>
  </si>
  <si>
    <t xml:space="preserve">      - Trong ñoù: Chi phí laõi vay</t>
  </si>
  <si>
    <t xml:space="preserve">            Ngöôøi laäp</t>
  </si>
  <si>
    <t>Keá Toaùn Tröôûng</t>
  </si>
  <si>
    <t>Toång Giaùm Ñoác</t>
  </si>
  <si>
    <t>11111</t>
  </si>
  <si>
    <t>Tieàn maët VNÑ taïi coâng ty</t>
  </si>
  <si>
    <t>11112</t>
  </si>
  <si>
    <t>Tieàn maët taïi chi nhaùnh</t>
  </si>
  <si>
    <t>1121-01</t>
  </si>
  <si>
    <t>Tieàn göûi ngaân haøng- VND (VIB)</t>
  </si>
  <si>
    <t>1121-02</t>
  </si>
  <si>
    <t>Luyõ keá töø ñaàu naêm ñeán cuoái thaùng naøy</t>
  </si>
  <si>
    <t>CHI TIEÁT THEO NGAØNH</t>
  </si>
  <si>
    <t>TOÅNG COÄNG</t>
  </si>
  <si>
    <t>CAÙP</t>
  </si>
  <si>
    <t>CAÙP LAN</t>
  </si>
  <si>
    <t>CAÙP ÑIEÄN</t>
  </si>
  <si>
    <t>CAÙP QUANG</t>
  </si>
  <si>
    <t>NHÖÏA</t>
  </si>
  <si>
    <t>VOÛ XE</t>
  </si>
  <si>
    <t>KHAÙC</t>
  </si>
  <si>
    <t>Trong ñoù :</t>
  </si>
  <si>
    <t>- Doanh thu day thueâ bao</t>
  </si>
  <si>
    <t>- Doanh thu ñoàng</t>
  </si>
  <si>
    <t>- Doanh thu khaùc</t>
  </si>
  <si>
    <t>Toång coäng</t>
  </si>
  <si>
    <t>1122-18</t>
  </si>
  <si>
    <t>Tieàn göûi ngaân haøng - USD ( Shan)</t>
  </si>
  <si>
    <t>1449</t>
  </si>
  <si>
    <t>Theá chaáp, kyù quyõ, kyù cöôïc ngaén haïn khaùc</t>
  </si>
  <si>
    <t>3421</t>
  </si>
  <si>
    <t>Nôï daøi haïn VND</t>
  </si>
  <si>
    <t>theo thời gian hữu dụng ước tính phù hợp với hướng dẫn theo thông tư số 45/2013/TT-BTC ngày 25 tháng 04 năm 2013 của Bộ Tài Chính.</t>
  </si>
  <si>
    <t>3338</t>
  </si>
  <si>
    <t>Caùc loaïi thueá khaùc</t>
  </si>
  <si>
    <t>6413</t>
  </si>
  <si>
    <t>Chi phí duïng cuï, ñoà duøng</t>
  </si>
  <si>
    <t xml:space="preserve">                    Ngöôøi laäp</t>
  </si>
  <si>
    <t xml:space="preserve">          Keá Toaùn Tröôûng</t>
  </si>
  <si>
    <t xml:space="preserve">                       Ngöôøi laäp                                                             Keá Toaùn Tröôûng        </t>
  </si>
  <si>
    <t xml:space="preserve">            Người lập biểu                                       Kế toán trưởng</t>
  </si>
  <si>
    <t xml:space="preserve">            Tổng giám đốc</t>
  </si>
  <si>
    <t xml:space="preserve">                                                         Tổng giám đốc</t>
  </si>
  <si>
    <t xml:space="preserve">          Người lập biểu                                Kế toán trưởng</t>
  </si>
  <si>
    <t xml:space="preserve">            Người lập biểu                          Kế toán trưởng</t>
  </si>
  <si>
    <t xml:space="preserve">                          Người lập biểu                                       Kế toán trưởng</t>
  </si>
  <si>
    <t xml:space="preserve">                   Tổng giám đốc</t>
  </si>
  <si>
    <t>- Giảm trong năm trước</t>
  </si>
  <si>
    <t>1122-13</t>
  </si>
  <si>
    <t>Tieàn göûi ngaân haøng - USD (MBBH)</t>
  </si>
  <si>
    <t>Máy móc thiết bị 03 - 15 năm</t>
  </si>
  <si>
    <t>28</t>
  </si>
  <si>
    <t>Tieàn göûi ngaân haøng - VND (UOB)</t>
  </si>
  <si>
    <t>1121-03</t>
  </si>
  <si>
    <t>Tieàn göûi ngaân haøng- VND (FAR)</t>
  </si>
  <si>
    <t>1121-04</t>
  </si>
  <si>
    <t>Tieàn göûi ngaân haøng- VND (HSBC)</t>
  </si>
  <si>
    <t>1121-05</t>
  </si>
  <si>
    <t>Tieàn göûi ngaân haøng- VND (VCBBD)</t>
  </si>
  <si>
    <t>1121-06</t>
  </si>
  <si>
    <t>Tieàn göûi ngaân haøng- VND (VCBHCM)</t>
  </si>
  <si>
    <t>1121-07</t>
  </si>
  <si>
    <t>Tieàn göûi ngaân haøng- VND (ACBTB)</t>
  </si>
  <si>
    <t>1121-08</t>
  </si>
  <si>
    <t>Tieàn göûi ngaân haøng- VND (ACBBTT)</t>
  </si>
  <si>
    <t>1121-09</t>
  </si>
  <si>
    <t>Tieàn göûi ngaân haøng- VND (BIDVPL)</t>
  </si>
  <si>
    <t>1121-10</t>
  </si>
  <si>
    <t>Tieàn göûi ngaân haøng- VND (BIDVTD)</t>
  </si>
  <si>
    <t>1121-11</t>
  </si>
  <si>
    <t>Tieàn göûi ngaân haøng- VND (OCB.Beán Thaønh)</t>
  </si>
  <si>
    <t>1121-12</t>
  </si>
  <si>
    <t>Tieàn göûi ngaân haøng- VND (SCB)</t>
  </si>
  <si>
    <t>1121-13</t>
  </si>
  <si>
    <t>Tieàn göûi ngaân haøng- VND (MBBH)</t>
  </si>
  <si>
    <t>1122-01</t>
  </si>
  <si>
    <t>Tieàn göûi ngaân haøng - USD (VIB)</t>
  </si>
  <si>
    <t>1122-02</t>
  </si>
  <si>
    <t>Tieàn göûi ngaân haøng - USD (UOB)</t>
  </si>
  <si>
    <t>1122-03</t>
  </si>
  <si>
    <t>Tieàn göûi ngaân haøng - USD (FAR)</t>
  </si>
  <si>
    <t>1122-04</t>
  </si>
  <si>
    <t>Tieàn göûi ngaân haøng - USD (HSBC)</t>
  </si>
  <si>
    <t>1122-05</t>
  </si>
  <si>
    <t>Tieàn göûi ngaân haøng - USD (VCBBD)</t>
  </si>
  <si>
    <t>1122-06</t>
  </si>
  <si>
    <t>Tieàn göûi ngaân haøng - USD (VCBHCM)</t>
  </si>
  <si>
    <t>1122-07</t>
  </si>
  <si>
    <t>Tieàn göûi ngaân haøng - USD (ACBTB)</t>
  </si>
  <si>
    <t>1122-09</t>
  </si>
  <si>
    <t>Tieàn göûi ngaân haøng - USD (BIDVPL)</t>
  </si>
  <si>
    <t>1122-10</t>
  </si>
  <si>
    <t>Tieàn göûi ngaân haøng - USD (BIDVTD)</t>
  </si>
  <si>
    <t>1122-12</t>
  </si>
  <si>
    <t>131</t>
  </si>
  <si>
    <t>Phaûi thu cuûa khaùch haøng</t>
  </si>
  <si>
    <t>1331</t>
  </si>
  <si>
    <t>Thueá GTGT ñöôïc khaáu tröø cuûa haøng hoùa, dòch vuï</t>
  </si>
  <si>
    <t>1383</t>
  </si>
  <si>
    <t>Phaûi thu thueá GTGT</t>
  </si>
  <si>
    <t>1388</t>
  </si>
  <si>
    <t>Caùc khoûan phaûi thu khaùc</t>
  </si>
  <si>
    <t>139</t>
  </si>
  <si>
    <t>Döï phoøng phaûi thu khoù ñoøi</t>
  </si>
  <si>
    <t>141</t>
  </si>
  <si>
    <t>Taïm öùng</t>
  </si>
  <si>
    <t>1421</t>
  </si>
  <si>
    <t>Chi phí traû tröôùc</t>
  </si>
  <si>
    <t>1422</t>
  </si>
  <si>
    <t>Chi phí CCDC</t>
  </si>
  <si>
    <t>1441</t>
  </si>
  <si>
    <t>Theá chaáp, kyù quyõ, kyù cöôïc ngaén haïn (L/C)</t>
  </si>
  <si>
    <t>1442</t>
  </si>
  <si>
    <t>Theá chaáp, kyù cöôïc, baûo laõnh döï thaàu</t>
  </si>
  <si>
    <t>152</t>
  </si>
  <si>
    <t>Nguyeân lieäu, vaät lieäu</t>
  </si>
  <si>
    <t>1523</t>
  </si>
  <si>
    <t>Nhieân lieäu, khí ñoát</t>
  </si>
  <si>
    <t>1525</t>
  </si>
  <si>
    <t>Nguyeân lieäu, vaät tö thay theá</t>
  </si>
  <si>
    <t>1531</t>
  </si>
  <si>
    <t>Coâng cuï duïng cuï</t>
  </si>
  <si>
    <t>154</t>
  </si>
  <si>
    <t>Chi phí saûn xuaát kinh doanh dôû dang</t>
  </si>
  <si>
    <t>155</t>
  </si>
  <si>
    <t>Thaønh phaåm</t>
  </si>
  <si>
    <t>156</t>
  </si>
  <si>
    <t>Haøng hoùa</t>
  </si>
  <si>
    <t>1562</t>
  </si>
  <si>
    <t>Chi phí thu mua haøng hoùa</t>
  </si>
  <si>
    <t>2111</t>
  </si>
  <si>
    <t>Nhaø cöûa, vaät kieán truùc</t>
  </si>
  <si>
    <t>2112</t>
  </si>
  <si>
    <t>Maùy moùc thieát bò</t>
  </si>
  <si>
    <t>2113</t>
  </si>
  <si>
    <t>Phöông tieän vaän taûi, vaät truyeàn daãn</t>
  </si>
  <si>
    <t>2114</t>
  </si>
  <si>
    <t>Thieát bò, duïng cuï quaûn lyù</t>
  </si>
  <si>
    <t>2118</t>
  </si>
  <si>
    <t>TSCÑ höõu hình khaùc</t>
  </si>
  <si>
    <t>212</t>
  </si>
  <si>
    <t>TSCÑ thueâ taøi chính</t>
  </si>
  <si>
    <t>2135</t>
  </si>
  <si>
    <t>Phaàn meàm maùy vi tính</t>
  </si>
  <si>
    <t>2141</t>
  </si>
  <si>
    <t>Hao moøn TSCÑ höõu hình</t>
  </si>
  <si>
    <t>2142</t>
  </si>
  <si>
    <t>Hao moøn TSCÑ thueâ taøi chính</t>
  </si>
  <si>
    <t>2143</t>
  </si>
  <si>
    <t>Hao moøn TSCÑ voâ hình</t>
  </si>
  <si>
    <t>2421</t>
  </si>
  <si>
    <t>Chi phí traû tröôùc daøi haïn</t>
  </si>
  <si>
    <t>311-1</t>
  </si>
  <si>
    <t>Vay ngaén haïn (VND)</t>
  </si>
  <si>
    <t>311-2</t>
  </si>
  <si>
    <t>Vay ngaén haïn (USD)</t>
  </si>
  <si>
    <t>315</t>
  </si>
  <si>
    <t>Nôï daøi haïn ñeán haïn traû</t>
  </si>
  <si>
    <t>331</t>
  </si>
  <si>
    <t>Phaûi traû cho ngöôøi baùn</t>
  </si>
  <si>
    <t>33311</t>
  </si>
  <si>
    <t>Thueá giaù trò gia taêng ñaàu ra</t>
  </si>
  <si>
    <t>33312</t>
  </si>
  <si>
    <t>Thueá giaù trò gia taêng haøng nhaäp khaåu</t>
  </si>
  <si>
    <t>33332</t>
  </si>
  <si>
    <t>Thueá nhaäp khaåu</t>
  </si>
  <si>
    <t>3334</t>
  </si>
  <si>
    <t>Thueá thu nhaäp doanh nghieäp</t>
  </si>
  <si>
    <t>33381</t>
  </si>
  <si>
    <t>Thueá moân baøi</t>
  </si>
  <si>
    <t>33388</t>
  </si>
  <si>
    <t>Thueá khaùc phaûi noäp</t>
  </si>
  <si>
    <t>334</t>
  </si>
  <si>
    <t>Phaûi traû coâng nhaân vieân</t>
  </si>
  <si>
    <t>335</t>
  </si>
  <si>
    <t>Chi phí phaûi traû</t>
  </si>
  <si>
    <t>3382</t>
  </si>
  <si>
    <t>Kinh phí coâng ñoaøn</t>
  </si>
  <si>
    <t>3383</t>
  </si>
  <si>
    <t>Baûo hieåm xaõ hoäi</t>
  </si>
  <si>
    <t>3384</t>
  </si>
  <si>
    <t>Baûo hieåm y teá</t>
  </si>
  <si>
    <t>3387</t>
  </si>
  <si>
    <t>Doanh thu chöa thöïc hieän</t>
  </si>
  <si>
    <t>3388</t>
  </si>
  <si>
    <t>Phaûi traû, phaûi noäp khaùc</t>
  </si>
  <si>
    <t>4111</t>
  </si>
  <si>
    <t>414</t>
  </si>
  <si>
    <t>Quyõ ñaàu tö phaùt trieån</t>
  </si>
  <si>
    <t>415</t>
  </si>
  <si>
    <t>Quyõ döï phoøng taøi chính</t>
  </si>
  <si>
    <t>4211</t>
  </si>
  <si>
    <t>Lôïi nhuaän naêm tröôùc</t>
  </si>
  <si>
    <t>4212</t>
  </si>
  <si>
    <t>Lôïi nhuaän naêm nay</t>
  </si>
  <si>
    <t>Quyõ khen thöôûng</t>
  </si>
  <si>
    <t>Quyõ phuùc lôïi</t>
  </si>
  <si>
    <t>5111</t>
  </si>
  <si>
    <t>Doanh thu baùn haøng hoùa</t>
  </si>
  <si>
    <t>5112</t>
  </si>
  <si>
    <t>Doanh thu baùn thaønh phaåm</t>
  </si>
  <si>
    <t>515</t>
  </si>
  <si>
    <t>Doanh thu hoaït ñoäng taøi chính</t>
  </si>
  <si>
    <t>6211</t>
  </si>
  <si>
    <t>Chi phí nguyeân vaät lieäu tröïc tieáp</t>
  </si>
  <si>
    <t>622</t>
  </si>
  <si>
    <t>Chi phí nhaân coâng tröïc tieáp</t>
  </si>
  <si>
    <t>6271</t>
  </si>
  <si>
    <t>Chi phí nhaân vieân phaân xöôûng</t>
  </si>
  <si>
    <t>6272</t>
  </si>
  <si>
    <t>Chi phí vaät lieäu</t>
  </si>
  <si>
    <t>6273</t>
  </si>
  <si>
    <t>Chi phí duïng cuï saûn xuaát</t>
  </si>
  <si>
    <t>6274</t>
  </si>
  <si>
    <t>Chi phí khaáu hao TSCÑ</t>
  </si>
  <si>
    <t>6277</t>
  </si>
  <si>
    <t>Chi phí dòch vuï mua ngoaøi</t>
  </si>
  <si>
    <t>6278</t>
  </si>
  <si>
    <t>Chi phí baèng tieàn khaùc</t>
  </si>
  <si>
    <t>632</t>
  </si>
  <si>
    <t>Giaù voán haøng baùn</t>
  </si>
  <si>
    <t>6351</t>
  </si>
  <si>
    <t>Chi phí laõi vay</t>
  </si>
  <si>
    <t>6352</t>
  </si>
  <si>
    <t>Chi phí taøi chính khaùc</t>
  </si>
  <si>
    <t>6353</t>
  </si>
  <si>
    <t>Chi phí thueâ TC</t>
  </si>
  <si>
    <t>6411</t>
  </si>
  <si>
    <t>Chi phí nhaân vieân</t>
  </si>
  <si>
    <t>6414</t>
  </si>
  <si>
    <t>6417</t>
  </si>
  <si>
    <t>6418</t>
  </si>
  <si>
    <t>6421</t>
  </si>
  <si>
    <t>Chi phí nhaân vieân quaûn lyù</t>
  </si>
  <si>
    <t>6424</t>
  </si>
  <si>
    <t>6427</t>
  </si>
  <si>
    <t>6428</t>
  </si>
  <si>
    <t>711</t>
  </si>
  <si>
    <t>Thu nhaäp khaùc</t>
  </si>
  <si>
    <t>911</t>
  </si>
  <si>
    <t>Xaùc ñònh keát quaû saûn xuaát kinh doanh</t>
  </si>
  <si>
    <t>Coâng ty       : Coâng ty Coå Phaàn Caùp - Nhöïa Vónh Khaùnh</t>
  </si>
  <si>
    <t xml:space="preserve">Ñieän thoaïi :  0650.751501      </t>
  </si>
  <si>
    <t>Fax              :  0650.751699</t>
  </si>
  <si>
    <t>BAÛNG CAÂN ÑOÁI PHAÙT SINH</t>
  </si>
  <si>
    <t>Taøi
khoaûn</t>
  </si>
  <si>
    <t>Teân taøi khoaûn</t>
  </si>
  <si>
    <t>Ñaàu kyø</t>
  </si>
  <si>
    <t>Phaùt sinh trong kyø</t>
  </si>
  <si>
    <t>Phaùt sinh luyõ keá</t>
  </si>
  <si>
    <t>Cuoái kyø</t>
  </si>
  <si>
    <t>Nôï</t>
  </si>
  <si>
    <t>Coù</t>
  </si>
  <si>
    <t>213</t>
  </si>
  <si>
    <t>TSCÑ voâ hình</t>
  </si>
  <si>
    <t xml:space="preserve">BAÛNG CAÂN ÑOÁI KEÁ TOAÙN </t>
  </si>
  <si>
    <t>TAØI SAÛN</t>
  </si>
  <si>
    <t>Maõ soá</t>
  </si>
  <si>
    <t>Thuyeát minh</t>
  </si>
  <si>
    <t>A-TAØI SAÛN NGAÉN HAÏN (100=110+120+130+140+150)</t>
  </si>
  <si>
    <t>100</t>
  </si>
  <si>
    <t xml:space="preserve">   I.Tieàn vaø caùc khoaûn töông ñöông tieàn</t>
  </si>
  <si>
    <t>110</t>
  </si>
  <si>
    <t xml:space="preserve">      1.Tieàn</t>
  </si>
  <si>
    <t>111</t>
  </si>
  <si>
    <t xml:space="preserve">      2.Caùc khoaûn töông ñöông tieàn</t>
  </si>
  <si>
    <t>112</t>
  </si>
  <si>
    <t xml:space="preserve">   II.Caùc khoaûn ñaàu tö taøi chính ngaén haïn</t>
  </si>
  <si>
    <t>120</t>
  </si>
  <si>
    <t>121</t>
  </si>
  <si>
    <t>129</t>
  </si>
  <si>
    <t xml:space="preserve">   III.Caùc khoaûn phaûi thu ngaén haïn</t>
  </si>
  <si>
    <t>130</t>
  </si>
  <si>
    <t>132</t>
  </si>
  <si>
    <t xml:space="preserve">      3.Phaûi thu noäi boä ngaén haïn</t>
  </si>
  <si>
    <t>133</t>
  </si>
  <si>
    <t xml:space="preserve">      4.Phaûi thu theo tieán ñoä keá hoaïch hôïp ñoàng xaây döïng</t>
  </si>
  <si>
    <t>134</t>
  </si>
  <si>
    <t>135</t>
  </si>
  <si>
    <t xml:space="preserve">   IV.Haøng toàn kho</t>
  </si>
  <si>
    <t>140</t>
  </si>
  <si>
    <t xml:space="preserve">      1.Haøng toàn kho</t>
  </si>
  <si>
    <t xml:space="preserve">      2.Döï phoøng giaûm giaù haøng toàn kho (*)</t>
  </si>
  <si>
    <t>149</t>
  </si>
  <si>
    <t xml:space="preserve">   V.Taøi saûn ngaén haïn khaùc</t>
  </si>
  <si>
    <t>150</t>
  </si>
  <si>
    <t xml:space="preserve">      1.Chi phí traû tröôùc ngaén haïn</t>
  </si>
  <si>
    <t>151</t>
  </si>
  <si>
    <t xml:space="preserve">      2.Thueá GTGT ñöôïc khaáu tröø</t>
  </si>
  <si>
    <t xml:space="preserve">      3.Thueá vaø caùc khoaûn khaùc phaûi thu Nhaø nöôùc</t>
  </si>
  <si>
    <t xml:space="preserve">      4.Taøi saûn ngaén haïn khaùc</t>
  </si>
  <si>
    <t>158</t>
  </si>
  <si>
    <t>200</t>
  </si>
  <si>
    <t xml:space="preserve">   I.Caùc khoaûn phaûi thu daøi haïn</t>
  </si>
  <si>
    <t>210</t>
  </si>
  <si>
    <t xml:space="preserve">      1.Phaûi thu daøi haïn cuûa khaùch haøng</t>
  </si>
  <si>
    <t>211</t>
  </si>
  <si>
    <t>218</t>
  </si>
  <si>
    <t>219</t>
  </si>
  <si>
    <t xml:space="preserve">   II.Taøi saûn coá ñònh</t>
  </si>
  <si>
    <t>220</t>
  </si>
  <si>
    <t xml:space="preserve">      1.Taøi saûn coá ñònh höõu hình</t>
  </si>
  <si>
    <t>221</t>
  </si>
  <si>
    <t xml:space="preserve">         - Nguyeân giaù</t>
  </si>
  <si>
    <t>222</t>
  </si>
  <si>
    <t xml:space="preserve">         - Giaù trò hao moøn luyõ keá (*)</t>
  </si>
  <si>
    <t>223</t>
  </si>
  <si>
    <t xml:space="preserve">      2.Taøi saûn coá ñònh thueâ taøi chính</t>
  </si>
  <si>
    <t>224</t>
  </si>
  <si>
    <t>225</t>
  </si>
  <si>
    <t>226</t>
  </si>
  <si>
    <t xml:space="preserve">      3.Taøi saûn coá ñònh voâ hình</t>
  </si>
  <si>
    <t>227</t>
  </si>
  <si>
    <t>228</t>
  </si>
  <si>
    <t>229</t>
  </si>
  <si>
    <t>230</t>
  </si>
  <si>
    <t xml:space="preserve">   III.Baát ñoäng saûn ñaàu tö</t>
  </si>
  <si>
    <t>240</t>
  </si>
  <si>
    <t>241</t>
  </si>
  <si>
    <t>242</t>
  </si>
  <si>
    <t>250</t>
  </si>
  <si>
    <t xml:space="preserve">      1.Ñaàu tö vaøo coâng ty con</t>
  </si>
  <si>
    <t>251</t>
  </si>
  <si>
    <t xml:space="preserve">      2.Ñaàu tö vaøo coâng ty lieân keát, lieân doanh</t>
  </si>
  <si>
    <t>252</t>
  </si>
  <si>
    <t>258</t>
  </si>
  <si>
    <t xml:space="preserve">      4.Döï phoøng giaûm giaù ñaàu tö taøi chính daøi haïn (*)</t>
  </si>
  <si>
    <t>259</t>
  </si>
  <si>
    <t>260</t>
  </si>
  <si>
    <t xml:space="preserve">      1.Chi phí traû tröôùc daøi haïn</t>
  </si>
  <si>
    <t>261</t>
  </si>
  <si>
    <t xml:space="preserve">      2.Taøi saûn thueá thu nhaäp hoaõn laïi</t>
  </si>
  <si>
    <t>262</t>
  </si>
  <si>
    <t xml:space="preserve">      3.Taøi saûn daøi haïn khaùc</t>
  </si>
  <si>
    <t>268</t>
  </si>
  <si>
    <t xml:space="preserve">         TOÅNG COÄNG TAØI SAÛN (270 = 100 + 200)</t>
  </si>
  <si>
    <t>270</t>
  </si>
  <si>
    <t>NGUOÀN VOÁN</t>
  </si>
  <si>
    <t>5</t>
  </si>
  <si>
    <t>A.NÔÏ PHAÛI TRAÛ (300=310+330)</t>
  </si>
  <si>
    <t>300</t>
  </si>
  <si>
    <t xml:space="preserve">   I.Nôï ngaén haïn</t>
  </si>
  <si>
    <t>310</t>
  </si>
  <si>
    <t xml:space="preserve">      1.Vay vaø nôï ngaén haïn</t>
  </si>
  <si>
    <t>311</t>
  </si>
  <si>
    <t xml:space="preserve">      2.Phaûi traû ngöôøi baùn</t>
  </si>
  <si>
    <t>312</t>
  </si>
  <si>
    <t xml:space="preserve">      3.Ngöôøi mua traû tieàn tröôùc</t>
  </si>
  <si>
    <t>313</t>
  </si>
  <si>
    <t xml:space="preserve">      4.Thueá vaø caùc khoaûn phaûi noäp Nhaø nöôùc</t>
  </si>
  <si>
    <t>314</t>
  </si>
  <si>
    <t xml:space="preserve">      5.Phaûi traû ngöôøi lao ñoäng</t>
  </si>
  <si>
    <t xml:space="preserve">      6.Chi phí phaûi traû</t>
  </si>
  <si>
    <t>316</t>
  </si>
  <si>
    <t xml:space="preserve">      7.Phaûi traû noäi boä</t>
  </si>
  <si>
    <t>317</t>
  </si>
  <si>
    <t xml:space="preserve">      8.Phaûi traû theo tieán ñoä keá hoaïch hôïp ñoàng xaây döïng</t>
  </si>
  <si>
    <t>318</t>
  </si>
  <si>
    <t xml:space="preserve">      9.Caùc khoaûn phaûi traû, phaûi noäp ngaén haïn khaùc</t>
  </si>
  <si>
    <t>319</t>
  </si>
  <si>
    <t xml:space="preserve">      10.Döï phoøng phaûi traû ngaén haïn</t>
  </si>
  <si>
    <t>320</t>
  </si>
  <si>
    <t xml:space="preserve">   II.Nôï daøi haïn</t>
  </si>
  <si>
    <t xml:space="preserve">      1.Phaûi traû daøi haïn ngöôøi baùn</t>
  </si>
  <si>
    <t xml:space="preserve">      2.Phaûi traû daøi haïn noäi boä</t>
  </si>
  <si>
    <t>332</t>
  </si>
  <si>
    <t xml:space="preserve">      3.Phaûi traû daøi haïn khaùc</t>
  </si>
  <si>
    <t>333</t>
  </si>
  <si>
    <t xml:space="preserve">      4.Vay vaø nôï daøi haïn</t>
  </si>
  <si>
    <t xml:space="preserve">      5.Thueá thu nhaäp hoaõn laïi phaûi traû</t>
  </si>
  <si>
    <t xml:space="preserve">      6.Döï phoøng trôï caáp maát vieäc laøm</t>
  </si>
  <si>
    <t>336</t>
  </si>
  <si>
    <t xml:space="preserve">      7.Döï phoøng phaûi traû daøi haïn</t>
  </si>
  <si>
    <t>337</t>
  </si>
  <si>
    <t>B.VOÁN CHUÛ SÔÛ HÖÕU (400=410+430)</t>
  </si>
  <si>
    <t>400</t>
  </si>
  <si>
    <t xml:space="preserve">   I.Voán chuû sôû höõu</t>
  </si>
  <si>
    <t>410</t>
  </si>
  <si>
    <t xml:space="preserve">      1.Voán ñaàu tö cuûa chuû sôû höõu</t>
  </si>
  <si>
    <t>411</t>
  </si>
  <si>
    <t xml:space="preserve">      2.Thaëng dö voán coå phaàn</t>
  </si>
  <si>
    <t>412</t>
  </si>
  <si>
    <t xml:space="preserve">      3.Voán khaùc cuûa chuû sôû höõu</t>
  </si>
  <si>
    <t>413</t>
  </si>
  <si>
    <t xml:space="preserve">      4.Coå phieáu quyõ</t>
  </si>
  <si>
    <t xml:space="preserve"> - Dự phòng đầu tư tài chính</t>
  </si>
  <si>
    <t>- Chi phí dự phòng</t>
  </si>
  <si>
    <t>- Thuế, phí lệ phí</t>
  </si>
  <si>
    <t>Maãu soá B01-DN</t>
  </si>
  <si>
    <t>(Ban haønh theo Thoâng tö soá 200/2014/TT-BTC</t>
  </si>
  <si>
    <t>Ngaøy 22/12/2014 cuûa Boä  Taøi chính)</t>
  </si>
  <si>
    <t xml:space="preserve">Maãu soá  B 02 - DN
</t>
  </si>
  <si>
    <t>Maãu soá: B03 - DN</t>
  </si>
  <si>
    <t>Công ty áp dụng Luật Kế toán, Chuẩn mực kế toán, chế độ kế toán Việt Nam theo Thông tư 200/2014/TT-BTC Ngày 22 tháng 12 năm 2014 của Bộ Tài Chính</t>
  </si>
  <si>
    <t xml:space="preserve">                    Công ty Cổ phần Cáp- Nhựa Vĩnh Khánh                                                     Mẫu số B 09 - DN</t>
  </si>
  <si>
    <t xml:space="preserve">                     ĐT: 0650.3751501     Fax: 0650.3751699                                    Ngày 22/12/2014 của Bộ  Tài chính)</t>
  </si>
  <si>
    <t>630/1, Tổ 1, KP. Châu Thới, P.Bình An, TX. Dĩ An, T. Bình Dương      (Ban hành theo Thông tư số 200/2014/TT-BTC</t>
  </si>
  <si>
    <t xml:space="preserve">      1.Chứng khoaùn kinh doanh</t>
  </si>
  <si>
    <t xml:space="preserve">      2.Döï phoøng giaûm giaù chứng khoaùn kinh doanh (*)</t>
  </si>
  <si>
    <t xml:space="preserve">      3.Ñaàu tö naém giöõ ñeán ngaøy ñaùo haïn</t>
  </si>
  <si>
    <t xml:space="preserve">      1.Phaûi thu ngaén haïn cuûa khaùch haøng</t>
  </si>
  <si>
    <t xml:space="preserve">      2.Traû tröôùc cho ngöôøi baùn ngaén haïn</t>
  </si>
  <si>
    <t xml:space="preserve">      5.Phaûi thu veà cho vay ngaén haïn</t>
  </si>
  <si>
    <t xml:space="preserve">      6.Caùc khoaûn phaûi thu khaùc</t>
  </si>
  <si>
    <t xml:space="preserve">      7.Döï phoøng phaûi thu ngaén haïn khoù ñoøi (*)</t>
  </si>
  <si>
    <t xml:space="preserve">      8.Taøi saûn thieáu chôø xöû lyù</t>
  </si>
  <si>
    <t xml:space="preserve">      2.Traû tröôùc cho ngöôøi baùn daøi haïn</t>
  </si>
  <si>
    <t xml:space="preserve">      3.Voán kinh doanh ôû caùc ñôn vò tröïc thuoäc</t>
  </si>
  <si>
    <t xml:space="preserve">      4.Phaûi thu noäi boä daøi haïn</t>
  </si>
  <si>
    <t xml:space="preserve">      5.Phaûi thu veà cho vay daøi haïn</t>
  </si>
  <si>
    <t xml:space="preserve">      6.Phaûi thu daøi haïn khaùc</t>
  </si>
  <si>
    <t xml:space="preserve">      7.Döï phoøng phaûi thu daøi haïn khoù ñoøi (*)</t>
  </si>
  <si>
    <t>B.TAØI SAÛN DAØI HAÏN (200=210+220+230+240+250+260)</t>
  </si>
  <si>
    <t>- Dự phòng giảm giá chứng khoán kinh doanh (*)</t>
  </si>
  <si>
    <t>- Chứng khoán kinh doanh</t>
  </si>
  <si>
    <t>- Đầu tư nắm giữ đến ngày đáo hạn</t>
  </si>
  <si>
    <t xml:space="preserve"> - Phải thu về cho vay ngắn hạn</t>
  </si>
  <si>
    <t xml:space="preserve">   IV.Taøi saûn dôû dang daøi haïn</t>
  </si>
  <si>
    <t xml:space="preserve">         - Chi phí saûn xuaát, kinh doanh dôû dang daøi haïn</t>
  </si>
  <si>
    <t xml:space="preserve">         - Chi phí xaây döïng cô baûn dôû dang</t>
  </si>
  <si>
    <t xml:space="preserve">   V.Caùc khoaûn ñaàu tö taøi chính daøi haïn</t>
  </si>
  <si>
    <t xml:space="preserve">   VI.Taøi saûn daøi haïn khaùc</t>
  </si>
  <si>
    <t xml:space="preserve">      3.Ñaàu tö goùp voán vaøo ñôn vò  khaùc</t>
  </si>
  <si>
    <t xml:space="preserve">      5.Ñaàu tö naém giöõ ñeán ngaøy ñaùo haïn</t>
  </si>
  <si>
    <t xml:space="preserve">                    Ngöôøi laäp bieåu                                              Keá Toaùn Tröôûng</t>
  </si>
  <si>
    <t>Quý I năm tài chính 2015</t>
  </si>
  <si>
    <t>Tại ngày 31 tháng 03 năm 2015</t>
  </si>
  <si>
    <t>DN - BÁO CÁO KẾT QUẢ KINH DOANH - QUÝ I-2015</t>
  </si>
  <si>
    <t>DN - BÁO CÁO LƯU CHUYỂN TIỀN TỆ - PPTT - QUÝ I-2015</t>
  </si>
  <si>
    <t>Bình Döông, Ngaøy  20  thaùng  07 naêm  2015</t>
  </si>
  <si>
    <t>QUYÙ II NAÊM 2015</t>
  </si>
  <si>
    <t>Quyù 02/2015</t>
  </si>
  <si>
    <t>Cho giai đoạn tài chính từ ngày 01 tháng 01 đến ngày 30 tháng 06 năm 2015</t>
  </si>
  <si>
    <t>Thuyết minh này là một bộ phận không thể tách rời và phải được đọc kèm với Báo cáo tài chính Cho năm cho giai đoạn tài chính từ ngày 01 tháng 01 đến ngày 30 tháng 06 năm 2015.</t>
  </si>
  <si>
    <t>Tỷ giá hạch toán ngày 30 tháng 06 năm 2015 là: 21.673   VND/USD</t>
  </si>
  <si>
    <t>Công ty không nắm giữ tài sản đảm bảo của một bên khác vào ngày 30 tháng 06 năm 2015</t>
  </si>
  <si>
    <t xml:space="preserve">                                Bình Döông, Ngaøy  20  thaùng  07 naêm  2015</t>
  </si>
  <si>
    <t xml:space="preserve">                               Bình Döông, Ngaøy  20  thaùng  07 naêm  2015</t>
  </si>
  <si>
    <t xml:space="preserve">                                           Bình Döông, Ngaøy  20  thaùng  07 naêm  2015</t>
  </si>
  <si>
    <t xml:space="preserve">            Bình Döông, Ngaøy  20  thaùng  07 naêm  2015</t>
  </si>
  <si>
    <t>CÔNG TY CỔ PHẦN CÁP NHỰA VĨNH KHÁNH</t>
  </si>
  <si>
    <t>Địa chỉ: 630/1 Tổ 1, Châu Thới, Bình An, Dĩ An, Bình Dương</t>
  </si>
  <si>
    <t>Quý 02 năm tài chính 2015</t>
  </si>
  <si>
    <t>Tel: (+84 650) 3751 501     Fax: (+84 650) 3751 699</t>
  </si>
  <si>
    <t>Mẫu số B01-DN (Ban hành theo Thông tư số 200/2014/TT-BTC Ngày 22/12/2014 của Bộ  Tài chính)</t>
  </si>
  <si>
    <t/>
  </si>
  <si>
    <t>1. Chứng khoán kinh doanh</t>
  </si>
  <si>
    <t>2. Dự phòng giảm giá chứng khoán kinh doanh</t>
  </si>
  <si>
    <t>122</t>
  </si>
  <si>
    <t>3. Đầu tư nắm giữ đến ngày đáo hạn</t>
  </si>
  <si>
    <t>123</t>
  </si>
  <si>
    <t>1. Phải thu ngắn hạn của khách hàng</t>
  </si>
  <si>
    <t>2. Trả trước cho người bán ngắn hạn</t>
  </si>
  <si>
    <t>5. Phải thu về cho vay ngắn hạn</t>
  </si>
  <si>
    <t>6. Phải thu ngắn hạn khác</t>
  </si>
  <si>
    <t>136</t>
  </si>
  <si>
    <t>7. Dự phòng phải thu ngắn hạn khó đòi</t>
  </si>
  <si>
    <t>137</t>
  </si>
  <si>
    <t>8. Tài sản Thiếu chờ xử lý</t>
  </si>
  <si>
    <t>153</t>
  </si>
  <si>
    <t>4. Giao dịch mua bán lại trái phiếu Chính phủ</t>
  </si>
  <si>
    <t>5. Tài sản ngắn hạn khác</t>
  </si>
  <si>
    <t>2. Trả trước cho người bán dài hạn</t>
  </si>
  <si>
    <t>3. Vốn kinh doanh ở đơn vị trực thuộc</t>
  </si>
  <si>
    <t>4. Phải thu nội bộ dài hạn</t>
  </si>
  <si>
    <t>214</t>
  </si>
  <si>
    <t>5. Phải thu về cho vay dài hạn</t>
  </si>
  <si>
    <t>215</t>
  </si>
  <si>
    <t>6. Phải thu dài hạn khác</t>
  </si>
  <si>
    <t>216</t>
  </si>
  <si>
    <t>7. Dự phòng phải thu dài hạn khó đòi</t>
  </si>
  <si>
    <t>231</t>
  </si>
  <si>
    <t>232</t>
  </si>
  <si>
    <t>IV. Tài sản dở dang dài hạn</t>
  </si>
  <si>
    <t>1. Chi phí sản xuất, kinh doanh dở dang dài hạn</t>
  </si>
  <si>
    <t>2. Chi phí xây dựng cơ bản dở dang</t>
  </si>
  <si>
    <t>V. Đầu tư tài chính dài hạn</t>
  </si>
  <si>
    <t>3. Đầu tư góp vốn vào đơn vị khác</t>
  </si>
  <si>
    <t>253</t>
  </si>
  <si>
    <t>4. Dự phòng đầu tư tài chính dài hạn</t>
  </si>
  <si>
    <t>254</t>
  </si>
  <si>
    <t>5. Đầu tư nắm giữ đến ngày đáo hạn</t>
  </si>
  <si>
    <t>255</t>
  </si>
  <si>
    <t>VI. Tài sản dài hạn khác</t>
  </si>
  <si>
    <t>3. Thiết bị, vật tư, phụ tùng thay thế dài hạn</t>
  </si>
  <si>
    <t>263</t>
  </si>
  <si>
    <t>4. Tài sản dài hạn khác</t>
  </si>
  <si>
    <t>5. Lợi thế thương mại</t>
  </si>
  <si>
    <t>C. NỢ PHẢI TRẢ</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</si>
  <si>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</si>
  <si>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</si>
  <si>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</si>
  <si>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</si>
  <si>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</si>
  <si>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</si>
  <si>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</si>
  <si>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8. Doanh thu chưa thực hiện ngắn hạn</t>
  </si>
  <si>
    <t>9. Phải trả ngắn hạn khác</t>
  </si>
  <si>
    <t>10. Vay và nợ thuê tài chính ngắn hạn</t>
  </si>
  <si>
    <t>11. Dự phòng phải trả ngắn hạn</t>
  </si>
  <si>
    <t>321</t>
  </si>
  <si>
    <t>12. Quỹ khen thưởng phúc lợi</t>
  </si>
  <si>
    <t>322</t>
  </si>
  <si>
    <t>13. Quỹ bình ổn giá</t>
  </si>
  <si>
    <t>14. Giao dịch mua bán lại trái phiếu Chính phủ</t>
  </si>
  <si>
    <t>324</t>
  </si>
  <si>
    <t xml:space="preserve">1. Phải trả người bán dài hạn </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</si>
  <si>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</si>
  <si>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</si>
  <si>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</si>
  <si>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</si>
  <si>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</si>
  <si>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</si>
  <si>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</si>
  <si>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</si>
  <si>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</si>
  <si>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340</t>
  </si>
  <si>
    <t>11. Thuế thu nhập hoãn lại phải trả</t>
  </si>
  <si>
    <t>341</t>
  </si>
  <si>
    <t>12. Dự phòng phải trả dài hạn</t>
  </si>
  <si>
    <t>342</t>
  </si>
  <si>
    <t>13. Quỹ phát triển khoa học và công nghệ</t>
  </si>
  <si>
    <t>343</t>
  </si>
  <si>
    <t>D.VỐN CHỦ SỞ HỮU</t>
  </si>
  <si>
    <t>1. Vốn góp của chủ sở hữu</t>
  </si>
  <si>
    <t>- Cổ phiếu phổ thông có quyền biểu quyết</t>
  </si>
  <si>
    <t>411a</t>
  </si>
  <si>
    <t>- Cổ phiếu ưu đãi</t>
  </si>
  <si>
    <t>411b</t>
  </si>
  <si>
    <t>3. Quyền chọn chuyển đổi trái phiếu</t>
  </si>
  <si>
    <t>4. Vốn khác của chủ sở hữu</t>
  </si>
  <si>
    <t>5. Cổ phiếu quỹ</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</si>
  <si>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</si>
  <si>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</si>
  <si>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</si>
  <si>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</si>
  <si>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</si>
  <si>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</si>
  <si>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LNST chưa phân phối lũy kế đến cuối kỳ trước</t>
  </si>
  <si>
    <t>421a</t>
  </si>
  <si>
    <t>- LNST chưa phân phối kỳ này</t>
  </si>
  <si>
    <t>421b</t>
  </si>
  <si>
    <t>12. Nguồn vốn đầu tư XDCB</t>
  </si>
  <si>
    <t>13. Lợi ích cổ đông không kiểm soát</t>
  </si>
  <si>
    <t>429</t>
  </si>
  <si>
    <t>431</t>
  </si>
  <si>
    <t>DN - BÁO CÁO KẾT QUẢ KINH DOANH - QUÝ</t>
  </si>
  <si>
    <t>8. Phần lãi lỗ trong công ty liên doanh liên kết</t>
  </si>
  <si>
    <t xml:space="preserve">24 </t>
  </si>
  <si>
    <t>9. Chi phí bán hàng</t>
  </si>
  <si>
    <t>10. Chi phí quản lý doanh nghiệp</t>
  </si>
  <si>
    <t>11. Lợi nhuận thuần từ hoạt động kinh doanh{30=20+(21-22)+24-(25+26)}</t>
  </si>
  <si>
    <t>12. Thu nhập khác</t>
  </si>
  <si>
    <t>13. Chi phí khác</t>
  </si>
  <si>
    <t>14. Lợi nhuận khác(40=31-32)</t>
  </si>
  <si>
    <t>18.1 Lợi nhuận sau thuế của công ty mẹ</t>
  </si>
  <si>
    <t>18.2 Lợi nhuận sau thuế của cổ đông không kiểm soát</t>
  </si>
  <si>
    <t>20. Lãi suy giảm trên cổ phiếu</t>
  </si>
  <si>
    <t>71</t>
  </si>
  <si>
    <t>DN - BÁO CÁO LƯU CHUYỂN TIỀN TỆ - PPTT - QUÝ</t>
  </si>
  <si>
    <t>4. Tiền lãi vay đã trả</t>
  </si>
  <si>
    <t>5. Thuế thu nhập doanh nghiệp đã nộp</t>
  </si>
  <si>
    <t>3.Tiền thu từ đi vay</t>
  </si>
  <si>
    <t>5.10</t>
  </si>
  <si>
    <t>5.13.1</t>
  </si>
  <si>
    <t>5.13.2</t>
  </si>
  <si>
    <t>5.13.3</t>
  </si>
  <si>
    <t>5.13.4</t>
  </si>
  <si>
    <t>5.13.5</t>
  </si>
  <si>
    <t>5.13.6</t>
  </si>
  <si>
    <t>5.13.7</t>
  </si>
  <si>
    <t>5.13.8</t>
  </si>
  <si>
    <t>6.10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</si>
</sst>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000_);_(* \(#,##0.0000\);_(* &quot;-&quot;??_);_(@_)"/>
    <numFmt numFmtId="187" formatCode="0.000%"/>
    <numFmt numFmtId="188" formatCode="_(* #,##0.0_);_(* \(#,##0.0\);_(* &quot;-&quot;?_);_(@_)"/>
    <numFmt numFmtId="189" formatCode="_(* #,##0.000_);_(* \(#,##0.000\);_(* &quot;-&quot;??_);_(@_)"/>
  </numFmts>
  <fonts count="91">
    <font>
      <sz val="10"/>
      <color indexed="8"/>
      <name val="ARIAL"/>
      <family val="0"/>
    </font>
    <font>
      <sz val="11"/>
      <color indexed="8"/>
      <name val="Calibri"/>
      <family val="2"/>
    </font>
    <font>
      <sz val="10"/>
      <color indexed="8"/>
      <name val="Arial"/>
      <family val="2"/>
    </font>
    <font>
      <sz val="8"/>
      <name val="Arial"/>
      <family val="2"/>
    </font>
    <font>
      <sz val="10"/>
      <color indexed="8"/>
      <name val="VNI-Times"/>
      <family val="0"/>
    </font>
    <font>
      <b/>
      <sz val="16"/>
      <color indexed="8"/>
      <name val="VNI-Times"/>
      <family val="0"/>
    </font>
    <font>
      <b/>
      <sz val="10"/>
      <color indexed="8"/>
      <name val="VNI-Times"/>
      <family val="0"/>
    </font>
    <font>
      <b/>
      <sz val="12"/>
      <color indexed="8"/>
      <name val="VNI-Times"/>
      <family val="0"/>
    </font>
    <font>
      <i/>
      <sz val="10"/>
      <color indexed="8"/>
      <name val="VNI-Times"/>
      <family val="0"/>
    </font>
    <font>
      <b/>
      <sz val="9"/>
      <color indexed="8"/>
      <name val="VNI-Times"/>
      <family val="0"/>
    </font>
    <font>
      <sz val="10"/>
      <name val="VNI-Times"/>
      <family val="0"/>
    </font>
    <font>
      <sz val="9.5"/>
      <name val="VNI-Times"/>
      <family val="0"/>
    </font>
    <font>
      <b/>
      <sz val="16"/>
      <name val="VNI-Times"/>
      <family val="0"/>
    </font>
    <font>
      <b/>
      <sz val="12"/>
      <name val="VNI-Times"/>
      <family val="0"/>
    </font>
    <font>
      <b/>
      <sz val="10"/>
      <name val="VNI-Times"/>
      <family val="0"/>
    </font>
    <font>
      <b/>
      <sz val="14"/>
      <color indexed="8"/>
      <name val="VNI-Times"/>
      <family val="0"/>
    </font>
    <font>
      <sz val="8"/>
      <name val="Tahoma"/>
      <family val="2"/>
    </font>
    <font>
      <b/>
      <sz val="8"/>
      <name val="Tahoma"/>
      <family val="2"/>
    </font>
    <font>
      <b/>
      <i/>
      <sz val="10"/>
      <color indexed="8"/>
      <name val="VNI-Times"/>
      <family val="0"/>
    </font>
    <font>
      <b/>
      <sz val="10"/>
      <color indexed="8"/>
      <name val="ARIAL"/>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2"/>
      <name val="Arial"/>
      <family val="2"/>
    </font>
    <font>
      <sz val="12"/>
      <color indexed="8"/>
      <name val="Times New Roman Bold Italic"/>
      <family val="0"/>
    </font>
    <font>
      <sz val="12"/>
      <color indexed="8"/>
      <name val="Times New Roman Bold"/>
      <family val="0"/>
    </font>
    <font>
      <sz val="12"/>
      <color indexed="8"/>
      <name val="Arial"/>
      <family val="2"/>
    </font>
    <font>
      <i/>
      <sz val="12"/>
      <name val="Times New Roman"/>
      <family val="1"/>
    </font>
    <font>
      <b/>
      <sz val="10"/>
      <name val="Arial"/>
      <family val="2"/>
    </font>
    <font>
      <sz val="10"/>
      <name val="Arial"/>
      <family val="2"/>
    </font>
    <font>
      <b/>
      <sz val="10"/>
      <name val="Times New Roman"/>
      <family val="1"/>
    </font>
    <font>
      <sz val="10"/>
      <name val="Times New Roman"/>
      <family val="1"/>
    </font>
    <font>
      <sz val="12"/>
      <name val="VNI-Times"/>
      <family val="0"/>
    </font>
    <font>
      <b/>
      <sz val="10"/>
      <color indexed="8"/>
      <name val="Times New Roman"/>
      <family val="1"/>
    </font>
    <font>
      <b/>
      <i/>
      <sz val="9.5"/>
      <name val="VNI-Times"/>
      <family val="0"/>
    </font>
    <font>
      <sz val="9"/>
      <name val="Arial"/>
      <family val="2"/>
    </font>
    <font>
      <b/>
      <sz val="9"/>
      <name val="Arial"/>
      <family val="2"/>
    </font>
    <font>
      <b/>
      <sz val="10"/>
      <color indexed="30"/>
      <name val="Arial"/>
      <family val="2"/>
    </font>
    <font>
      <b/>
      <sz val="9"/>
      <color indexed="30"/>
      <name val="Arial"/>
      <family val="2"/>
    </font>
    <font>
      <b/>
      <sz val="11"/>
      <name val="VNI-Times"/>
      <family val="0"/>
    </font>
    <font>
      <sz val="9"/>
      <name val="VNI-Times"/>
      <family val="0"/>
    </font>
    <font>
      <sz val="11"/>
      <color indexed="8"/>
      <name val="Times New Roman"/>
      <family val="1"/>
    </font>
    <font>
      <b/>
      <sz val="11"/>
      <color indexed="8"/>
      <name val="Times New Roman"/>
      <family val="1"/>
    </font>
    <font>
      <sz val="11"/>
      <color indexed="8"/>
      <name val="Symbol"/>
      <family val="1"/>
    </font>
    <font>
      <sz val="7"/>
      <color indexed="8"/>
      <name val="Times New Roman"/>
      <family val="1"/>
    </font>
    <font>
      <sz val="11"/>
      <color indexed="8"/>
      <name val="Wingdings"/>
      <family val="0"/>
    </font>
    <font>
      <sz val="8"/>
      <color indexed="8"/>
      <name val="Times New Roman"/>
      <family val="1"/>
    </font>
    <font>
      <b/>
      <i/>
      <sz val="11"/>
      <color indexed="8"/>
      <name val="Times New Roman"/>
      <family val="1"/>
    </font>
    <font>
      <b/>
      <sz val="8"/>
      <color indexed="8"/>
      <name val="Verdana"/>
      <family val="2"/>
    </font>
    <font>
      <sz val="8"/>
      <color indexed="8"/>
      <name val="Verdana"/>
      <family val="2"/>
    </font>
    <font>
      <b/>
      <sz val="9"/>
      <name val="Times New Roman"/>
      <family val="1"/>
    </font>
    <font>
      <sz val="11"/>
      <color indexed="8"/>
      <name val="Arial"/>
      <family val="2"/>
    </font>
    <font>
      <sz val="11"/>
      <color indexed="9"/>
      <name val="Arial"/>
      <family val="2"/>
    </font>
    <font>
      <sz val="11"/>
      <color indexed="20"/>
      <name val="Arial"/>
      <family val="2"/>
    </font>
    <font>
      <b/>
      <sz val="11"/>
      <color indexed="51"/>
      <name val="Arial"/>
      <family val="2"/>
    </font>
    <font>
      <b/>
      <sz val="11"/>
      <color indexed="9"/>
      <name val="Arial"/>
      <family val="2"/>
    </font>
    <font>
      <i/>
      <sz val="11"/>
      <color indexed="23"/>
      <name val="Arial"/>
      <family val="2"/>
    </font>
    <font>
      <sz val="11"/>
      <color indexed="17"/>
      <name val="Arial"/>
      <family val="2"/>
    </font>
    <font>
      <b/>
      <sz val="15"/>
      <color indexed="61"/>
      <name val="Arial"/>
      <family val="2"/>
    </font>
    <font>
      <b/>
      <sz val="13"/>
      <color indexed="61"/>
      <name val="Arial"/>
      <family val="2"/>
    </font>
    <font>
      <b/>
      <sz val="11"/>
      <color indexed="61"/>
      <name val="Arial"/>
      <family val="2"/>
    </font>
    <font>
      <sz val="11"/>
      <color indexed="61"/>
      <name val="Arial"/>
      <family val="2"/>
    </font>
    <font>
      <sz val="11"/>
      <color indexed="51"/>
      <name val="Arial"/>
      <family val="2"/>
    </font>
    <font>
      <sz val="11"/>
      <color indexed="59"/>
      <name val="Arial"/>
      <family val="2"/>
    </font>
    <font>
      <b/>
      <sz val="11"/>
      <color indexed="62"/>
      <name val="Arial"/>
      <family val="2"/>
    </font>
    <font>
      <b/>
      <sz val="18"/>
      <color indexed="61"/>
      <name val="Times New Roman"/>
      <family val="2"/>
    </font>
    <font>
      <b/>
      <sz val="11"/>
      <color indexed="8"/>
      <name val="Arial"/>
      <family val="2"/>
    </font>
    <font>
      <sz val="11"/>
      <color indexed="10"/>
      <name val="Arial"/>
      <family val="2"/>
    </font>
    <font>
      <i/>
      <sz val="12"/>
      <color indexed="8"/>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NI-Times"/>
      <family val="0"/>
    </font>
    <font>
      <i/>
      <sz val="12"/>
      <color theme="1"/>
      <name val="VNI-Times"/>
      <family val="0"/>
    </font>
    <font>
      <b/>
      <sz val="10"/>
      <color theme="1"/>
      <name val="VNI-Times"/>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bottom/>
    </border>
    <border>
      <left style="thin">
        <color indexed="8"/>
      </left>
      <right/>
      <top/>
      <bottom/>
    </border>
    <border>
      <left style="thin"/>
      <right/>
      <top style="thin"/>
      <bottom style="thin"/>
    </border>
    <border>
      <left style="thin">
        <color indexed="8"/>
      </left>
      <right/>
      <top/>
      <bottom style="thin">
        <color indexed="8"/>
      </bottom>
    </border>
    <border>
      <left style="thin"/>
      <right style="thin"/>
      <top style="thin"/>
      <bottom/>
    </border>
    <border>
      <left style="thin"/>
      <right style="thin"/>
      <top/>
      <bottom/>
    </border>
    <border>
      <left style="thin"/>
      <right style="thin"/>
      <top/>
      <bottom style="thin"/>
    </border>
    <border>
      <left style="thin"/>
      <right style="thin"/>
      <top/>
      <bottom style="thin">
        <color indexed="8"/>
      </bottom>
    </border>
    <border>
      <left/>
      <right/>
      <top/>
      <bottom style="thin">
        <color indexed="8"/>
      </bottom>
    </border>
    <border>
      <left/>
      <right/>
      <top/>
      <bottom style="thin"/>
    </border>
    <border>
      <left style="thin">
        <color indexed="8"/>
      </left>
      <right style="thin">
        <color indexed="8"/>
      </right>
      <top style="thin">
        <color indexed="8"/>
      </top>
      <bottom/>
    </border>
    <border>
      <left style="thin">
        <color indexed="8"/>
      </left>
      <right style="thin">
        <color indexed="8"/>
      </right>
      <top/>
      <bottom style="thin"/>
    </border>
    <border>
      <left style="thin">
        <color indexed="8"/>
      </left>
      <right/>
      <top/>
      <bottom style="thin"/>
    </border>
    <border>
      <left style="thin">
        <color indexed="8"/>
      </left>
      <right style="thin">
        <color indexed="8"/>
      </right>
      <top style="thin">
        <color indexed="8"/>
      </top>
      <bottom style="thin">
        <color indexed="8"/>
      </bottom>
    </border>
    <border>
      <left style="thin"/>
      <right/>
      <top/>
      <bottom/>
    </border>
    <border>
      <left/>
      <right/>
      <top style="thin">
        <color indexed="8"/>
      </top>
      <bottom/>
    </border>
    <border>
      <left/>
      <right style="thin">
        <color indexed="8"/>
      </right>
      <top/>
      <bottom/>
    </border>
    <border>
      <left style="thin"/>
      <right/>
      <top style="thin"/>
      <bottom/>
    </border>
    <border>
      <left style="thin"/>
      <right/>
      <top/>
      <bottom style="thin"/>
    </border>
    <border>
      <left/>
      <right/>
      <top style="thin"/>
      <bottom style="thin"/>
    </border>
    <border>
      <left/>
      <right style="thin"/>
      <top style="thin"/>
      <bottom style="thin"/>
    </border>
    <border>
      <left/>
      <right/>
      <top style="thin"/>
      <bottom/>
    </border>
    <border>
      <left/>
      <right style="thin"/>
      <top/>
      <bottom/>
    </border>
    <border>
      <left/>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hair"/>
    </border>
    <border>
      <left style="thin"/>
      <right/>
      <top style="hair"/>
      <bottom style="thin"/>
    </border>
  </borders>
  <cellStyleXfs count="6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171"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74" fillId="28" borderId="2" applyNumberFormat="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2" fillId="0" borderId="0">
      <alignment vertical="top"/>
      <protection/>
    </xf>
    <xf numFmtId="0" fontId="2" fillId="32" borderId="7" applyNumberFormat="0" applyFont="0" applyAlignment="0" applyProtection="0"/>
    <xf numFmtId="0" fontId="83" fillId="27" borderId="8" applyNumberFormat="0" applyAlignment="0" applyProtection="0"/>
    <xf numFmtId="9" fontId="2"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519">
    <xf numFmtId="0" fontId="0" fillId="0" borderId="0" xfId="0" applyAlignment="1">
      <alignment vertical="top"/>
    </xf>
    <xf numFmtId="0" fontId="4" fillId="0" borderId="0" xfId="0" applyFont="1" applyAlignment="1">
      <alignment vertical="top"/>
    </xf>
    <xf numFmtId="0" fontId="4" fillId="0" borderId="0" xfId="0" applyFont="1" applyAlignment="1">
      <alignment horizontal="left" vertical="top" wrapText="1" readingOrder="1"/>
    </xf>
    <xf numFmtId="180" fontId="4" fillId="0" borderId="0" xfId="42" applyNumberFormat="1" applyFont="1" applyAlignment="1">
      <alignment/>
    </xf>
    <xf numFmtId="0" fontId="4" fillId="0" borderId="0" xfId="0" applyFont="1" applyBorder="1" applyAlignment="1">
      <alignment vertical="top"/>
    </xf>
    <xf numFmtId="0" fontId="9" fillId="0" borderId="10" xfId="0" applyFont="1" applyBorder="1" applyAlignment="1">
      <alignment horizontal="center" vertical="center" wrapText="1" readingOrder="1"/>
    </xf>
    <xf numFmtId="180" fontId="9" fillId="0" borderId="10" xfId="42" applyNumberFormat="1" applyFont="1" applyBorder="1" applyAlignment="1">
      <alignment horizontal="center" vertical="center" wrapText="1" readingOrder="1"/>
    </xf>
    <xf numFmtId="0" fontId="9" fillId="0" borderId="10" xfId="0" applyFont="1" applyBorder="1" applyAlignment="1">
      <alignment horizontal="center" vertical="top" wrapText="1" readingOrder="1"/>
    </xf>
    <xf numFmtId="0" fontId="4" fillId="0" borderId="10" xfId="0" applyFont="1" applyBorder="1" applyAlignment="1">
      <alignment horizontal="center" vertical="top" wrapText="1" readingOrder="1"/>
    </xf>
    <xf numFmtId="0" fontId="6" fillId="0" borderId="0" xfId="0" applyFont="1" applyAlignment="1">
      <alignment vertical="top"/>
    </xf>
    <xf numFmtId="180" fontId="8" fillId="0" borderId="0" xfId="42" applyNumberFormat="1" applyFont="1" applyBorder="1" applyAlignment="1">
      <alignment horizontal="right" vertical="top"/>
    </xf>
    <xf numFmtId="0" fontId="6" fillId="0" borderId="0" xfId="0" applyFont="1" applyBorder="1" applyAlignment="1">
      <alignment horizontal="left" vertical="top" readingOrder="1"/>
    </xf>
    <xf numFmtId="0" fontId="4" fillId="0" borderId="0" xfId="0" applyFont="1" applyAlignment="1">
      <alignment horizontal="left" readingOrder="1"/>
    </xf>
    <xf numFmtId="180" fontId="4" fillId="0" borderId="0" xfId="42" applyNumberFormat="1" applyFont="1" applyAlignment="1">
      <alignment vertical="top"/>
    </xf>
    <xf numFmtId="180" fontId="4" fillId="0" borderId="0" xfId="42" applyNumberFormat="1" applyFont="1" applyBorder="1" applyAlignment="1">
      <alignment vertical="top"/>
    </xf>
    <xf numFmtId="180" fontId="6" fillId="0" borderId="10" xfId="42" applyNumberFormat="1" applyFont="1" applyBorder="1" applyAlignment="1">
      <alignment horizontal="center" vertical="center"/>
    </xf>
    <xf numFmtId="180" fontId="10" fillId="0" borderId="0" xfId="42" applyNumberFormat="1" applyFont="1" applyFill="1" applyAlignment="1">
      <alignment vertical="top"/>
    </xf>
    <xf numFmtId="0" fontId="10" fillId="0" borderId="0" xfId="56" applyFont="1" applyFill="1">
      <alignment vertical="top"/>
      <protection/>
    </xf>
    <xf numFmtId="0" fontId="10" fillId="0" borderId="0" xfId="56" applyFont="1" applyFill="1" applyAlignment="1">
      <alignment horizontal="center" vertical="top"/>
      <protection/>
    </xf>
    <xf numFmtId="0" fontId="11" fillId="0" borderId="0" xfId="56" applyFont="1" applyFill="1" applyBorder="1" applyAlignment="1">
      <alignment horizontal="center" vertical="top"/>
      <protection/>
    </xf>
    <xf numFmtId="0" fontId="14" fillId="0" borderId="0" xfId="56" applyFont="1" applyFill="1" applyBorder="1" applyAlignment="1">
      <alignment horizontal="center" vertical="top"/>
      <protection/>
    </xf>
    <xf numFmtId="0" fontId="14" fillId="0" borderId="10" xfId="56" applyFont="1" applyFill="1" applyBorder="1" applyAlignment="1">
      <alignment horizontal="center" vertical="top"/>
      <protection/>
    </xf>
    <xf numFmtId="14" fontId="14" fillId="0" borderId="10" xfId="56" applyNumberFormat="1" applyFont="1" applyFill="1" applyBorder="1" applyAlignment="1">
      <alignment horizontal="center" vertical="top"/>
      <protection/>
    </xf>
    <xf numFmtId="0" fontId="14" fillId="0" borderId="0" xfId="56" applyFont="1" applyFill="1" applyAlignment="1">
      <alignment horizontal="center" vertical="top"/>
      <protection/>
    </xf>
    <xf numFmtId="0" fontId="14" fillId="0" borderId="0" xfId="56" applyFont="1" applyFill="1" applyBorder="1">
      <alignment vertical="top"/>
      <protection/>
    </xf>
    <xf numFmtId="0" fontId="14" fillId="0" borderId="11" xfId="56" applyFont="1" applyFill="1" applyBorder="1">
      <alignment vertical="top"/>
      <protection/>
    </xf>
    <xf numFmtId="0" fontId="14" fillId="0" borderId="0" xfId="56" applyFont="1" applyFill="1">
      <alignment vertical="top"/>
      <protection/>
    </xf>
    <xf numFmtId="0" fontId="14" fillId="0" borderId="12" xfId="56" applyFont="1" applyFill="1" applyBorder="1">
      <alignment vertical="top"/>
      <protection/>
    </xf>
    <xf numFmtId="0" fontId="10" fillId="0" borderId="0" xfId="56" applyFont="1" applyFill="1" applyBorder="1">
      <alignment vertical="top"/>
      <protection/>
    </xf>
    <xf numFmtId="0" fontId="10" fillId="0" borderId="12" xfId="56" applyFont="1" applyFill="1" applyBorder="1">
      <alignment vertical="top"/>
      <protection/>
    </xf>
    <xf numFmtId="0" fontId="10" fillId="0" borderId="12" xfId="56" applyFont="1" applyFill="1" applyBorder="1" applyAlignment="1">
      <alignment horizontal="center" vertical="top"/>
      <protection/>
    </xf>
    <xf numFmtId="0" fontId="10" fillId="0" borderId="13" xfId="56" applyFont="1" applyFill="1" applyBorder="1">
      <alignment vertical="top"/>
      <protection/>
    </xf>
    <xf numFmtId="0" fontId="10" fillId="0" borderId="13" xfId="56" applyFont="1" applyFill="1" applyBorder="1" applyAlignment="1">
      <alignment horizontal="center" vertical="top"/>
      <protection/>
    </xf>
    <xf numFmtId="0" fontId="14" fillId="0" borderId="13" xfId="56" applyFont="1" applyFill="1" applyBorder="1">
      <alignment vertical="top"/>
      <protection/>
    </xf>
    <xf numFmtId="0" fontId="10" fillId="0" borderId="0" xfId="56" applyFont="1" applyFill="1" applyBorder="1" applyAlignment="1">
      <alignment horizontal="center" vertical="top"/>
      <protection/>
    </xf>
    <xf numFmtId="180" fontId="10" fillId="0" borderId="0" xfId="42" applyNumberFormat="1" applyFont="1" applyFill="1" applyBorder="1" applyAlignment="1">
      <alignment vertical="top"/>
    </xf>
    <xf numFmtId="180" fontId="14" fillId="0" borderId="0" xfId="42" applyNumberFormat="1" applyFont="1" applyFill="1" applyBorder="1" applyAlignment="1">
      <alignment vertical="top"/>
    </xf>
    <xf numFmtId="180" fontId="14" fillId="0" borderId="0" xfId="42" applyNumberFormat="1" applyFont="1" applyFill="1" applyAlignment="1">
      <alignment vertical="top"/>
    </xf>
    <xf numFmtId="171" fontId="10" fillId="0" borderId="0" xfId="42" applyFont="1" applyFill="1" applyAlignment="1">
      <alignment vertical="top"/>
    </xf>
    <xf numFmtId="0" fontId="14" fillId="0" borderId="14" xfId="56" applyFont="1" applyFill="1" applyBorder="1" applyAlignment="1">
      <alignment horizontal="center" vertical="top"/>
      <protection/>
    </xf>
    <xf numFmtId="0" fontId="14" fillId="0" borderId="15" xfId="56" applyFont="1" applyFill="1" applyBorder="1" applyAlignment="1">
      <alignment horizontal="center" vertical="top"/>
      <protection/>
    </xf>
    <xf numFmtId="0" fontId="10" fillId="0" borderId="15" xfId="56" applyFont="1" applyFill="1" applyBorder="1" applyAlignment="1">
      <alignment horizontal="center" vertical="top"/>
      <protection/>
    </xf>
    <xf numFmtId="0" fontId="14" fillId="0" borderId="16" xfId="56" applyFont="1" applyFill="1" applyBorder="1" applyAlignment="1">
      <alignment horizontal="center" vertical="top"/>
      <protection/>
    </xf>
    <xf numFmtId="0" fontId="14" fillId="0" borderId="17" xfId="56" applyFont="1" applyFill="1" applyBorder="1" applyAlignment="1">
      <alignment horizontal="center" vertical="top"/>
      <protection/>
    </xf>
    <xf numFmtId="180" fontId="14" fillId="0" borderId="18" xfId="42" applyNumberFormat="1" applyFont="1" applyFill="1" applyBorder="1" applyAlignment="1">
      <alignment vertical="top"/>
    </xf>
    <xf numFmtId="180" fontId="14" fillId="0" borderId="19" xfId="42" applyNumberFormat="1" applyFont="1" applyFill="1" applyBorder="1" applyAlignment="1">
      <alignment vertical="top"/>
    </xf>
    <xf numFmtId="180" fontId="4" fillId="0" borderId="19" xfId="42" applyNumberFormat="1" applyFont="1" applyBorder="1" applyAlignment="1">
      <alignment vertical="top"/>
    </xf>
    <xf numFmtId="180" fontId="10" fillId="0" borderId="19" xfId="42" applyNumberFormat="1" applyFont="1" applyFill="1" applyBorder="1" applyAlignment="1">
      <alignment vertical="top"/>
    </xf>
    <xf numFmtId="180" fontId="6" fillId="0" borderId="19" xfId="42" applyNumberFormat="1" applyFont="1" applyBorder="1" applyAlignment="1">
      <alignment vertical="top"/>
    </xf>
    <xf numFmtId="180" fontId="14" fillId="0" borderId="20" xfId="42" applyNumberFormat="1" applyFont="1" applyFill="1" applyBorder="1" applyAlignment="1">
      <alignment vertical="top"/>
    </xf>
    <xf numFmtId="180" fontId="14" fillId="0" borderId="21" xfId="42" applyNumberFormat="1" applyFont="1" applyFill="1" applyBorder="1" applyAlignment="1">
      <alignment vertical="top"/>
    </xf>
    <xf numFmtId="0" fontId="6" fillId="0" borderId="0" xfId="0" applyFont="1" applyBorder="1" applyAlignment="1">
      <alignment horizontal="right" vertical="top" readingOrder="1"/>
    </xf>
    <xf numFmtId="180" fontId="4" fillId="0" borderId="0" xfId="0" applyNumberFormat="1" applyFont="1" applyAlignment="1">
      <alignment vertical="top"/>
    </xf>
    <xf numFmtId="180" fontId="4" fillId="0" borderId="0" xfId="42" applyNumberFormat="1" applyFont="1" applyAlignment="1">
      <alignment horizontal="right" vertical="top" wrapText="1" readingOrder="1"/>
    </xf>
    <xf numFmtId="37" fontId="6" fillId="0" borderId="0" xfId="0" applyNumberFormat="1" applyFont="1" applyAlignment="1">
      <alignment vertical="top"/>
    </xf>
    <xf numFmtId="0" fontId="6" fillId="0" borderId="10" xfId="0" applyFont="1" applyBorder="1" applyAlignment="1">
      <alignment horizontal="center" vertical="center"/>
    </xf>
    <xf numFmtId="180" fontId="4" fillId="0" borderId="10" xfId="42" applyNumberFormat="1" applyFont="1" applyBorder="1" applyAlignment="1" quotePrefix="1">
      <alignment horizontal="center" vertical="top" wrapText="1" readingOrder="1"/>
    </xf>
    <xf numFmtId="0" fontId="4" fillId="0" borderId="10" xfId="0" applyFont="1" applyBorder="1" applyAlignment="1">
      <alignment horizontal="center"/>
    </xf>
    <xf numFmtId="0" fontId="4" fillId="0" borderId="10" xfId="0" applyFont="1" applyBorder="1" applyAlignment="1" quotePrefix="1">
      <alignment horizontal="center"/>
    </xf>
    <xf numFmtId="180" fontId="4" fillId="0" borderId="10" xfId="42" applyNumberFormat="1" applyFont="1" applyBorder="1" applyAlignment="1">
      <alignment horizontal="center" vertical="top"/>
    </xf>
    <xf numFmtId="0" fontId="4" fillId="0" borderId="0" xfId="0" applyFont="1" applyAlignment="1">
      <alignment horizontal="center"/>
    </xf>
    <xf numFmtId="0" fontId="6" fillId="0" borderId="18" xfId="0" applyFont="1" applyBorder="1" applyAlignment="1">
      <alignment vertical="top"/>
    </xf>
    <xf numFmtId="37" fontId="6" fillId="0" borderId="18" xfId="0" applyNumberFormat="1" applyFont="1" applyBorder="1" applyAlignment="1">
      <alignment vertical="top"/>
    </xf>
    <xf numFmtId="180" fontId="6" fillId="0" borderId="18" xfId="42" applyNumberFormat="1" applyFont="1" applyBorder="1" applyAlignment="1">
      <alignment vertical="top"/>
    </xf>
    <xf numFmtId="0" fontId="4" fillId="0" borderId="19" xfId="0" applyFont="1" applyBorder="1" applyAlignment="1">
      <alignment vertical="top"/>
    </xf>
    <xf numFmtId="0" fontId="4" fillId="0" borderId="19" xfId="0" applyFont="1" applyBorder="1" applyAlignment="1">
      <alignment horizontal="center"/>
    </xf>
    <xf numFmtId="180" fontId="4" fillId="0" borderId="19" xfId="42" applyNumberFormat="1" applyFont="1" applyBorder="1" applyAlignment="1">
      <alignment/>
    </xf>
    <xf numFmtId="0" fontId="6" fillId="0" borderId="19" xfId="0" applyFont="1" applyBorder="1" applyAlignment="1">
      <alignment vertical="top"/>
    </xf>
    <xf numFmtId="0" fontId="6" fillId="0" borderId="19" xfId="0" applyFont="1" applyBorder="1" applyAlignment="1">
      <alignment horizontal="center"/>
    </xf>
    <xf numFmtId="180" fontId="6" fillId="0" borderId="19" xfId="42" applyNumberFormat="1" applyFont="1" applyBorder="1" applyAlignment="1">
      <alignment/>
    </xf>
    <xf numFmtId="0" fontId="6" fillId="0" borderId="20" xfId="0" applyFont="1" applyBorder="1" applyAlignment="1">
      <alignment vertical="top"/>
    </xf>
    <xf numFmtId="0" fontId="6" fillId="0" borderId="20" xfId="0" applyFont="1" applyBorder="1" applyAlignment="1">
      <alignment horizontal="center"/>
    </xf>
    <xf numFmtId="180" fontId="6" fillId="0" borderId="20" xfId="42" applyNumberFormat="1" applyFont="1" applyBorder="1" applyAlignment="1">
      <alignment vertical="top"/>
    </xf>
    <xf numFmtId="0" fontId="6" fillId="0" borderId="0" xfId="0" applyFont="1" applyAlignment="1">
      <alignment horizontal="right"/>
    </xf>
    <xf numFmtId="0" fontId="13" fillId="0" borderId="0" xfId="56" applyFont="1" applyFill="1" applyBorder="1" applyAlignment="1">
      <alignment horizontal="center" vertical="top"/>
      <protection/>
    </xf>
    <xf numFmtId="0" fontId="4" fillId="0" borderId="0" xfId="0" applyFont="1" applyBorder="1" applyAlignment="1">
      <alignment vertical="top" wrapText="1"/>
    </xf>
    <xf numFmtId="0" fontId="18" fillId="0" borderId="19" xfId="0" applyFont="1" applyBorder="1" applyAlignment="1">
      <alignment vertical="top"/>
    </xf>
    <xf numFmtId="0" fontId="6" fillId="0" borderId="0" xfId="0" applyFont="1" applyBorder="1" applyAlignment="1">
      <alignment horizontal="center"/>
    </xf>
    <xf numFmtId="0" fontId="6" fillId="0" borderId="22" xfId="0" applyFont="1" applyBorder="1" applyAlignment="1">
      <alignment horizontal="center"/>
    </xf>
    <xf numFmtId="180" fontId="14" fillId="0" borderId="10" xfId="42" applyNumberFormat="1" applyFont="1" applyFill="1" applyBorder="1" applyAlignment="1">
      <alignment horizontal="center" vertical="top"/>
    </xf>
    <xf numFmtId="171" fontId="10" fillId="0" borderId="12" xfId="42" applyFont="1" applyFill="1" applyBorder="1" applyAlignment="1">
      <alignment vertical="top"/>
    </xf>
    <xf numFmtId="171" fontId="10" fillId="0" borderId="13" xfId="42" applyFont="1" applyFill="1" applyBorder="1" applyAlignment="1">
      <alignment vertical="top"/>
    </xf>
    <xf numFmtId="0" fontId="14" fillId="0" borderId="0" xfId="56" applyFont="1" applyFill="1" applyBorder="1" applyAlignment="1">
      <alignment vertical="top"/>
      <protection/>
    </xf>
    <xf numFmtId="0" fontId="6" fillId="0" borderId="0" xfId="0" applyFont="1" applyBorder="1" applyAlignment="1">
      <alignment/>
    </xf>
    <xf numFmtId="0" fontId="8" fillId="0" borderId="23" xfId="0" applyFont="1" applyBorder="1" applyAlignment="1">
      <alignment vertical="top" wrapText="1" readingOrder="1"/>
    </xf>
    <xf numFmtId="0" fontId="8" fillId="0" borderId="23" xfId="0" applyFont="1" applyBorder="1" applyAlignment="1">
      <alignment horizontal="right" vertical="top" wrapText="1" readingOrder="1"/>
    </xf>
    <xf numFmtId="0" fontId="6" fillId="0" borderId="0" xfId="0" applyFont="1" applyBorder="1" applyAlignment="1">
      <alignment vertical="top" wrapText="1"/>
    </xf>
    <xf numFmtId="0" fontId="8" fillId="0" borderId="0" xfId="0" applyFont="1" applyBorder="1" applyAlignment="1">
      <alignment vertical="top" wrapText="1"/>
    </xf>
    <xf numFmtId="171" fontId="6" fillId="0" borderId="11" xfId="42" applyFont="1" applyBorder="1" applyAlignment="1">
      <alignment horizontal="left" vertical="center" wrapText="1"/>
    </xf>
    <xf numFmtId="0" fontId="6" fillId="0" borderId="11" xfId="0" applyFont="1" applyBorder="1" applyAlignment="1">
      <alignment horizontal="center" vertical="center" wrapText="1"/>
    </xf>
    <xf numFmtId="37" fontId="6" fillId="0" borderId="11" xfId="0" applyNumberFormat="1" applyFont="1" applyBorder="1" applyAlignment="1">
      <alignment vertical="center"/>
    </xf>
    <xf numFmtId="171" fontId="4" fillId="0" borderId="12" xfId="42" applyFont="1" applyBorder="1" applyAlignment="1">
      <alignment horizontal="left" vertical="center" wrapText="1"/>
    </xf>
    <xf numFmtId="0" fontId="4" fillId="0" borderId="12" xfId="0" applyFont="1" applyBorder="1" applyAlignment="1">
      <alignment horizontal="center" vertical="center" wrapText="1"/>
    </xf>
    <xf numFmtId="180" fontId="4" fillId="0" borderId="12" xfId="42" applyNumberFormat="1" applyFont="1" applyBorder="1" applyAlignment="1">
      <alignment vertical="center"/>
    </xf>
    <xf numFmtId="171" fontId="6" fillId="0" borderId="12" xfId="42" applyFont="1" applyBorder="1" applyAlignment="1">
      <alignment horizontal="left" vertical="center" wrapText="1"/>
    </xf>
    <xf numFmtId="0" fontId="6" fillId="0" borderId="12" xfId="0" applyFont="1" applyBorder="1" applyAlignment="1">
      <alignment horizontal="center" vertical="center" wrapText="1"/>
    </xf>
    <xf numFmtId="180" fontId="6" fillId="0" borderId="12" xfId="42" applyNumberFormat="1" applyFont="1" applyBorder="1" applyAlignment="1">
      <alignment vertical="center"/>
    </xf>
    <xf numFmtId="171" fontId="8" fillId="0" borderId="12" xfId="42" applyFont="1" applyBorder="1" applyAlignment="1">
      <alignment horizontal="left" vertical="center" wrapText="1"/>
    </xf>
    <xf numFmtId="171" fontId="6" fillId="0" borderId="13" xfId="42" applyFont="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top" readingOrder="1"/>
    </xf>
    <xf numFmtId="180" fontId="4" fillId="0" borderId="13" xfId="42" applyNumberFormat="1" applyFont="1" applyBorder="1" applyAlignment="1">
      <alignment horizontal="center" vertical="center" wrapText="1"/>
    </xf>
    <xf numFmtId="37" fontId="4" fillId="0" borderId="0" xfId="0" applyNumberFormat="1" applyFont="1" applyAlignment="1">
      <alignment vertical="top"/>
    </xf>
    <xf numFmtId="180" fontId="6" fillId="0" borderId="0" xfId="42" applyNumberFormat="1" applyFont="1" applyAlignment="1">
      <alignment vertical="top"/>
    </xf>
    <xf numFmtId="180" fontId="0" fillId="0" borderId="0" xfId="42" applyNumberFormat="1" applyFont="1" applyAlignment="1">
      <alignment vertical="top"/>
    </xf>
    <xf numFmtId="0" fontId="24" fillId="0" borderId="0" xfId="0" applyFont="1" applyAlignment="1">
      <alignment horizontal="left" vertical="top" wrapText="1"/>
    </xf>
    <xf numFmtId="49" fontId="21" fillId="0" borderId="0" xfId="0" applyNumberFormat="1" applyFont="1" applyAlignment="1">
      <alignment horizontal="left" vertical="top" wrapText="1"/>
    </xf>
    <xf numFmtId="0" fontId="26" fillId="0" borderId="0" xfId="0" applyFont="1" applyAlignment="1">
      <alignment horizontal="left" vertical="top" wrapText="1"/>
    </xf>
    <xf numFmtId="49" fontId="26" fillId="0" borderId="0" xfId="0" applyNumberFormat="1" applyFont="1" applyAlignment="1">
      <alignment horizontal="left" vertical="top" wrapText="1"/>
    </xf>
    <xf numFmtId="0" fontId="24" fillId="0" borderId="0" xfId="0" applyFont="1" applyAlignment="1">
      <alignment/>
    </xf>
    <xf numFmtId="49" fontId="25" fillId="0" borderId="0" xfId="0" applyNumberFormat="1" applyFont="1" applyAlignment="1">
      <alignment horizontal="left" vertical="top" wrapText="1"/>
    </xf>
    <xf numFmtId="49" fontId="20" fillId="0" borderId="0" xfId="0" applyNumberFormat="1" applyFont="1" applyAlignment="1">
      <alignment horizontal="left" vertical="top" wrapText="1"/>
    </xf>
    <xf numFmtId="2" fontId="26" fillId="0" borderId="0" xfId="0" applyNumberFormat="1" applyFont="1" applyAlignment="1">
      <alignment horizontal="left" vertical="top" wrapText="1"/>
    </xf>
    <xf numFmtId="0" fontId="28" fillId="0" borderId="0" xfId="0" applyFont="1" applyAlignment="1">
      <alignment/>
    </xf>
    <xf numFmtId="0" fontId="29" fillId="0" borderId="0" xfId="0" applyFont="1" applyAlignment="1">
      <alignment/>
    </xf>
    <xf numFmtId="0" fontId="30" fillId="0" borderId="0" xfId="0" applyFont="1" applyAlignment="1">
      <alignment/>
    </xf>
    <xf numFmtId="180" fontId="30" fillId="0" borderId="0" xfId="42" applyNumberFormat="1" applyFont="1" applyAlignment="1">
      <alignment/>
    </xf>
    <xf numFmtId="0" fontId="31" fillId="0" borderId="18" xfId="0" applyFont="1" applyBorder="1" applyAlignment="1">
      <alignment vertical="top" wrapText="1"/>
    </xf>
    <xf numFmtId="0" fontId="31" fillId="0" borderId="19" xfId="0" applyFont="1" applyBorder="1" applyAlignment="1">
      <alignment vertical="top" wrapText="1"/>
    </xf>
    <xf numFmtId="0" fontId="32" fillId="0" borderId="19" xfId="0" applyFont="1" applyBorder="1" applyAlignment="1">
      <alignment vertical="top" wrapText="1"/>
    </xf>
    <xf numFmtId="180" fontId="32" fillId="0" borderId="19" xfId="42" applyNumberFormat="1" applyFont="1" applyBorder="1" applyAlignment="1">
      <alignment vertical="top" wrapText="1"/>
    </xf>
    <xf numFmtId="180" fontId="32" fillId="0" borderId="19" xfId="42" applyNumberFormat="1" applyFont="1" applyBorder="1" applyAlignment="1">
      <alignment horizontal="center" vertical="top" wrapText="1"/>
    </xf>
    <xf numFmtId="0" fontId="32" fillId="0" borderId="19" xfId="0" applyFont="1" applyBorder="1" applyAlignment="1" quotePrefix="1">
      <alignment vertical="top" wrapText="1"/>
    </xf>
    <xf numFmtId="0" fontId="32" fillId="0" borderId="20" xfId="0" applyFont="1" applyBorder="1" applyAlignment="1">
      <alignment vertical="top" wrapText="1"/>
    </xf>
    <xf numFmtId="180" fontId="29" fillId="0" borderId="0" xfId="42" applyNumberFormat="1" applyFont="1" applyAlignment="1">
      <alignment/>
    </xf>
    <xf numFmtId="180" fontId="31" fillId="0" borderId="18" xfId="42" applyNumberFormat="1" applyFont="1" applyBorder="1" applyAlignment="1">
      <alignment vertical="top" wrapText="1"/>
    </xf>
    <xf numFmtId="180" fontId="30" fillId="0" borderId="19" xfId="42" applyNumberFormat="1" applyFont="1" applyBorder="1" applyAlignment="1">
      <alignment horizontal="center"/>
    </xf>
    <xf numFmtId="180" fontId="31" fillId="0" borderId="19" xfId="42" applyNumberFormat="1" applyFont="1" applyBorder="1" applyAlignment="1">
      <alignment horizontal="left" vertical="top" wrapText="1"/>
    </xf>
    <xf numFmtId="0" fontId="22" fillId="0" borderId="24" xfId="56" applyFont="1" applyFill="1" applyBorder="1" applyAlignment="1">
      <alignment vertical="top" wrapText="1"/>
      <protection/>
    </xf>
    <xf numFmtId="0" fontId="23" fillId="0" borderId="12" xfId="56" applyFont="1" applyFill="1" applyBorder="1" applyAlignment="1">
      <alignment vertical="top" wrapText="1"/>
      <protection/>
    </xf>
    <xf numFmtId="0" fontId="22" fillId="0" borderId="12" xfId="56" applyFont="1" applyFill="1" applyBorder="1" applyAlignment="1">
      <alignment vertical="top" wrapText="1"/>
      <protection/>
    </xf>
    <xf numFmtId="0" fontId="23" fillId="0" borderId="12" xfId="56" applyFont="1" applyFill="1" applyBorder="1" applyAlignment="1" quotePrefix="1">
      <alignment vertical="top" wrapText="1"/>
      <protection/>
    </xf>
    <xf numFmtId="49" fontId="22" fillId="0" borderId="0" xfId="0" applyNumberFormat="1" applyFont="1" applyAlignment="1">
      <alignment vertical="top"/>
    </xf>
    <xf numFmtId="0" fontId="22" fillId="0" borderId="0" xfId="0" applyFont="1" applyAlignment="1">
      <alignment vertical="top"/>
    </xf>
    <xf numFmtId="180" fontId="22" fillId="0" borderId="0" xfId="42" applyNumberFormat="1" applyFont="1" applyAlignment="1">
      <alignment horizontal="center" vertical="top"/>
    </xf>
    <xf numFmtId="49" fontId="22" fillId="0" borderId="0" xfId="0" applyNumberFormat="1" applyFont="1" applyBorder="1" applyAlignment="1">
      <alignment vertical="top"/>
    </xf>
    <xf numFmtId="0" fontId="22" fillId="0" borderId="0" xfId="0" applyFont="1" applyBorder="1" applyAlignment="1">
      <alignment vertical="top"/>
    </xf>
    <xf numFmtId="180" fontId="22" fillId="0" borderId="0" xfId="42" applyNumberFormat="1" applyFont="1" applyBorder="1" applyAlignment="1">
      <alignment horizontal="center" vertical="top"/>
    </xf>
    <xf numFmtId="49" fontId="22" fillId="0" borderId="18" xfId="0" applyNumberFormat="1" applyFont="1" applyBorder="1" applyAlignment="1">
      <alignment horizontal="center" vertical="top"/>
    </xf>
    <xf numFmtId="0" fontId="22" fillId="0" borderId="18" xfId="0" applyFont="1" applyBorder="1" applyAlignment="1">
      <alignment horizontal="center" vertical="top"/>
    </xf>
    <xf numFmtId="0" fontId="22" fillId="0" borderId="0" xfId="0" applyFont="1" applyAlignment="1">
      <alignment horizontal="center" vertical="top"/>
    </xf>
    <xf numFmtId="49" fontId="22" fillId="0" borderId="24" xfId="0" applyNumberFormat="1" applyFont="1" applyBorder="1" applyAlignment="1">
      <alignment vertical="top"/>
    </xf>
    <xf numFmtId="49" fontId="23" fillId="0" borderId="12" xfId="0" applyNumberFormat="1" applyFont="1" applyBorder="1" applyAlignment="1">
      <alignment vertical="top"/>
    </xf>
    <xf numFmtId="180" fontId="23" fillId="0" borderId="12" xfId="42" applyNumberFormat="1" applyFont="1" applyBorder="1" applyAlignment="1">
      <alignment horizontal="center" vertical="top"/>
    </xf>
    <xf numFmtId="0" fontId="23" fillId="0" borderId="0" xfId="0" applyFont="1" applyBorder="1" applyAlignment="1">
      <alignment vertical="top"/>
    </xf>
    <xf numFmtId="0" fontId="23" fillId="0" borderId="0" xfId="0" applyFont="1" applyAlignment="1">
      <alignment vertical="top"/>
    </xf>
    <xf numFmtId="0" fontId="23" fillId="0" borderId="12" xfId="0" applyFont="1" applyBorder="1" applyAlignment="1">
      <alignment vertical="top" wrapText="1"/>
    </xf>
    <xf numFmtId="49" fontId="22" fillId="0" borderId="12" xfId="0" applyNumberFormat="1" applyFont="1" applyBorder="1" applyAlignment="1">
      <alignment vertical="top"/>
    </xf>
    <xf numFmtId="180" fontId="22" fillId="0" borderId="12" xfId="42" applyNumberFormat="1" applyFont="1" applyBorder="1" applyAlignment="1">
      <alignment horizontal="center" vertical="top"/>
    </xf>
    <xf numFmtId="0" fontId="22" fillId="0" borderId="12" xfId="0" applyFont="1" applyBorder="1" applyAlignment="1">
      <alignment vertical="top" wrapText="1"/>
    </xf>
    <xf numFmtId="0" fontId="23" fillId="0" borderId="12" xfId="0" applyFont="1" applyBorder="1" applyAlignment="1" quotePrefix="1">
      <alignment vertical="top"/>
    </xf>
    <xf numFmtId="0" fontId="22" fillId="0" borderId="12" xfId="0" applyFont="1" applyBorder="1" applyAlignment="1">
      <alignment vertical="top"/>
    </xf>
    <xf numFmtId="0" fontId="23" fillId="0" borderId="12" xfId="0" applyFont="1" applyBorder="1" applyAlignment="1">
      <alignment vertical="top"/>
    </xf>
    <xf numFmtId="0" fontId="23" fillId="0" borderId="12" xfId="0" applyFont="1" applyFill="1" applyBorder="1" applyAlignment="1">
      <alignment vertical="top" wrapText="1"/>
    </xf>
    <xf numFmtId="49" fontId="23" fillId="0" borderId="13" xfId="0" applyNumberFormat="1" applyFont="1" applyBorder="1" applyAlignment="1">
      <alignment vertical="top"/>
    </xf>
    <xf numFmtId="0" fontId="23" fillId="0" borderId="13" xfId="0" applyFont="1" applyBorder="1" applyAlignment="1">
      <alignment vertical="top" wrapText="1"/>
    </xf>
    <xf numFmtId="180" fontId="23" fillId="0" borderId="13" xfId="42" applyNumberFormat="1" applyFont="1" applyBorder="1" applyAlignment="1">
      <alignment horizontal="center" vertical="top"/>
    </xf>
    <xf numFmtId="49" fontId="23" fillId="0" borderId="0" xfId="0" applyNumberFormat="1" applyFont="1" applyBorder="1" applyAlignment="1">
      <alignment vertical="top"/>
    </xf>
    <xf numFmtId="0" fontId="23" fillId="0" borderId="0" xfId="0" applyFont="1" applyBorder="1" applyAlignment="1">
      <alignment vertical="top" wrapText="1"/>
    </xf>
    <xf numFmtId="180" fontId="23" fillId="0" borderId="0" xfId="42" applyNumberFormat="1" applyFont="1" applyBorder="1" applyAlignment="1">
      <alignment horizontal="center" vertical="top"/>
    </xf>
    <xf numFmtId="0" fontId="22" fillId="0" borderId="0" xfId="0" applyFont="1" applyBorder="1" applyAlignment="1">
      <alignment vertical="top"/>
    </xf>
    <xf numFmtId="180" fontId="22" fillId="0" borderId="0" xfId="42" applyNumberFormat="1" applyFont="1" applyBorder="1" applyAlignment="1">
      <alignment vertical="top"/>
    </xf>
    <xf numFmtId="0" fontId="22" fillId="0" borderId="0" xfId="0" applyFont="1" applyBorder="1" applyAlignment="1">
      <alignment vertical="top" wrapText="1"/>
    </xf>
    <xf numFmtId="49" fontId="22" fillId="0" borderId="10" xfId="0" applyNumberFormat="1" applyFont="1" applyBorder="1" applyAlignment="1">
      <alignment horizontal="center" vertical="top"/>
    </xf>
    <xf numFmtId="0" fontId="22" fillId="0" borderId="10" xfId="0" applyFont="1" applyBorder="1" applyAlignment="1">
      <alignment horizontal="center" vertical="top" wrapText="1"/>
    </xf>
    <xf numFmtId="180" fontId="22" fillId="0" borderId="10" xfId="42" applyNumberFormat="1" applyFont="1" applyBorder="1" applyAlignment="1">
      <alignment horizontal="center" vertical="top"/>
    </xf>
    <xf numFmtId="0" fontId="28" fillId="0" borderId="0" xfId="0" applyFont="1" applyBorder="1" applyAlignment="1">
      <alignment vertical="top"/>
    </xf>
    <xf numFmtId="49" fontId="23" fillId="0" borderId="0" xfId="0" applyNumberFormat="1" applyFont="1" applyAlignment="1">
      <alignment vertical="top"/>
    </xf>
    <xf numFmtId="180" fontId="23" fillId="0" borderId="0" xfId="42" applyNumberFormat="1" applyFont="1" applyAlignment="1">
      <alignment horizontal="center" vertical="top"/>
    </xf>
    <xf numFmtId="180" fontId="0" fillId="0" borderId="19" xfId="42" applyNumberFormat="1" applyFont="1" applyBorder="1" applyAlignment="1">
      <alignment vertical="top"/>
    </xf>
    <xf numFmtId="180" fontId="6" fillId="0" borderId="0" xfId="42" applyNumberFormat="1" applyFont="1" applyBorder="1" applyAlignment="1">
      <alignment horizontal="left" vertical="top" readingOrder="1"/>
    </xf>
    <xf numFmtId="0" fontId="10" fillId="0" borderId="25" xfId="56" applyFont="1" applyFill="1" applyBorder="1">
      <alignment vertical="top"/>
      <protection/>
    </xf>
    <xf numFmtId="0" fontId="10" fillId="0" borderId="26" xfId="56" applyFont="1" applyFill="1" applyBorder="1" applyAlignment="1">
      <alignment horizontal="center" vertical="top"/>
      <protection/>
    </xf>
    <xf numFmtId="180" fontId="4" fillId="0" borderId="20" xfId="42" applyNumberFormat="1" applyFont="1" applyBorder="1" applyAlignment="1">
      <alignment vertical="top"/>
    </xf>
    <xf numFmtId="0" fontId="8" fillId="0" borderId="0" xfId="0" applyFont="1" applyBorder="1" applyAlignment="1">
      <alignment horizontal="center" vertical="top" wrapText="1"/>
    </xf>
    <xf numFmtId="0" fontId="6" fillId="0" borderId="0" xfId="0" applyFont="1" applyAlignment="1">
      <alignment vertical="top" readingOrder="1"/>
    </xf>
    <xf numFmtId="0" fontId="37" fillId="33" borderId="0" xfId="0" applyFont="1" applyFill="1" applyAlignment="1">
      <alignment/>
    </xf>
    <xf numFmtId="0" fontId="37" fillId="33" borderId="0" xfId="0" applyFont="1" applyFill="1" applyAlignment="1">
      <alignment horizontal="center" vertical="center"/>
    </xf>
    <xf numFmtId="0" fontId="37" fillId="0" borderId="27" xfId="0" applyFont="1" applyBorder="1" applyAlignment="1">
      <alignment/>
    </xf>
    <xf numFmtId="0" fontId="36" fillId="0" borderId="27" xfId="0" applyFont="1" applyBorder="1" applyAlignment="1">
      <alignment/>
    </xf>
    <xf numFmtId="0" fontId="37" fillId="33" borderId="0" xfId="0" applyFont="1" applyFill="1" applyAlignment="1">
      <alignment horizontal="center" vertical="center" wrapText="1"/>
    </xf>
    <xf numFmtId="0" fontId="0" fillId="0" borderId="0" xfId="0" applyAlignment="1">
      <alignment horizontal="center" vertical="center" wrapText="1"/>
    </xf>
    <xf numFmtId="180" fontId="31" fillId="0" borderId="19" xfId="42" applyNumberFormat="1" applyFont="1" applyBorder="1" applyAlignment="1">
      <alignment horizontal="center" vertical="top" wrapText="1"/>
    </xf>
    <xf numFmtId="0" fontId="31" fillId="0" borderId="0" xfId="0" applyFont="1" applyAlignment="1">
      <alignment horizontal="justify"/>
    </xf>
    <xf numFmtId="0" fontId="32" fillId="0" borderId="0" xfId="0" applyFont="1" applyAlignment="1">
      <alignment vertical="top"/>
    </xf>
    <xf numFmtId="0" fontId="32" fillId="0" borderId="10" xfId="0" applyFont="1" applyBorder="1" applyAlignment="1">
      <alignment horizontal="center" vertical="top" wrapText="1"/>
    </xf>
    <xf numFmtId="180" fontId="32" fillId="0" borderId="10" xfId="42" applyNumberFormat="1" applyFont="1" applyBorder="1" applyAlignment="1" quotePrefix="1">
      <alignment horizontal="center" vertical="top" wrapText="1"/>
    </xf>
    <xf numFmtId="180" fontId="32" fillId="0" borderId="16" xfId="42" applyNumberFormat="1" applyFont="1" applyBorder="1" applyAlignment="1" quotePrefix="1">
      <alignment horizontal="center" vertical="top" wrapText="1"/>
    </xf>
    <xf numFmtId="0" fontId="31" fillId="0" borderId="18" xfId="0" applyFont="1" applyBorder="1" applyAlignment="1">
      <alignment horizontal="justify" vertical="top" wrapText="1"/>
    </xf>
    <xf numFmtId="180" fontId="31" fillId="0" borderId="18" xfId="42" applyNumberFormat="1" applyFont="1" applyBorder="1" applyAlignment="1">
      <alignment horizontal="justify" vertical="top"/>
    </xf>
    <xf numFmtId="180" fontId="31" fillId="0" borderId="18" xfId="42" applyNumberFormat="1" applyFont="1" applyBorder="1" applyAlignment="1">
      <alignment horizontal="center" vertical="top"/>
    </xf>
    <xf numFmtId="0" fontId="32" fillId="0" borderId="19" xfId="0" applyFont="1" applyBorder="1" applyAlignment="1" quotePrefix="1">
      <alignment horizontal="justify" vertical="top" wrapText="1"/>
    </xf>
    <xf numFmtId="180" fontId="32" fillId="0" borderId="19" xfId="42" applyNumberFormat="1" applyFont="1" applyBorder="1" applyAlignment="1">
      <alignment horizontal="justify" vertical="top"/>
    </xf>
    <xf numFmtId="180" fontId="32" fillId="0" borderId="19" xfId="42" applyNumberFormat="1" applyFont="1" applyBorder="1" applyAlignment="1">
      <alignment horizontal="center" vertical="top"/>
    </xf>
    <xf numFmtId="180" fontId="31" fillId="0" borderId="19" xfId="42" applyNumberFormat="1" applyFont="1" applyBorder="1" applyAlignment="1">
      <alignment horizontal="center" vertical="top"/>
    </xf>
    <xf numFmtId="0" fontId="32" fillId="0" borderId="19" xfId="0" applyFont="1" applyBorder="1" applyAlignment="1">
      <alignment horizontal="justify" vertical="top" wrapText="1"/>
    </xf>
    <xf numFmtId="0" fontId="31" fillId="0" borderId="19" xfId="0" applyFont="1" applyBorder="1" applyAlignment="1">
      <alignment horizontal="justify" vertical="top" wrapText="1"/>
    </xf>
    <xf numFmtId="180" fontId="31" fillId="0" borderId="19" xfId="42" applyNumberFormat="1" applyFont="1" applyBorder="1" applyAlignment="1">
      <alignment horizontal="justify" vertical="top" wrapText="1"/>
    </xf>
    <xf numFmtId="180" fontId="31" fillId="0" borderId="19" xfId="42" applyNumberFormat="1" applyFont="1" applyBorder="1" applyAlignment="1">
      <alignment horizontal="right" vertical="top"/>
    </xf>
    <xf numFmtId="180" fontId="32" fillId="0" borderId="19" xfId="42" applyNumberFormat="1" applyFont="1" applyBorder="1" applyAlignment="1" quotePrefix="1">
      <alignment horizontal="justify" vertical="top"/>
    </xf>
    <xf numFmtId="0" fontId="31" fillId="0" borderId="20" xfId="0" applyFont="1" applyBorder="1" applyAlignment="1" quotePrefix="1">
      <alignment horizontal="justify" vertical="top" wrapText="1"/>
    </xf>
    <xf numFmtId="180" fontId="31" fillId="0" borderId="20" xfId="42" applyNumberFormat="1" applyFont="1" applyBorder="1" applyAlignment="1">
      <alignment horizontal="justify" vertical="top" wrapText="1"/>
    </xf>
    <xf numFmtId="180" fontId="31" fillId="0" borderId="20" xfId="42" applyNumberFormat="1" applyFont="1" applyBorder="1" applyAlignment="1">
      <alignment horizontal="center" vertical="top" wrapText="1"/>
    </xf>
    <xf numFmtId="180" fontId="31" fillId="0" borderId="20" xfId="42" applyNumberFormat="1" applyFont="1" applyBorder="1" applyAlignment="1">
      <alignment horizontal="right" vertical="top"/>
    </xf>
    <xf numFmtId="0" fontId="30" fillId="0" borderId="0" xfId="0" applyFont="1" applyAlignment="1">
      <alignment vertical="top"/>
    </xf>
    <xf numFmtId="180" fontId="30" fillId="0" borderId="0" xfId="42" applyNumberFormat="1" applyFont="1" applyAlignment="1">
      <alignment vertical="top"/>
    </xf>
    <xf numFmtId="171" fontId="10" fillId="0" borderId="12" xfId="42" applyFont="1" applyFill="1" applyBorder="1" applyAlignment="1">
      <alignment horizontal="right" vertical="top"/>
    </xf>
    <xf numFmtId="37" fontId="30" fillId="0" borderId="0" xfId="0" applyNumberFormat="1" applyFont="1" applyAlignment="1">
      <alignment/>
    </xf>
    <xf numFmtId="49" fontId="22" fillId="0" borderId="0" xfId="0" applyNumberFormat="1" applyFont="1" applyAlignment="1">
      <alignment horizontal="center" vertical="top"/>
    </xf>
    <xf numFmtId="180" fontId="37" fillId="33" borderId="0" xfId="42" applyNumberFormat="1" applyFont="1" applyFill="1" applyAlignment="1">
      <alignment/>
    </xf>
    <xf numFmtId="180" fontId="37" fillId="33" borderId="0" xfId="42" applyNumberFormat="1" applyFont="1" applyFill="1" applyAlignment="1">
      <alignment horizontal="center" vertical="center"/>
    </xf>
    <xf numFmtId="180" fontId="37" fillId="0" borderId="27" xfId="42" applyNumberFormat="1" applyFont="1" applyBorder="1" applyAlignment="1">
      <alignment/>
    </xf>
    <xf numFmtId="180" fontId="36" fillId="0" borderId="27" xfId="42" applyNumberFormat="1" applyFont="1" applyBorder="1" applyAlignment="1">
      <alignment/>
    </xf>
    <xf numFmtId="0" fontId="39" fillId="0" borderId="27" xfId="0" applyFont="1" applyBorder="1" applyAlignment="1">
      <alignment/>
    </xf>
    <xf numFmtId="180" fontId="39" fillId="0" borderId="27" xfId="42" applyNumberFormat="1" applyFont="1" applyBorder="1" applyAlignment="1">
      <alignment/>
    </xf>
    <xf numFmtId="0" fontId="38" fillId="0" borderId="0" xfId="0" applyFont="1" applyAlignment="1">
      <alignment vertical="top"/>
    </xf>
    <xf numFmtId="180" fontId="22" fillId="0" borderId="0" xfId="42" applyNumberFormat="1" applyFont="1" applyAlignment="1">
      <alignment vertical="top"/>
    </xf>
    <xf numFmtId="180" fontId="23" fillId="0" borderId="0" xfId="42" applyNumberFormat="1" applyFont="1" applyAlignment="1">
      <alignment vertical="top"/>
    </xf>
    <xf numFmtId="180" fontId="0" fillId="0" borderId="0" xfId="0" applyNumberFormat="1" applyAlignment="1">
      <alignment vertical="top"/>
    </xf>
    <xf numFmtId="180" fontId="31" fillId="0" borderId="0" xfId="42" applyNumberFormat="1" applyFont="1" applyFill="1" applyAlignment="1">
      <alignment vertical="top"/>
    </xf>
    <xf numFmtId="0" fontId="32" fillId="0" borderId="0" xfId="56" applyFont="1" applyFill="1">
      <alignment vertical="top"/>
      <protection/>
    </xf>
    <xf numFmtId="0" fontId="34" fillId="0" borderId="0" xfId="0" applyFont="1" applyAlignment="1">
      <alignment vertical="top" readingOrder="1"/>
    </xf>
    <xf numFmtId="180" fontId="6" fillId="0" borderId="0" xfId="0" applyNumberFormat="1" applyFont="1" applyAlignment="1">
      <alignment vertical="top"/>
    </xf>
    <xf numFmtId="180" fontId="31" fillId="0" borderId="28" xfId="42" applyNumberFormat="1" applyFont="1" applyFill="1" applyBorder="1" applyAlignment="1">
      <alignment horizontal="justify" vertical="top" wrapText="1"/>
    </xf>
    <xf numFmtId="0" fontId="37" fillId="33" borderId="27" xfId="0" applyFont="1" applyFill="1" applyBorder="1" applyAlignment="1">
      <alignment/>
    </xf>
    <xf numFmtId="180" fontId="36" fillId="0" borderId="29" xfId="42" applyNumberFormat="1" applyFont="1" applyBorder="1" applyAlignment="1">
      <alignment/>
    </xf>
    <xf numFmtId="0" fontId="33" fillId="0" borderId="0" xfId="0" applyFont="1" applyAlignment="1">
      <alignment horizontal="left" vertical="top"/>
    </xf>
    <xf numFmtId="0" fontId="23" fillId="0" borderId="0" xfId="0" applyFont="1" applyAlignment="1">
      <alignment horizontal="justify" vertical="top" wrapText="1"/>
    </xf>
    <xf numFmtId="0" fontId="22" fillId="0" borderId="0" xfId="0" applyFont="1" applyAlignment="1">
      <alignment horizontal="left" vertical="top" wrapText="1"/>
    </xf>
    <xf numFmtId="0" fontId="23" fillId="0" borderId="0" xfId="0" applyFont="1" applyAlignment="1">
      <alignment/>
    </xf>
    <xf numFmtId="0" fontId="23" fillId="0" borderId="0" xfId="0" applyFont="1" applyAlignment="1">
      <alignment horizontal="left" vertical="top" wrapText="1"/>
    </xf>
    <xf numFmtId="180" fontId="10" fillId="0" borderId="0" xfId="42" applyNumberFormat="1" applyFont="1" applyAlignment="1">
      <alignment vertical="top"/>
    </xf>
    <xf numFmtId="0" fontId="10" fillId="0" borderId="0" xfId="0" applyFont="1" applyAlignment="1">
      <alignment vertical="top"/>
    </xf>
    <xf numFmtId="0" fontId="10" fillId="0" borderId="0" xfId="0" applyFont="1" applyBorder="1" applyAlignment="1">
      <alignment vertical="top"/>
    </xf>
    <xf numFmtId="180" fontId="10" fillId="0" borderId="0" xfId="42" applyNumberFormat="1" applyFont="1" applyBorder="1" applyAlignment="1">
      <alignment vertical="top"/>
    </xf>
    <xf numFmtId="180" fontId="14" fillId="0" borderId="0" xfId="42" applyNumberFormat="1" applyFont="1" applyAlignment="1">
      <alignment horizontal="center" vertical="center"/>
    </xf>
    <xf numFmtId="0" fontId="14" fillId="0" borderId="0" xfId="0" applyFont="1" applyAlignment="1">
      <alignment horizontal="center" vertical="center"/>
    </xf>
    <xf numFmtId="180" fontId="10" fillId="0" borderId="30" xfId="42" applyNumberFormat="1" applyFont="1" applyFill="1" applyBorder="1" applyAlignment="1">
      <alignment vertical="top"/>
    </xf>
    <xf numFmtId="0" fontId="10" fillId="0" borderId="0" xfId="0" applyFont="1" applyFill="1" applyAlignment="1">
      <alignment vertical="top"/>
    </xf>
    <xf numFmtId="180" fontId="30" fillId="0" borderId="0" xfId="42" applyNumberFormat="1" applyFont="1" applyFill="1" applyAlignment="1">
      <alignment vertical="top"/>
    </xf>
    <xf numFmtId="180" fontId="29" fillId="0" borderId="0" xfId="42" applyNumberFormat="1" applyFont="1" applyAlignment="1">
      <alignment vertical="top"/>
    </xf>
    <xf numFmtId="180" fontId="40" fillId="0" borderId="0" xfId="42" applyNumberFormat="1" applyFont="1" applyAlignment="1">
      <alignment vertical="top"/>
    </xf>
    <xf numFmtId="180" fontId="22" fillId="34" borderId="0" xfId="42" applyNumberFormat="1" applyFont="1" applyFill="1" applyAlignment="1">
      <alignment horizontal="center" vertical="top"/>
    </xf>
    <xf numFmtId="180" fontId="22" fillId="34" borderId="0" xfId="42" applyNumberFormat="1" applyFont="1" applyFill="1" applyBorder="1" applyAlignment="1">
      <alignment horizontal="center" vertical="top"/>
    </xf>
    <xf numFmtId="180" fontId="23" fillId="34" borderId="0" xfId="42" applyNumberFormat="1" applyFont="1" applyFill="1" applyBorder="1" applyAlignment="1">
      <alignment horizontal="center" vertical="top"/>
    </xf>
    <xf numFmtId="49" fontId="31" fillId="0" borderId="0" xfId="0" applyNumberFormat="1" applyFont="1" applyAlignment="1">
      <alignment vertical="top"/>
    </xf>
    <xf numFmtId="0" fontId="31" fillId="0" borderId="0" xfId="0" applyFont="1" applyAlignment="1">
      <alignment vertical="top"/>
    </xf>
    <xf numFmtId="49" fontId="32" fillId="0" borderId="0" xfId="0" applyNumberFormat="1" applyFont="1" applyAlignment="1">
      <alignment vertical="top"/>
    </xf>
    <xf numFmtId="0" fontId="32" fillId="0" borderId="0" xfId="0" applyFont="1" applyAlignment="1">
      <alignment vertical="top"/>
    </xf>
    <xf numFmtId="180" fontId="23" fillId="34" borderId="0" xfId="42" applyNumberFormat="1" applyFont="1" applyFill="1" applyAlignment="1">
      <alignment horizontal="center" vertical="top"/>
    </xf>
    <xf numFmtId="37" fontId="0" fillId="0" borderId="0" xfId="0" applyNumberFormat="1" applyAlignment="1">
      <alignment vertical="top"/>
    </xf>
    <xf numFmtId="49" fontId="22" fillId="0" borderId="11" xfId="0" applyNumberFormat="1" applyFont="1" applyBorder="1" applyAlignment="1">
      <alignment vertical="top"/>
    </xf>
    <xf numFmtId="0" fontId="22" fillId="0" borderId="11" xfId="0" applyFont="1" applyBorder="1" applyAlignment="1">
      <alignment vertical="top" wrapText="1"/>
    </xf>
    <xf numFmtId="180" fontId="22" fillId="0" borderId="11" xfId="42" applyNumberFormat="1" applyFont="1" applyBorder="1" applyAlignment="1">
      <alignment horizontal="center" vertical="top"/>
    </xf>
    <xf numFmtId="171" fontId="22" fillId="0" borderId="12" xfId="42" applyFont="1" applyBorder="1" applyAlignment="1">
      <alignment horizontal="left" vertical="center" wrapText="1"/>
    </xf>
    <xf numFmtId="180" fontId="23" fillId="0" borderId="12" xfId="42" applyNumberFormat="1" applyFont="1" applyFill="1" applyBorder="1" applyAlignment="1">
      <alignment horizontal="center" vertical="top"/>
    </xf>
    <xf numFmtId="180" fontId="22" fillId="0" borderId="12" xfId="42" applyNumberFormat="1" applyFont="1" applyFill="1" applyBorder="1" applyAlignment="1">
      <alignment horizontal="center" vertical="top"/>
    </xf>
    <xf numFmtId="49" fontId="31" fillId="0" borderId="12" xfId="0" applyNumberFormat="1" applyFont="1" applyBorder="1" applyAlignment="1">
      <alignment vertical="top"/>
    </xf>
    <xf numFmtId="0" fontId="31" fillId="0" borderId="12" xfId="0" applyFont="1" applyBorder="1" applyAlignment="1">
      <alignment vertical="top" wrapText="1"/>
    </xf>
    <xf numFmtId="180" fontId="31" fillId="0" borderId="12" xfId="42" applyNumberFormat="1" applyFont="1" applyBorder="1" applyAlignment="1">
      <alignment horizontal="center" vertical="top"/>
    </xf>
    <xf numFmtId="49" fontId="32" fillId="0" borderId="12" xfId="0" applyNumberFormat="1" applyFont="1" applyBorder="1" applyAlignment="1">
      <alignment vertical="top"/>
    </xf>
    <xf numFmtId="180" fontId="32" fillId="0" borderId="18" xfId="42" applyNumberFormat="1" applyFont="1" applyBorder="1" applyAlignment="1">
      <alignment horizontal="center" vertical="top" wrapText="1"/>
    </xf>
    <xf numFmtId="180" fontId="32" fillId="0" borderId="31" xfId="42" applyNumberFormat="1" applyFont="1" applyBorder="1" applyAlignment="1">
      <alignment horizontal="center" vertical="top" wrapText="1"/>
    </xf>
    <xf numFmtId="180" fontId="31" fillId="0" borderId="19" xfId="42" applyNumberFormat="1" applyFont="1" applyBorder="1" applyAlignment="1">
      <alignment vertical="top" wrapText="1"/>
    </xf>
    <xf numFmtId="180" fontId="31" fillId="0" borderId="28" xfId="42" applyNumberFormat="1" applyFont="1" applyBorder="1" applyAlignment="1">
      <alignment horizontal="center" vertical="top" wrapText="1"/>
    </xf>
    <xf numFmtId="180" fontId="32" fillId="0" borderId="20" xfId="42" applyNumberFormat="1" applyFont="1" applyBorder="1" applyAlignment="1">
      <alignment vertical="top" wrapText="1"/>
    </xf>
    <xf numFmtId="180" fontId="32" fillId="0" borderId="20" xfId="42" applyNumberFormat="1" applyFont="1" applyBorder="1" applyAlignment="1">
      <alignment horizontal="center" vertical="top" wrapText="1"/>
    </xf>
    <xf numFmtId="37" fontId="10" fillId="0" borderId="0" xfId="0" applyNumberFormat="1" applyFont="1" applyAlignment="1">
      <alignment vertical="top"/>
    </xf>
    <xf numFmtId="180" fontId="32" fillId="0" borderId="18" xfId="42" applyNumberFormat="1" applyFont="1" applyBorder="1" applyAlignment="1">
      <alignment vertical="top" wrapText="1"/>
    </xf>
    <xf numFmtId="180" fontId="29" fillId="0" borderId="19" xfId="42" applyNumberFormat="1" applyFont="1" applyBorder="1" applyAlignment="1">
      <alignment horizontal="center"/>
    </xf>
    <xf numFmtId="180" fontId="31" fillId="0" borderId="19" xfId="42" applyNumberFormat="1" applyFont="1" applyBorder="1" applyAlignment="1">
      <alignment vertical="top"/>
    </xf>
    <xf numFmtId="0" fontId="31" fillId="0" borderId="20" xfId="0" applyFont="1" applyBorder="1" applyAlignment="1">
      <alignment vertical="top" wrapText="1"/>
    </xf>
    <xf numFmtId="180" fontId="31" fillId="0" borderId="20" xfId="42" applyNumberFormat="1" applyFont="1" applyBorder="1" applyAlignment="1">
      <alignment vertical="top"/>
    </xf>
    <xf numFmtId="180" fontId="29" fillId="0" borderId="20" xfId="42" applyNumberFormat="1" applyFont="1" applyBorder="1" applyAlignment="1">
      <alignment horizontal="center"/>
    </xf>
    <xf numFmtId="49" fontId="22" fillId="0" borderId="12" xfId="0" applyNumberFormat="1" applyFont="1" applyFill="1" applyBorder="1" applyAlignment="1">
      <alignment vertical="top"/>
    </xf>
    <xf numFmtId="180" fontId="14" fillId="0" borderId="10" xfId="42" applyNumberFormat="1" applyFont="1" applyBorder="1" applyAlignment="1">
      <alignment horizontal="center" vertical="center"/>
    </xf>
    <xf numFmtId="180" fontId="19" fillId="0" borderId="19" xfId="42" applyNumberFormat="1" applyFont="1" applyBorder="1" applyAlignment="1">
      <alignment vertical="top"/>
    </xf>
    <xf numFmtId="171" fontId="2" fillId="0" borderId="0" xfId="42" applyFont="1" applyAlignment="1">
      <alignment vertical="top"/>
    </xf>
    <xf numFmtId="0" fontId="4" fillId="0" borderId="0" xfId="0" applyFont="1" applyFill="1" applyAlignment="1">
      <alignment vertical="top"/>
    </xf>
    <xf numFmtId="0" fontId="4" fillId="0" borderId="0" xfId="0" applyFont="1" applyAlignment="1">
      <alignment vertical="top"/>
    </xf>
    <xf numFmtId="180" fontId="4" fillId="0" borderId="12" xfId="42" applyNumberFormat="1" applyFont="1" applyBorder="1" applyAlignment="1">
      <alignment vertical="center"/>
    </xf>
    <xf numFmtId="37" fontId="6" fillId="0" borderId="11" xfId="0" applyNumberFormat="1" applyFont="1" applyBorder="1" applyAlignment="1">
      <alignment vertical="center"/>
    </xf>
    <xf numFmtId="180" fontId="33" fillId="0" borderId="0" xfId="42" applyNumberFormat="1" applyFont="1" applyAlignment="1">
      <alignment horizontal="left" vertical="top"/>
    </xf>
    <xf numFmtId="180" fontId="6" fillId="0" borderId="0" xfId="42" applyNumberFormat="1" applyFont="1" applyBorder="1" applyAlignment="1">
      <alignment horizontal="center" vertical="top" readingOrder="1"/>
    </xf>
    <xf numFmtId="180" fontId="41" fillId="0" borderId="0" xfId="42" applyNumberFormat="1" applyFont="1" applyAlignment="1">
      <alignment vertical="top"/>
    </xf>
    <xf numFmtId="171" fontId="37" fillId="0" borderId="27" xfId="42" applyNumberFormat="1" applyFont="1" applyBorder="1" applyAlignment="1">
      <alignment/>
    </xf>
    <xf numFmtId="0" fontId="20" fillId="0" borderId="0" xfId="0" applyFont="1" applyAlignment="1">
      <alignment vertical="top"/>
    </xf>
    <xf numFmtId="0" fontId="42" fillId="0" borderId="0" xfId="0" applyFont="1" applyAlignment="1">
      <alignment horizontal="justify" vertical="top"/>
    </xf>
    <xf numFmtId="0" fontId="20" fillId="0" borderId="0" xfId="0" applyFont="1" applyAlignment="1">
      <alignment vertical="top"/>
    </xf>
    <xf numFmtId="0" fontId="42" fillId="0" borderId="0" xfId="0" applyFont="1" applyAlignment="1">
      <alignment vertical="top" wrapText="1"/>
    </xf>
    <xf numFmtId="0" fontId="42" fillId="0" borderId="0" xfId="0" applyFont="1" applyAlignment="1">
      <alignment horizontal="right" wrapText="1"/>
    </xf>
    <xf numFmtId="0" fontId="42" fillId="0" borderId="28" xfId="0" applyFont="1" applyBorder="1" applyAlignment="1">
      <alignment vertical="top" wrapText="1"/>
    </xf>
    <xf numFmtId="0" fontId="43" fillId="0" borderId="31" xfId="0" applyFont="1" applyBorder="1" applyAlignment="1">
      <alignment vertical="top" wrapText="1"/>
    </xf>
    <xf numFmtId="0" fontId="42" fillId="0" borderId="32" xfId="0" applyFont="1" applyBorder="1" applyAlignment="1">
      <alignment vertical="top" wrapText="1"/>
    </xf>
    <xf numFmtId="0" fontId="20" fillId="0" borderId="0" xfId="0" applyFont="1" applyAlignment="1">
      <alignment vertical="top"/>
    </xf>
    <xf numFmtId="0" fontId="21" fillId="0" borderId="0" xfId="0" applyFont="1" applyAlignment="1">
      <alignment vertical="top"/>
    </xf>
    <xf numFmtId="180" fontId="21" fillId="0" borderId="0" xfId="42" applyNumberFormat="1" applyFont="1" applyAlignment="1">
      <alignment vertical="top"/>
    </xf>
    <xf numFmtId="180" fontId="20" fillId="0" borderId="33" xfId="42" applyNumberFormat="1" applyFont="1" applyBorder="1" applyAlignment="1">
      <alignment horizontal="right" wrapText="1"/>
    </xf>
    <xf numFmtId="180" fontId="20" fillId="0" borderId="34" xfId="42" applyNumberFormat="1" applyFont="1" applyBorder="1" applyAlignment="1">
      <alignment horizontal="right" wrapText="1"/>
    </xf>
    <xf numFmtId="0" fontId="20" fillId="0" borderId="31" xfId="0" applyFont="1" applyBorder="1" applyAlignment="1">
      <alignment vertical="top" wrapText="1"/>
    </xf>
    <xf numFmtId="180" fontId="21" fillId="0" borderId="35" xfId="42" applyNumberFormat="1" applyFont="1" applyBorder="1" applyAlignment="1">
      <alignment horizontal="right" wrapText="1"/>
    </xf>
    <xf numFmtId="0" fontId="21" fillId="0" borderId="28" xfId="0" applyFont="1" applyBorder="1" applyAlignment="1">
      <alignment vertical="top" wrapText="1"/>
    </xf>
    <xf numFmtId="180" fontId="21" fillId="0" borderId="0" xfId="42" applyNumberFormat="1" applyFont="1" applyBorder="1" applyAlignment="1">
      <alignment horizontal="right" vertical="top" wrapText="1"/>
    </xf>
    <xf numFmtId="180" fontId="21" fillId="0" borderId="36" xfId="42" applyNumberFormat="1" applyFont="1" applyBorder="1" applyAlignment="1">
      <alignment horizontal="right" vertical="top" wrapText="1"/>
    </xf>
    <xf numFmtId="0" fontId="20" fillId="0" borderId="16" xfId="0" applyFont="1" applyBorder="1" applyAlignment="1">
      <alignment vertical="top" wrapText="1"/>
    </xf>
    <xf numFmtId="180" fontId="21" fillId="0" borderId="0" xfId="42" applyNumberFormat="1" applyFont="1" applyBorder="1" applyAlignment="1">
      <alignment horizontal="right" wrapText="1"/>
    </xf>
    <xf numFmtId="180" fontId="21" fillId="0" borderId="36" xfId="42" applyNumberFormat="1" applyFont="1" applyBorder="1" applyAlignment="1">
      <alignment horizontal="right" wrapText="1"/>
    </xf>
    <xf numFmtId="0" fontId="20" fillId="0" borderId="28" xfId="0" applyFont="1" applyBorder="1" applyAlignment="1">
      <alignment vertical="top" wrapText="1"/>
    </xf>
    <xf numFmtId="0" fontId="21" fillId="0" borderId="32" xfId="0" applyFont="1" applyBorder="1" applyAlignment="1">
      <alignment vertical="top" wrapText="1"/>
    </xf>
    <xf numFmtId="180" fontId="21" fillId="0" borderId="23" xfId="42" applyNumberFormat="1" applyFont="1" applyBorder="1" applyAlignment="1">
      <alignment horizontal="right" wrapText="1"/>
    </xf>
    <xf numFmtId="0" fontId="21" fillId="0" borderId="0" xfId="0" applyFont="1" applyAlignment="1">
      <alignment horizontal="justify" vertical="justify" wrapText="1"/>
    </xf>
    <xf numFmtId="0" fontId="44" fillId="0" borderId="0" xfId="0" applyFont="1" applyAlignment="1">
      <alignment horizontal="justify" vertical="top"/>
    </xf>
    <xf numFmtId="180" fontId="20" fillId="0" borderId="0" xfId="42" applyNumberFormat="1" applyFont="1" applyAlignment="1">
      <alignment vertical="top"/>
    </xf>
    <xf numFmtId="0" fontId="43" fillId="0" borderId="0" xfId="0" applyFont="1" applyAlignment="1">
      <alignment horizontal="justify" vertical="top"/>
    </xf>
    <xf numFmtId="0" fontId="46" fillId="0" borderId="0" xfId="0" applyFont="1" applyAlignment="1">
      <alignment horizontal="justify" vertical="top"/>
    </xf>
    <xf numFmtId="0" fontId="47" fillId="0" borderId="0" xfId="0" applyFont="1" applyAlignment="1">
      <alignment vertical="top"/>
    </xf>
    <xf numFmtId="0" fontId="43" fillId="0" borderId="33" xfId="0" applyFont="1" applyBorder="1" applyAlignment="1">
      <alignment horizontal="center" vertical="center" wrapText="1"/>
    </xf>
    <xf numFmtId="0" fontId="48" fillId="0" borderId="0" xfId="0" applyFont="1" applyAlignment="1">
      <alignment horizontal="justify" vertical="top"/>
    </xf>
    <xf numFmtId="0" fontId="42" fillId="0" borderId="0" xfId="0" applyFont="1" applyBorder="1" applyAlignment="1">
      <alignment horizontal="right" wrapText="1"/>
    </xf>
    <xf numFmtId="0" fontId="43" fillId="0" borderId="33" xfId="0" applyFont="1" applyBorder="1" applyAlignment="1">
      <alignment horizontal="right" wrapText="1"/>
    </xf>
    <xf numFmtId="0" fontId="43" fillId="0" borderId="16"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42" fillId="0" borderId="35" xfId="0" applyFont="1" applyBorder="1" applyAlignment="1">
      <alignment horizontal="right" wrapText="1"/>
    </xf>
    <xf numFmtId="0" fontId="42" fillId="0" borderId="37" xfId="0" applyFont="1" applyBorder="1" applyAlignment="1">
      <alignment horizontal="right" wrapText="1"/>
    </xf>
    <xf numFmtId="0" fontId="42" fillId="0" borderId="36" xfId="0" applyFont="1" applyBorder="1" applyAlignment="1">
      <alignment horizontal="right" wrapText="1"/>
    </xf>
    <xf numFmtId="0" fontId="42" fillId="0" borderId="23" xfId="0" applyFont="1" applyBorder="1" applyAlignment="1">
      <alignment horizontal="right" wrapText="1"/>
    </xf>
    <xf numFmtId="0" fontId="43" fillId="0" borderId="28" xfId="0" applyFont="1" applyBorder="1" applyAlignment="1">
      <alignment vertical="top"/>
    </xf>
    <xf numFmtId="0" fontId="43" fillId="0" borderId="0" xfId="0" applyFont="1" applyAlignment="1">
      <alignment horizontal="right" vertical="top"/>
    </xf>
    <xf numFmtId="0" fontId="43" fillId="0" borderId="16" xfId="0" applyFont="1" applyBorder="1" applyAlignment="1">
      <alignment vertical="top" wrapText="1"/>
    </xf>
    <xf numFmtId="9" fontId="8" fillId="0" borderId="23" xfId="59" applyFont="1" applyBorder="1" applyAlignment="1">
      <alignment vertical="top" wrapText="1" readingOrder="1"/>
    </xf>
    <xf numFmtId="180" fontId="42" fillId="0" borderId="0" xfId="42" applyNumberFormat="1" applyFont="1" applyBorder="1" applyAlignment="1">
      <alignment horizontal="right" wrapText="1"/>
    </xf>
    <xf numFmtId="180" fontId="42" fillId="0" borderId="36" xfId="42" applyNumberFormat="1" applyFont="1" applyBorder="1" applyAlignment="1">
      <alignment horizontal="right" wrapText="1"/>
    </xf>
    <xf numFmtId="180" fontId="42" fillId="0" borderId="23" xfId="42" applyNumberFormat="1" applyFont="1" applyBorder="1" applyAlignment="1">
      <alignment horizontal="right" wrapText="1"/>
    </xf>
    <xf numFmtId="180" fontId="43" fillId="0" borderId="33" xfId="0" applyNumberFormat="1" applyFont="1" applyBorder="1" applyAlignment="1">
      <alignment horizontal="right" wrapText="1"/>
    </xf>
    <xf numFmtId="180" fontId="43" fillId="0" borderId="33" xfId="42" applyNumberFormat="1" applyFont="1" applyBorder="1" applyAlignment="1">
      <alignment horizontal="right" wrapText="1"/>
    </xf>
    <xf numFmtId="180" fontId="11" fillId="0" borderId="0" xfId="42" applyNumberFormat="1" applyFont="1" applyFill="1" applyBorder="1" applyAlignment="1">
      <alignment horizontal="center" vertical="top"/>
    </xf>
    <xf numFmtId="180" fontId="13" fillId="0" borderId="0" xfId="42" applyNumberFormat="1" applyFont="1" applyFill="1" applyBorder="1" applyAlignment="1">
      <alignment horizontal="center" vertical="top"/>
    </xf>
    <xf numFmtId="180" fontId="10" fillId="0" borderId="12" xfId="42" applyNumberFormat="1" applyFont="1" applyFill="1" applyBorder="1" applyAlignment="1">
      <alignment vertical="top"/>
    </xf>
    <xf numFmtId="180" fontId="10" fillId="0" borderId="13" xfId="42" applyNumberFormat="1" applyFont="1" applyFill="1" applyBorder="1" applyAlignment="1">
      <alignment vertical="top"/>
    </xf>
    <xf numFmtId="180" fontId="14" fillId="0" borderId="10" xfId="42" applyNumberFormat="1" applyFont="1" applyFill="1" applyBorder="1" applyAlignment="1" quotePrefix="1">
      <alignment horizontal="center" vertical="top"/>
    </xf>
    <xf numFmtId="180" fontId="6" fillId="0" borderId="0" xfId="42" applyNumberFormat="1" applyFont="1" applyBorder="1" applyAlignment="1">
      <alignment vertical="top"/>
    </xf>
    <xf numFmtId="180" fontId="4" fillId="0" borderId="0" xfId="42" applyNumberFormat="1" applyFont="1" applyBorder="1" applyAlignment="1">
      <alignment/>
    </xf>
    <xf numFmtId="0" fontId="49" fillId="0" borderId="0" xfId="0" applyFont="1" applyAlignment="1">
      <alignment vertical="top"/>
    </xf>
    <xf numFmtId="0" fontId="50" fillId="0" borderId="0" xfId="0" applyFont="1" applyAlignment="1">
      <alignment vertical="top"/>
    </xf>
    <xf numFmtId="3" fontId="49" fillId="0" borderId="0" xfId="0" applyNumberFormat="1" applyFont="1" applyAlignment="1">
      <alignment horizontal="right" vertical="top"/>
    </xf>
    <xf numFmtId="9" fontId="50" fillId="0" borderId="0" xfId="0" applyNumberFormat="1" applyFont="1" applyAlignment="1">
      <alignment vertical="top"/>
    </xf>
    <xf numFmtId="3" fontId="50" fillId="0" borderId="0" xfId="0" applyNumberFormat="1" applyFont="1" applyAlignment="1">
      <alignment horizontal="right" vertical="top"/>
    </xf>
    <xf numFmtId="180" fontId="21" fillId="0" borderId="37" xfId="42" applyNumberFormat="1" applyFont="1" applyBorder="1" applyAlignment="1">
      <alignment horizontal="right" wrapText="1"/>
    </xf>
    <xf numFmtId="0" fontId="4" fillId="0" borderId="20" xfId="0" applyFont="1" applyBorder="1" applyAlignment="1">
      <alignment vertical="top"/>
    </xf>
    <xf numFmtId="14" fontId="4" fillId="0" borderId="0" xfId="0" applyNumberFormat="1" applyFont="1" applyAlignment="1">
      <alignment vertical="top"/>
    </xf>
    <xf numFmtId="180" fontId="23" fillId="0" borderId="12" xfId="42" applyNumberFormat="1" applyFont="1" applyFill="1" applyBorder="1" applyAlignment="1">
      <alignment vertical="top" wrapText="1"/>
    </xf>
    <xf numFmtId="180" fontId="23" fillId="0" borderId="12" xfId="42" applyNumberFormat="1" applyFont="1" applyBorder="1" applyAlignment="1">
      <alignment vertical="top" wrapText="1"/>
    </xf>
    <xf numFmtId="180" fontId="22" fillId="0" borderId="12" xfId="42" applyNumberFormat="1" applyFont="1" applyFill="1" applyBorder="1" applyAlignment="1">
      <alignment vertical="top" wrapText="1"/>
    </xf>
    <xf numFmtId="180" fontId="22" fillId="0" borderId="12" xfId="42" applyNumberFormat="1" applyFont="1" applyBorder="1" applyAlignment="1">
      <alignment vertical="top" wrapText="1"/>
    </xf>
    <xf numFmtId="180" fontId="23" fillId="0" borderId="13" xfId="42" applyNumberFormat="1" applyFont="1" applyBorder="1" applyAlignment="1">
      <alignment vertical="top" wrapText="1"/>
    </xf>
    <xf numFmtId="180" fontId="23" fillId="0" borderId="0" xfId="42" applyNumberFormat="1" applyFont="1" applyBorder="1" applyAlignment="1">
      <alignment vertical="top" wrapText="1"/>
    </xf>
    <xf numFmtId="180" fontId="22" fillId="0" borderId="0" xfId="42" applyNumberFormat="1" applyFont="1" applyBorder="1" applyAlignment="1">
      <alignment vertical="top" wrapText="1"/>
    </xf>
    <xf numFmtId="180" fontId="22" fillId="0" borderId="10" xfId="42" applyNumberFormat="1" applyFont="1" applyBorder="1" applyAlignment="1">
      <alignment horizontal="center" vertical="top" wrapText="1"/>
    </xf>
    <xf numFmtId="180" fontId="22" fillId="0" borderId="11" xfId="42" applyNumberFormat="1" applyFont="1" applyBorder="1" applyAlignment="1">
      <alignment vertical="top" wrapText="1"/>
    </xf>
    <xf numFmtId="180" fontId="22" fillId="0" borderId="12" xfId="42" applyNumberFormat="1" applyFont="1" applyBorder="1" applyAlignment="1">
      <alignment horizontal="left" vertical="center" wrapText="1"/>
    </xf>
    <xf numFmtId="180" fontId="31" fillId="0" borderId="12" xfId="42" applyNumberFormat="1" applyFont="1" applyBorder="1" applyAlignment="1">
      <alignment vertical="top" wrapText="1"/>
    </xf>
    <xf numFmtId="180" fontId="36" fillId="0" borderId="0" xfId="42" applyNumberFormat="1" applyFont="1" applyAlignment="1">
      <alignment/>
    </xf>
    <xf numFmtId="0" fontId="14" fillId="0" borderId="10" xfId="56" applyFont="1" applyFill="1" applyBorder="1" applyAlignment="1">
      <alignment horizontal="center" vertical="center" wrapText="1"/>
      <protection/>
    </xf>
    <xf numFmtId="0" fontId="9" fillId="0" borderId="16" xfId="0" applyFont="1" applyBorder="1" applyAlignment="1">
      <alignment horizontal="center" vertical="center" wrapText="1" readingOrder="1"/>
    </xf>
    <xf numFmtId="0" fontId="8" fillId="0" borderId="0" xfId="0" applyFont="1" applyBorder="1" applyAlignment="1">
      <alignment vertical="top" wrapText="1" readingOrder="1"/>
    </xf>
    <xf numFmtId="37" fontId="6" fillId="0" borderId="12" xfId="0" applyNumberFormat="1" applyFont="1" applyBorder="1" applyAlignment="1">
      <alignment vertical="center"/>
    </xf>
    <xf numFmtId="37" fontId="6" fillId="0" borderId="12" xfId="0" applyNumberFormat="1" applyFont="1" applyBorder="1" applyAlignment="1">
      <alignment vertical="center"/>
    </xf>
    <xf numFmtId="37" fontId="6" fillId="0" borderId="13" xfId="0" applyNumberFormat="1" applyFont="1" applyBorder="1" applyAlignment="1">
      <alignment vertical="center"/>
    </xf>
    <xf numFmtId="37" fontId="6" fillId="0" borderId="13" xfId="0" applyNumberFormat="1" applyFont="1" applyBorder="1" applyAlignment="1">
      <alignment vertical="center"/>
    </xf>
    <xf numFmtId="37" fontId="4" fillId="0" borderId="12" xfId="0" applyNumberFormat="1" applyFont="1" applyBorder="1" applyAlignment="1">
      <alignment vertical="center"/>
    </xf>
    <xf numFmtId="0" fontId="6" fillId="0" borderId="0" xfId="0" applyFont="1" applyAlignment="1" quotePrefix="1">
      <alignment vertical="top"/>
    </xf>
    <xf numFmtId="0" fontId="6" fillId="0" borderId="0" xfId="0" applyFont="1" applyAlignment="1" quotePrefix="1">
      <alignment horizontal="left" vertical="top" wrapText="1" readingOrder="1"/>
    </xf>
    <xf numFmtId="0" fontId="4" fillId="0" borderId="10" xfId="0" applyFont="1" applyBorder="1" applyAlignment="1">
      <alignment vertical="top"/>
    </xf>
    <xf numFmtId="171" fontId="19" fillId="0" borderId="0" xfId="42" applyFont="1" applyAlignment="1">
      <alignment vertical="top"/>
    </xf>
    <xf numFmtId="180" fontId="19" fillId="0" borderId="0" xfId="0" applyNumberFormat="1" applyFont="1" applyAlignment="1">
      <alignment vertical="top"/>
    </xf>
    <xf numFmtId="180" fontId="6" fillId="0" borderId="10" xfId="42" applyNumberFormat="1" applyFont="1" applyBorder="1" applyAlignment="1">
      <alignment vertical="top"/>
    </xf>
    <xf numFmtId="0" fontId="6" fillId="0" borderId="10" xfId="0" applyFont="1" applyBorder="1" applyAlignment="1">
      <alignment horizontal="center" vertical="top"/>
    </xf>
    <xf numFmtId="180" fontId="20" fillId="0" borderId="16" xfId="42" applyNumberFormat="1" applyFont="1" applyBorder="1" applyAlignment="1">
      <alignment horizontal="right" wrapText="1"/>
    </xf>
    <xf numFmtId="0" fontId="14" fillId="0" borderId="0" xfId="56" applyFont="1" applyFill="1" applyAlignment="1">
      <alignment horizontal="left"/>
      <protection/>
    </xf>
    <xf numFmtId="49" fontId="13" fillId="0" borderId="12" xfId="56" applyNumberFormat="1" applyFont="1" applyFill="1" applyBorder="1">
      <alignment vertical="top"/>
      <protection/>
    </xf>
    <xf numFmtId="180" fontId="23" fillId="0" borderId="25" xfId="42" applyNumberFormat="1" applyFont="1" applyFill="1" applyBorder="1" applyAlignment="1">
      <alignment vertical="top" wrapText="1"/>
    </xf>
    <xf numFmtId="180" fontId="43" fillId="0" borderId="34" xfId="0" applyNumberFormat="1" applyFont="1" applyBorder="1" applyAlignment="1">
      <alignment horizontal="right" wrapText="1"/>
    </xf>
    <xf numFmtId="0" fontId="4" fillId="0" borderId="38" xfId="0" applyFont="1" applyBorder="1" applyAlignment="1">
      <alignment vertical="top"/>
    </xf>
    <xf numFmtId="180" fontId="4" fillId="0" borderId="38" xfId="42" applyNumberFormat="1" applyFont="1" applyBorder="1" applyAlignment="1">
      <alignment vertical="top"/>
    </xf>
    <xf numFmtId="0" fontId="4" fillId="0" borderId="39" xfId="0" applyFont="1" applyBorder="1" applyAlignment="1">
      <alignment vertical="top"/>
    </xf>
    <xf numFmtId="180" fontId="4" fillId="0" borderId="39" xfId="42" applyNumberFormat="1" applyFont="1" applyBorder="1" applyAlignment="1">
      <alignment vertical="top"/>
    </xf>
    <xf numFmtId="0" fontId="4" fillId="0" borderId="39" xfId="0" applyFont="1" applyBorder="1" applyAlignment="1">
      <alignment vertical="top"/>
    </xf>
    <xf numFmtId="180" fontId="4" fillId="0" borderId="39" xfId="42" applyNumberFormat="1" applyFont="1" applyBorder="1" applyAlignment="1">
      <alignment vertical="top"/>
    </xf>
    <xf numFmtId="0" fontId="4" fillId="0" borderId="40" xfId="0" applyFont="1" applyBorder="1" applyAlignment="1">
      <alignment vertical="top"/>
    </xf>
    <xf numFmtId="180" fontId="4" fillId="0" borderId="40" xfId="42" applyNumberFormat="1" applyFont="1" applyBorder="1" applyAlignment="1">
      <alignment vertical="top"/>
    </xf>
    <xf numFmtId="180" fontId="43" fillId="0" borderId="34" xfId="42" applyNumberFormat="1" applyFont="1" applyBorder="1" applyAlignment="1">
      <alignment horizontal="right" wrapText="1"/>
    </xf>
    <xf numFmtId="180" fontId="20" fillId="0" borderId="0" xfId="42" applyNumberFormat="1" applyFont="1" applyAlignment="1">
      <alignment vertical="top"/>
    </xf>
    <xf numFmtId="180" fontId="28" fillId="0" borderId="0" xfId="42" applyNumberFormat="1" applyFont="1" applyBorder="1" applyAlignment="1">
      <alignment vertical="top"/>
    </xf>
    <xf numFmtId="0" fontId="23" fillId="0" borderId="12" xfId="0" applyFont="1" applyBorder="1" applyAlignment="1" quotePrefix="1">
      <alignment vertical="top" wrapText="1"/>
    </xf>
    <xf numFmtId="171" fontId="37" fillId="0" borderId="27" xfId="42" applyNumberFormat="1" applyFont="1" applyBorder="1" applyAlignment="1">
      <alignment horizontal="right"/>
    </xf>
    <xf numFmtId="180" fontId="23" fillId="0" borderId="12" xfId="42" applyNumberFormat="1" applyFont="1" applyBorder="1" applyAlignment="1">
      <alignment vertical="top"/>
    </xf>
    <xf numFmtId="49" fontId="23" fillId="34" borderId="0" xfId="0" applyNumberFormat="1" applyFont="1" applyFill="1" applyAlignment="1">
      <alignment horizontal="left" vertical="top" wrapText="1"/>
    </xf>
    <xf numFmtId="171" fontId="10" fillId="0" borderId="12" xfId="42" applyNumberFormat="1" applyFont="1" applyFill="1" applyBorder="1" applyAlignment="1">
      <alignment vertical="top"/>
    </xf>
    <xf numFmtId="180" fontId="22" fillId="34" borderId="10" xfId="42" applyNumberFormat="1" applyFont="1" applyFill="1" applyBorder="1" applyAlignment="1">
      <alignment horizontal="center" vertical="top"/>
    </xf>
    <xf numFmtId="180" fontId="51" fillId="0" borderId="0" xfId="42" applyNumberFormat="1" applyFont="1" applyFill="1" applyAlignment="1">
      <alignment vertical="top"/>
    </xf>
    <xf numFmtId="0" fontId="23" fillId="0" borderId="0" xfId="0" applyFont="1" applyAlignment="1" quotePrefix="1">
      <alignment vertical="top"/>
    </xf>
    <xf numFmtId="0" fontId="87" fillId="0" borderId="0" xfId="56" applyFont="1" applyFill="1" applyAlignment="1">
      <alignment horizontal="center" vertical="top"/>
      <protection/>
    </xf>
    <xf numFmtId="0" fontId="88" fillId="0" borderId="0" xfId="56" applyFont="1" applyFill="1" applyBorder="1" applyAlignment="1">
      <alignment horizontal="center" vertical="top"/>
      <protection/>
    </xf>
    <xf numFmtId="0" fontId="89" fillId="0" borderId="10" xfId="56" applyFont="1" applyFill="1" applyBorder="1" applyAlignment="1">
      <alignment horizontal="center" vertical="top"/>
      <protection/>
    </xf>
    <xf numFmtId="0" fontId="89" fillId="0" borderId="14" xfId="56" applyFont="1" applyFill="1" applyBorder="1" applyAlignment="1">
      <alignment horizontal="center" vertical="top"/>
      <protection/>
    </xf>
    <xf numFmtId="0" fontId="89" fillId="0" borderId="15" xfId="56" applyFont="1" applyFill="1" applyBorder="1" applyAlignment="1">
      <alignment horizontal="center" vertical="top"/>
      <protection/>
    </xf>
    <xf numFmtId="0" fontId="87" fillId="0" borderId="15" xfId="56" applyFont="1" applyFill="1" applyBorder="1" applyAlignment="1">
      <alignment horizontal="center" vertical="top"/>
      <protection/>
    </xf>
    <xf numFmtId="0" fontId="89" fillId="0" borderId="16" xfId="56" applyFont="1" applyFill="1" applyBorder="1" applyAlignment="1">
      <alignment horizontal="center" vertical="top"/>
      <protection/>
    </xf>
    <xf numFmtId="0" fontId="87" fillId="0" borderId="26" xfId="56" applyFont="1" applyFill="1" applyBorder="1" applyAlignment="1">
      <alignment horizontal="center" vertical="top"/>
      <protection/>
    </xf>
    <xf numFmtId="0" fontId="87" fillId="0" borderId="13" xfId="56" applyFont="1" applyFill="1" applyBorder="1" applyAlignment="1">
      <alignment horizontal="center" vertical="top"/>
      <protection/>
    </xf>
    <xf numFmtId="0" fontId="87" fillId="0" borderId="0" xfId="56" applyFont="1" applyFill="1" applyBorder="1" applyAlignment="1">
      <alignment horizontal="center" vertical="top"/>
      <protection/>
    </xf>
    <xf numFmtId="0" fontId="89" fillId="0" borderId="0" xfId="56" applyFont="1" applyFill="1" applyBorder="1" applyAlignment="1">
      <alignment horizontal="center" vertical="top"/>
      <protection/>
    </xf>
    <xf numFmtId="0" fontId="89" fillId="0" borderId="0" xfId="56" applyFont="1" applyFill="1" applyBorder="1" applyAlignment="1">
      <alignment horizontal="left" vertical="top"/>
      <protection/>
    </xf>
    <xf numFmtId="0" fontId="89" fillId="0" borderId="0" xfId="56" applyFont="1" applyFill="1" applyBorder="1" applyAlignment="1">
      <alignment vertical="top"/>
      <protection/>
    </xf>
    <xf numFmtId="0" fontId="37" fillId="0" borderId="27" xfId="0" applyFont="1" applyBorder="1" applyAlignment="1">
      <alignment/>
    </xf>
    <xf numFmtId="0" fontId="37" fillId="0" borderId="0" xfId="0" applyFont="1" applyAlignment="1">
      <alignment/>
    </xf>
    <xf numFmtId="189" fontId="37" fillId="0" borderId="0" xfId="42" applyNumberFormat="1" applyFont="1" applyAlignment="1">
      <alignment/>
    </xf>
    <xf numFmtId="0" fontId="37" fillId="0" borderId="0" xfId="0" applyFont="1" applyAlignment="1">
      <alignment horizontal="center" vertical="center"/>
    </xf>
    <xf numFmtId="49" fontId="37" fillId="0" borderId="27" xfId="0" applyNumberFormat="1" applyFont="1" applyBorder="1" applyAlignment="1">
      <alignment/>
    </xf>
    <xf numFmtId="189" fontId="37" fillId="0" borderId="27" xfId="42" applyNumberFormat="1" applyFont="1" applyBorder="1" applyAlignment="1">
      <alignment/>
    </xf>
    <xf numFmtId="0" fontId="36" fillId="0" borderId="27" xfId="0" applyFont="1" applyBorder="1" applyAlignment="1">
      <alignment/>
    </xf>
    <xf numFmtId="0" fontId="37" fillId="0" borderId="0" xfId="0" applyFont="1" applyAlignment="1">
      <alignment horizontal="center" vertical="center" wrapText="1"/>
    </xf>
    <xf numFmtId="189" fontId="37" fillId="0" borderId="0" xfId="42" applyNumberFormat="1" applyFont="1" applyAlignment="1">
      <alignment horizontal="center" vertical="center" wrapText="1"/>
    </xf>
    <xf numFmtId="180" fontId="36" fillId="0" borderId="27" xfId="42" applyNumberFormat="1" applyFont="1" applyBorder="1" applyAlignment="1">
      <alignment/>
    </xf>
    <xf numFmtId="180" fontId="37" fillId="0" borderId="27" xfId="42" applyNumberFormat="1" applyFont="1" applyBorder="1" applyAlignment="1">
      <alignment/>
    </xf>
    <xf numFmtId="49" fontId="37" fillId="0" borderId="27" xfId="0" applyNumberFormat="1" applyFont="1" applyBorder="1" applyAlignment="1">
      <alignment horizontal="center" vertical="center"/>
    </xf>
    <xf numFmtId="49" fontId="37" fillId="0" borderId="27" xfId="0" applyNumberFormat="1" applyFont="1" applyBorder="1" applyAlignment="1">
      <alignment horizontal="center"/>
    </xf>
    <xf numFmtId="180" fontId="14" fillId="0" borderId="0" xfId="42" applyNumberFormat="1" applyFont="1" applyFill="1" applyBorder="1" applyAlignment="1">
      <alignment horizontal="center" vertical="top"/>
    </xf>
    <xf numFmtId="0" fontId="13" fillId="0" borderId="0" xfId="56" applyFont="1" applyFill="1" applyBorder="1" applyAlignment="1">
      <alignment horizontal="center" vertical="top"/>
      <protection/>
    </xf>
    <xf numFmtId="180" fontId="35" fillId="0" borderId="0" xfId="42" applyNumberFormat="1" applyFont="1" applyFill="1" applyBorder="1" applyAlignment="1">
      <alignment horizontal="center" vertical="top"/>
    </xf>
    <xf numFmtId="0" fontId="35" fillId="0" borderId="0" xfId="56" applyFont="1" applyFill="1" applyBorder="1" applyAlignment="1">
      <alignment horizontal="center" vertical="top"/>
      <protection/>
    </xf>
    <xf numFmtId="0" fontId="12" fillId="0" borderId="0" xfId="56" applyFont="1" applyFill="1" applyBorder="1" applyAlignment="1">
      <alignment horizontal="center" vertical="top"/>
      <protection/>
    </xf>
    <xf numFmtId="180" fontId="6" fillId="0" borderId="0" xfId="42" applyNumberFormat="1" applyFont="1" applyBorder="1" applyAlignment="1">
      <alignment horizontal="center" vertical="top" wrapText="1" readingOrder="1"/>
    </xf>
    <xf numFmtId="0" fontId="9" fillId="0" borderId="16" xfId="0" applyFont="1" applyBorder="1" applyAlignment="1">
      <alignment horizontal="center" vertical="center" wrapText="1" readingOrder="1"/>
    </xf>
    <xf numFmtId="0" fontId="9" fillId="0" borderId="34" xfId="0" applyFont="1" applyBorder="1" applyAlignment="1">
      <alignment horizontal="center" vertical="center" wrapText="1" readingOrder="1"/>
    </xf>
    <xf numFmtId="180" fontId="8" fillId="0" borderId="29" xfId="42" applyNumberFormat="1" applyFont="1" applyBorder="1" applyAlignment="1">
      <alignment horizontal="center" vertical="center"/>
    </xf>
    <xf numFmtId="0" fontId="6" fillId="0" borderId="0" xfId="0" applyFont="1" applyBorder="1" applyAlignment="1">
      <alignment horizontal="center" vertical="top" wrapText="1"/>
    </xf>
    <xf numFmtId="0" fontId="15" fillId="0" borderId="0" xfId="0" applyFont="1" applyBorder="1" applyAlignment="1">
      <alignment horizontal="center" vertical="center" wrapText="1" readingOrder="1"/>
    </xf>
    <xf numFmtId="0" fontId="9" fillId="0" borderId="18" xfId="0" applyFont="1" applyBorder="1" applyAlignment="1">
      <alignment horizontal="center" vertical="center" wrapText="1" readingOrder="1"/>
    </xf>
    <xf numFmtId="0" fontId="9" fillId="0" borderId="20" xfId="0" applyFont="1" applyBorder="1" applyAlignment="1">
      <alignment horizontal="center" vertical="center" wrapText="1" readingOrder="1"/>
    </xf>
    <xf numFmtId="0" fontId="7" fillId="0" borderId="0" xfId="0" applyFont="1" applyBorder="1" applyAlignment="1">
      <alignment horizontal="center" vertical="top" wrapText="1"/>
    </xf>
    <xf numFmtId="0" fontId="18" fillId="0" borderId="0" xfId="0" applyFont="1" applyBorder="1" applyAlignment="1">
      <alignment horizontal="center" vertical="top"/>
    </xf>
    <xf numFmtId="0" fontId="18" fillId="0" borderId="0" xfId="0" applyFont="1" applyBorder="1" applyAlignment="1">
      <alignment horizontal="center" vertical="top" wrapText="1"/>
    </xf>
    <xf numFmtId="180" fontId="9" fillId="0" borderId="18" xfId="42" applyNumberFormat="1" applyFont="1" applyBorder="1" applyAlignment="1">
      <alignment horizontal="center" vertical="center" wrapText="1" readingOrder="1"/>
    </xf>
    <xf numFmtId="0" fontId="0" fillId="0" borderId="20" xfId="0" applyBorder="1" applyAlignment="1">
      <alignment horizontal="center" vertical="center" wrapText="1" readingOrder="1"/>
    </xf>
    <xf numFmtId="180" fontId="8" fillId="0" borderId="0" xfId="42" applyNumberFormat="1" applyFont="1" applyBorder="1" applyAlignment="1">
      <alignment horizontal="center" vertical="center"/>
    </xf>
    <xf numFmtId="0" fontId="6" fillId="0" borderId="16" xfId="0" applyFont="1" applyBorder="1" applyAlignment="1">
      <alignment horizontal="center" vertical="center" wrapText="1" readingOrder="1"/>
    </xf>
    <xf numFmtId="0" fontId="6" fillId="0" borderId="33" xfId="0" applyFont="1" applyBorder="1" applyAlignment="1">
      <alignment horizontal="center" vertical="center" wrapText="1" readingOrder="1"/>
    </xf>
    <xf numFmtId="180" fontId="6" fillId="0" borderId="0" xfId="42" applyNumberFormat="1" applyFont="1" applyBorder="1" applyAlignment="1">
      <alignment horizontal="center" vertical="top"/>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6" fillId="0" borderId="0" xfId="0" applyFont="1" applyAlignment="1">
      <alignment horizontal="left"/>
    </xf>
    <xf numFmtId="0" fontId="6" fillId="0" borderId="0" xfId="0" applyFont="1" applyBorder="1" applyAlignment="1">
      <alignment horizontal="left"/>
    </xf>
    <xf numFmtId="0" fontId="5" fillId="0" borderId="0" xfId="0" applyFont="1" applyAlignment="1">
      <alignment horizontal="center"/>
    </xf>
    <xf numFmtId="0" fontId="5" fillId="0" borderId="0" xfId="0" applyFont="1" applyBorder="1" applyAlignment="1">
      <alignment horizontal="center"/>
    </xf>
    <xf numFmtId="0" fontId="18" fillId="0" borderId="0" xfId="0" applyFont="1" applyAlignment="1">
      <alignment horizontal="center"/>
    </xf>
    <xf numFmtId="0" fontId="18" fillId="0" borderId="0"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4" fillId="0" borderId="0" xfId="0" applyFont="1" applyBorder="1" applyAlignment="1">
      <alignment horizontal="center"/>
    </xf>
    <xf numFmtId="49" fontId="25" fillId="0" borderId="0" xfId="0" applyNumberFormat="1" applyFont="1" applyAlignment="1">
      <alignment horizontal="center" vertical="top" wrapText="1"/>
    </xf>
    <xf numFmtId="0" fontId="21" fillId="0" borderId="0" xfId="0" applyFont="1" applyAlignment="1">
      <alignment horizontal="justify" vertical="justify" wrapText="1"/>
    </xf>
    <xf numFmtId="0" fontId="21" fillId="0" borderId="0" xfId="0" applyFont="1" applyAlignment="1">
      <alignment vertical="justify" wrapText="1"/>
    </xf>
    <xf numFmtId="180" fontId="20" fillId="0" borderId="16" xfId="42" applyNumberFormat="1" applyFont="1" applyBorder="1" applyAlignment="1">
      <alignment horizontal="center" wrapText="1"/>
    </xf>
    <xf numFmtId="180" fontId="20" fillId="0" borderId="33" xfId="42" applyNumberFormat="1" applyFont="1" applyBorder="1" applyAlignment="1">
      <alignment horizontal="center" wrapText="1"/>
    </xf>
    <xf numFmtId="180" fontId="20" fillId="0" borderId="34" xfId="42" applyNumberFormat="1" applyFont="1" applyBorder="1" applyAlignment="1">
      <alignment horizontal="center" wrapText="1"/>
    </xf>
    <xf numFmtId="0" fontId="20" fillId="0" borderId="16" xfId="0" applyFont="1" applyBorder="1" applyAlignment="1">
      <alignment horizontal="center" vertical="center" wrapText="1"/>
    </xf>
    <xf numFmtId="0" fontId="27" fillId="0" borderId="16" xfId="0" applyFont="1" applyBorder="1" applyAlignment="1">
      <alignment horizontal="center" vertical="center" wrapText="1"/>
    </xf>
    <xf numFmtId="49" fontId="22" fillId="0" borderId="0" xfId="0" applyNumberFormat="1" applyFont="1" applyAlignment="1">
      <alignment horizontal="center" vertical="top"/>
    </xf>
    <xf numFmtId="3" fontId="31" fillId="0" borderId="31" xfId="0" applyNumberFormat="1" applyFont="1" applyBorder="1" applyAlignment="1">
      <alignment horizontal="center" vertical="center" wrapText="1"/>
    </xf>
    <xf numFmtId="3" fontId="31" fillId="0" borderId="32" xfId="0" applyNumberFormat="1" applyFont="1" applyBorder="1" applyAlignment="1">
      <alignment horizontal="center" vertical="center" wrapText="1"/>
    </xf>
    <xf numFmtId="3" fontId="31" fillId="0" borderId="18" xfId="0" applyNumberFormat="1" applyFont="1" applyBorder="1" applyAlignment="1">
      <alignment horizontal="center" vertical="center" wrapText="1"/>
    </xf>
    <xf numFmtId="3" fontId="31" fillId="0" borderId="2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top"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180" fontId="31" fillId="0" borderId="18" xfId="42" applyNumberFormat="1" applyFont="1" applyBorder="1" applyAlignment="1">
      <alignment horizontal="center" vertical="center" wrapText="1"/>
    </xf>
    <xf numFmtId="180" fontId="29" fillId="0" borderId="20" xfId="42" applyNumberFormat="1" applyFont="1" applyBorder="1" applyAlignment="1">
      <alignment horizontal="center" vertical="center" wrapText="1"/>
    </xf>
    <xf numFmtId="0" fontId="31" fillId="0" borderId="38" xfId="0" applyFont="1" applyBorder="1" applyAlignment="1">
      <alignment horizontal="center" vertical="center"/>
    </xf>
    <xf numFmtId="0" fontId="29" fillId="0" borderId="40" xfId="0" applyFont="1" applyBorder="1" applyAlignment="1">
      <alignment horizontal="center" vertical="center"/>
    </xf>
    <xf numFmtId="0" fontId="31" fillId="0" borderId="38" xfId="0" applyFont="1" applyBorder="1" applyAlignment="1">
      <alignment horizontal="center" vertical="center" wrapText="1"/>
    </xf>
    <xf numFmtId="0" fontId="29" fillId="0" borderId="40" xfId="0" applyFont="1" applyBorder="1" applyAlignment="1">
      <alignment horizontal="center" vertical="center" wrapText="1"/>
    </xf>
    <xf numFmtId="180" fontId="31" fillId="0" borderId="38" xfId="42" applyNumberFormat="1" applyFont="1" applyBorder="1" applyAlignment="1">
      <alignment horizontal="center" vertical="center" wrapText="1"/>
    </xf>
    <xf numFmtId="180" fontId="29" fillId="0" borderId="40" xfId="42" applyNumberFormat="1" applyFont="1" applyBorder="1" applyAlignment="1">
      <alignment horizontal="center" vertical="center" wrapText="1"/>
    </xf>
    <xf numFmtId="0" fontId="31" fillId="0" borderId="41" xfId="0" applyFont="1" applyBorder="1" applyAlignment="1">
      <alignment horizontal="center" vertical="center" wrapText="1"/>
    </xf>
    <xf numFmtId="0" fontId="29" fillId="0" borderId="42" xfId="0" applyFont="1" applyBorder="1" applyAlignment="1">
      <alignment horizontal="center" vertical="center" wrapText="1"/>
    </xf>
    <xf numFmtId="3" fontId="31" fillId="0" borderId="41" xfId="0" applyNumberFormat="1" applyFont="1" applyBorder="1" applyAlignment="1">
      <alignment horizontal="center" vertical="center" wrapText="1"/>
    </xf>
    <xf numFmtId="3" fontId="29" fillId="0" borderId="42" xfId="0" applyNumberFormat="1" applyFont="1" applyBorder="1" applyAlignment="1">
      <alignment horizontal="center" vertical="center" wrapText="1"/>
    </xf>
    <xf numFmtId="3" fontId="29" fillId="0" borderId="20" xfId="0" applyNumberFormat="1" applyFont="1" applyBorder="1" applyAlignment="1">
      <alignment horizontal="center" vertical="center" wrapText="1"/>
    </xf>
    <xf numFmtId="180" fontId="31" fillId="0" borderId="10" xfId="42" applyNumberFormat="1"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180" fontId="31" fillId="0" borderId="18" xfId="42" applyNumberFormat="1" applyFont="1" applyBorder="1" applyAlignment="1">
      <alignment horizontal="center" vertical="top" wrapText="1"/>
    </xf>
    <xf numFmtId="180" fontId="31" fillId="0" borderId="19" xfId="42" applyNumberFormat="1" applyFont="1" applyBorder="1" applyAlignment="1">
      <alignment horizontal="center" vertical="top" wrapText="1"/>
    </xf>
    <xf numFmtId="180" fontId="31" fillId="0" borderId="31" xfId="42" applyNumberFormat="1" applyFont="1" applyBorder="1" applyAlignment="1">
      <alignment horizontal="center" vertical="center" wrapText="1"/>
    </xf>
    <xf numFmtId="180" fontId="29" fillId="0" borderId="28" xfId="42" applyNumberFormat="1" applyFont="1" applyBorder="1" applyAlignment="1">
      <alignment horizontal="center" vertical="center" wrapText="1"/>
    </xf>
    <xf numFmtId="180" fontId="29" fillId="0" borderId="32" xfId="42" applyNumberFormat="1" applyFont="1" applyBorder="1" applyAlignment="1">
      <alignment horizontal="center" vertical="center" wrapText="1"/>
    </xf>
    <xf numFmtId="180" fontId="31" fillId="0" borderId="19" xfId="42" applyNumberFormat="1" applyFont="1" applyBorder="1" applyAlignment="1">
      <alignment horizontal="center" vertical="center" wrapText="1"/>
    </xf>
    <xf numFmtId="180" fontId="31" fillId="0" borderId="20" xfId="42" applyNumberFormat="1" applyFont="1" applyBorder="1" applyAlignment="1">
      <alignment horizontal="center" vertical="center" wrapText="1"/>
    </xf>
    <xf numFmtId="0" fontId="13" fillId="0" borderId="0" xfId="0" applyFont="1" applyBorder="1" applyAlignment="1">
      <alignment horizontal="center" vertical="top"/>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180" fontId="40" fillId="0" borderId="0" xfId="42" applyNumberFormat="1" applyFont="1" applyBorder="1" applyAlignment="1">
      <alignment horizontal="center" vertical="top"/>
    </xf>
    <xf numFmtId="180" fontId="14" fillId="0" borderId="10" xfId="42" applyNumberFormat="1" applyFont="1" applyBorder="1" applyAlignment="1">
      <alignment horizontal="center" vertical="center"/>
    </xf>
    <xf numFmtId="0" fontId="12" fillId="0" borderId="0" xfId="0" applyFont="1" applyBorder="1" applyAlignment="1">
      <alignment horizontal="center" vertical="top"/>
    </xf>
    <xf numFmtId="0" fontId="14" fillId="0" borderId="0" xfId="0" applyFont="1" applyBorder="1" applyAlignment="1">
      <alignment horizontal="left" vertical="top"/>
    </xf>
    <xf numFmtId="0" fontId="37" fillId="33" borderId="0" xfId="0" applyFont="1" applyFill="1" applyAlignment="1">
      <alignment horizontal="center" vertical="center"/>
    </xf>
    <xf numFmtId="0" fontId="37" fillId="33" borderId="0" xfId="0" applyFont="1" applyFill="1" applyAlignment="1">
      <alignment/>
    </xf>
    <xf numFmtId="0" fontId="37" fillId="33" borderId="27" xfId="0" applyFont="1" applyFill="1" applyBorder="1" applyAlignment="1">
      <alignment/>
    </xf>
    <xf numFmtId="0" fontId="37" fillId="0" borderId="27" xfId="0" applyFont="1" applyBorder="1" applyAlignment="1">
      <alignment/>
    </xf>
    <xf numFmtId="0" fontId="37" fillId="0" borderId="0" xfId="0" applyFont="1" applyAlignment="1">
      <alignment/>
    </xf>
    <xf numFmtId="0" fontId="37" fillId="0" borderId="0" xfId="0" applyFont="1" applyAlignment="1">
      <alignment horizontal="center" vertical="center"/>
    </xf>
    <xf numFmtId="180" fontId="37" fillId="0" borderId="0" xfId="42" applyNumberFormat="1" applyFont="1" applyAlignment="1">
      <alignment/>
    </xf>
  </cellXfs>
  <cellStyles count="49">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BCTC Q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146"/>
  <sheetViews>
    <sheetView zoomScalePageLayoutView="0" workbookViewId="0" topLeftCell="A1">
      <selection activeCell="D3" sqref="D3:F3"/>
    </sheetView>
  </sheetViews>
  <sheetFormatPr defaultColWidth="6.8515625" defaultRowHeight="12.75"/>
  <cols>
    <col min="1" max="1" width="1.57421875" style="17" customWidth="1"/>
    <col min="2" max="2" width="45.140625" style="17" customWidth="1"/>
    <col min="3" max="3" width="8.8515625" style="402" customWidth="1"/>
    <col min="4" max="4" width="9.140625" style="18" customWidth="1"/>
    <col min="5" max="5" width="17.8515625" style="16" customWidth="1"/>
    <col min="6" max="6" width="17.00390625" style="16" customWidth="1"/>
    <col min="7" max="16384" width="6.8515625" style="17" customWidth="1"/>
  </cols>
  <sheetData>
    <row r="1" spans="1:6" ht="12.75">
      <c r="A1" s="37" t="s">
        <v>467</v>
      </c>
      <c r="D1" s="428" t="s">
        <v>1184</v>
      </c>
      <c r="E1" s="428"/>
      <c r="F1" s="428"/>
    </row>
    <row r="2" spans="1:6" ht="12.75">
      <c r="A2" s="37" t="s">
        <v>466</v>
      </c>
      <c r="D2" s="430" t="s">
        <v>1185</v>
      </c>
      <c r="E2" s="430"/>
      <c r="F2" s="430"/>
    </row>
    <row r="3" spans="1:6" ht="12.75">
      <c r="A3" s="175" t="s">
        <v>468</v>
      </c>
      <c r="D3" s="431" t="s">
        <v>1186</v>
      </c>
      <c r="E3" s="431"/>
      <c r="F3" s="431"/>
    </row>
    <row r="4" spans="4:6" ht="12.75">
      <c r="D4" s="19"/>
      <c r="E4" s="336"/>
      <c r="F4" s="19"/>
    </row>
    <row r="5" spans="1:6" ht="20.25">
      <c r="A5" s="432" t="s">
        <v>1051</v>
      </c>
      <c r="B5" s="432"/>
      <c r="C5" s="432"/>
      <c r="D5" s="432"/>
      <c r="E5" s="432"/>
      <c r="F5" s="432"/>
    </row>
    <row r="6" spans="1:6" ht="24.75" customHeight="1">
      <c r="A6" s="429" t="s">
        <v>1226</v>
      </c>
      <c r="B6" s="429"/>
      <c r="C6" s="429"/>
      <c r="D6" s="429"/>
      <c r="E6" s="429"/>
      <c r="F6" s="429"/>
    </row>
    <row r="7" spans="1:6" ht="24.75" customHeight="1">
      <c r="A7" s="74"/>
      <c r="B7" s="74"/>
      <c r="C7" s="403"/>
      <c r="D7" s="74"/>
      <c r="E7" s="337"/>
      <c r="F7" s="74"/>
    </row>
    <row r="8" spans="1:6" s="23" customFormat="1" ht="25.5">
      <c r="A8" s="20"/>
      <c r="B8" s="21" t="s">
        <v>1052</v>
      </c>
      <c r="C8" s="404" t="s">
        <v>1053</v>
      </c>
      <c r="D8" s="363" t="s">
        <v>1054</v>
      </c>
      <c r="E8" s="79" t="s">
        <v>110</v>
      </c>
      <c r="F8" s="22" t="s">
        <v>19</v>
      </c>
    </row>
    <row r="9" spans="1:6" s="23" customFormat="1" ht="19.5" customHeight="1">
      <c r="A9" s="20"/>
      <c r="B9" s="21">
        <v>1</v>
      </c>
      <c r="C9" s="404">
        <v>2</v>
      </c>
      <c r="D9" s="21">
        <v>3</v>
      </c>
      <c r="E9" s="340" t="s">
        <v>760</v>
      </c>
      <c r="F9" s="21">
        <v>5</v>
      </c>
    </row>
    <row r="10" spans="1:6" s="26" customFormat="1" ht="15.75" customHeight="1">
      <c r="A10" s="24"/>
      <c r="B10" s="25" t="s">
        <v>1055</v>
      </c>
      <c r="C10" s="405" t="s">
        <v>1056</v>
      </c>
      <c r="D10" s="39"/>
      <c r="E10" s="44">
        <v>437659118277.0724</v>
      </c>
      <c r="F10" s="44">
        <v>436485228104.0724</v>
      </c>
    </row>
    <row r="11" spans="1:6" s="26" customFormat="1" ht="15.75" customHeight="1">
      <c r="A11" s="24"/>
      <c r="B11" s="27" t="s">
        <v>1057</v>
      </c>
      <c r="C11" s="406" t="s">
        <v>1058</v>
      </c>
      <c r="D11" s="40"/>
      <c r="E11" s="45">
        <v>82791429337</v>
      </c>
      <c r="F11" s="45">
        <v>71962946261</v>
      </c>
    </row>
    <row r="12" spans="1:6" ht="15.75" customHeight="1">
      <c r="A12" s="28"/>
      <c r="B12" s="29" t="s">
        <v>1059</v>
      </c>
      <c r="C12" s="407" t="s">
        <v>1060</v>
      </c>
      <c r="D12" s="41"/>
      <c r="E12" s="46">
        <v>35526077501</v>
      </c>
      <c r="F12" s="169">
        <v>53271900548</v>
      </c>
    </row>
    <row r="13" spans="1:6" ht="15.75" customHeight="1">
      <c r="A13" s="28"/>
      <c r="B13" s="29" t="s">
        <v>1061</v>
      </c>
      <c r="C13" s="407" t="s">
        <v>1062</v>
      </c>
      <c r="D13" s="41"/>
      <c r="E13" s="46">
        <v>47265351836</v>
      </c>
      <c r="F13" s="169">
        <v>18691045713</v>
      </c>
    </row>
    <row r="14" spans="1:6" ht="15.75" customHeight="1">
      <c r="A14" s="28"/>
      <c r="B14" s="29"/>
      <c r="C14" s="407"/>
      <c r="D14" s="41"/>
      <c r="E14" s="46">
        <v>0</v>
      </c>
      <c r="F14" s="169">
        <v>0</v>
      </c>
    </row>
    <row r="15" spans="1:6" s="26" customFormat="1" ht="15.75" customHeight="1">
      <c r="A15" s="24"/>
      <c r="B15" s="27" t="s">
        <v>1063</v>
      </c>
      <c r="C15" s="406" t="s">
        <v>1064</v>
      </c>
      <c r="D15" s="40"/>
      <c r="E15" s="45">
        <v>0</v>
      </c>
      <c r="F15" s="45">
        <v>12800000000</v>
      </c>
    </row>
    <row r="16" spans="1:6" ht="15.75" customHeight="1">
      <c r="A16" s="28"/>
      <c r="B16" s="29" t="s">
        <v>1193</v>
      </c>
      <c r="C16" s="407">
        <v>121</v>
      </c>
      <c r="D16" s="41"/>
      <c r="E16" s="46">
        <v>0</v>
      </c>
      <c r="F16" s="169">
        <v>12800000000</v>
      </c>
    </row>
    <row r="17" spans="1:6" ht="15.75" customHeight="1">
      <c r="A17" s="28"/>
      <c r="B17" s="29" t="s">
        <v>1194</v>
      </c>
      <c r="C17" s="407">
        <v>122</v>
      </c>
      <c r="D17" s="41"/>
      <c r="E17" s="46">
        <v>0</v>
      </c>
      <c r="F17" s="169">
        <v>0</v>
      </c>
    </row>
    <row r="18" spans="1:6" ht="15.75" customHeight="1">
      <c r="A18" s="28"/>
      <c r="B18" s="29" t="s">
        <v>1195</v>
      </c>
      <c r="C18" s="407">
        <v>123</v>
      </c>
      <c r="D18" s="41"/>
      <c r="E18" s="46">
        <v>0</v>
      </c>
      <c r="F18" s="169">
        <v>0</v>
      </c>
    </row>
    <row r="19" spans="1:6" ht="15.75" customHeight="1">
      <c r="A19" s="28"/>
      <c r="B19" s="29"/>
      <c r="C19" s="407"/>
      <c r="D19" s="41"/>
      <c r="E19" s="46"/>
      <c r="F19" s="169"/>
    </row>
    <row r="20" spans="1:6" s="26" customFormat="1" ht="15.75" customHeight="1">
      <c r="A20" s="24"/>
      <c r="B20" s="27" t="s">
        <v>1067</v>
      </c>
      <c r="C20" s="406" t="s">
        <v>1068</v>
      </c>
      <c r="D20" s="40"/>
      <c r="E20" s="45">
        <v>134345116458</v>
      </c>
      <c r="F20" s="45">
        <v>152570157567</v>
      </c>
    </row>
    <row r="21" spans="1:6" ht="15.75" customHeight="1">
      <c r="A21" s="28"/>
      <c r="B21" s="29" t="s">
        <v>1196</v>
      </c>
      <c r="C21" s="407" t="s">
        <v>890</v>
      </c>
      <c r="D21" s="41"/>
      <c r="E21" s="46">
        <v>122781957056</v>
      </c>
      <c r="F21" s="169">
        <v>141786256209</v>
      </c>
    </row>
    <row r="22" spans="1:6" ht="15.75" customHeight="1">
      <c r="A22" s="28"/>
      <c r="B22" s="29" t="s">
        <v>1197</v>
      </c>
      <c r="C22" s="407" t="s">
        <v>1069</v>
      </c>
      <c r="D22" s="41"/>
      <c r="E22" s="46">
        <v>8779895556</v>
      </c>
      <c r="F22" s="169">
        <v>12023448258</v>
      </c>
    </row>
    <row r="23" spans="1:6" ht="15.75" customHeight="1">
      <c r="A23" s="28"/>
      <c r="B23" s="29" t="s">
        <v>1070</v>
      </c>
      <c r="C23" s="407" t="s">
        <v>1071</v>
      </c>
      <c r="D23" s="41"/>
      <c r="E23" s="46">
        <v>0</v>
      </c>
      <c r="F23" s="169">
        <v>0</v>
      </c>
    </row>
    <row r="24" spans="1:6" ht="15.75" customHeight="1">
      <c r="A24" s="28"/>
      <c r="B24" s="29" t="s">
        <v>1072</v>
      </c>
      <c r="C24" s="407" t="s">
        <v>1073</v>
      </c>
      <c r="D24" s="41"/>
      <c r="E24" s="46">
        <v>0</v>
      </c>
      <c r="F24" s="169">
        <v>0</v>
      </c>
    </row>
    <row r="25" spans="1:6" ht="15.75" customHeight="1">
      <c r="A25" s="28"/>
      <c r="B25" s="29" t="s">
        <v>1198</v>
      </c>
      <c r="C25" s="407">
        <v>135</v>
      </c>
      <c r="D25" s="41"/>
      <c r="E25" s="46">
        <v>7100000000</v>
      </c>
      <c r="F25" s="169"/>
    </row>
    <row r="26" spans="1:6" ht="15.75" customHeight="1">
      <c r="A26" s="28"/>
      <c r="B26" s="29" t="s">
        <v>1199</v>
      </c>
      <c r="C26" s="407">
        <v>136</v>
      </c>
      <c r="D26" s="41"/>
      <c r="E26" s="46">
        <v>236286203</v>
      </c>
      <c r="F26" s="169">
        <v>3285370664</v>
      </c>
    </row>
    <row r="27" spans="1:6" ht="15.75" customHeight="1">
      <c r="A27" s="28"/>
      <c r="B27" s="29" t="s">
        <v>1200</v>
      </c>
      <c r="C27" s="407">
        <v>137</v>
      </c>
      <c r="D27" s="41"/>
      <c r="E27" s="46">
        <v>-4553022357</v>
      </c>
      <c r="F27" s="169">
        <v>-4524917564</v>
      </c>
    </row>
    <row r="28" spans="1:6" ht="15.75" customHeight="1">
      <c r="A28" s="28"/>
      <c r="B28" s="29" t="s">
        <v>1201</v>
      </c>
      <c r="C28" s="407">
        <v>139</v>
      </c>
      <c r="D28" s="41"/>
      <c r="E28" s="46"/>
      <c r="F28" s="169"/>
    </row>
    <row r="29" spans="1:6" ht="15.75" customHeight="1">
      <c r="A29" s="28"/>
      <c r="B29" s="29"/>
      <c r="C29" s="407"/>
      <c r="D29" s="41"/>
      <c r="E29" s="46">
        <v>0</v>
      </c>
      <c r="F29" s="169">
        <v>0</v>
      </c>
    </row>
    <row r="30" spans="1:6" s="26" customFormat="1" ht="15.75" customHeight="1">
      <c r="A30" s="24"/>
      <c r="B30" s="27" t="s">
        <v>1075</v>
      </c>
      <c r="C30" s="406" t="s">
        <v>1076</v>
      </c>
      <c r="D30" s="40"/>
      <c r="E30" s="45">
        <v>212859111854.0724</v>
      </c>
      <c r="F30" s="45">
        <v>193243836160.0724</v>
      </c>
    </row>
    <row r="31" spans="1:6" ht="15.75" customHeight="1">
      <c r="A31" s="28"/>
      <c r="B31" s="29" t="s">
        <v>1077</v>
      </c>
      <c r="C31" s="407" t="s">
        <v>900</v>
      </c>
      <c r="D31" s="41"/>
      <c r="E31" s="46">
        <v>215663025566.0724</v>
      </c>
      <c r="F31" s="169">
        <v>196265561983.0724</v>
      </c>
    </row>
    <row r="32" spans="1:6" ht="15.75" customHeight="1">
      <c r="A32" s="28"/>
      <c r="B32" s="29" t="s">
        <v>1078</v>
      </c>
      <c r="C32" s="407" t="s">
        <v>1079</v>
      </c>
      <c r="D32" s="41"/>
      <c r="E32" s="46">
        <v>-2803913712</v>
      </c>
      <c r="F32" s="169">
        <v>-3021725823</v>
      </c>
    </row>
    <row r="33" spans="1:6" ht="15.75" customHeight="1">
      <c r="A33" s="28"/>
      <c r="B33" s="29"/>
      <c r="C33" s="407"/>
      <c r="D33" s="41"/>
      <c r="E33" s="46">
        <v>0</v>
      </c>
      <c r="F33" s="169">
        <v>0</v>
      </c>
    </row>
    <row r="34" spans="1:6" s="26" customFormat="1" ht="15.75" customHeight="1">
      <c r="A34" s="24"/>
      <c r="B34" s="27" t="s">
        <v>1080</v>
      </c>
      <c r="C34" s="406" t="s">
        <v>1081</v>
      </c>
      <c r="D34" s="40"/>
      <c r="E34" s="45">
        <v>7663460628</v>
      </c>
      <c r="F34" s="45">
        <v>5908288116</v>
      </c>
    </row>
    <row r="35" spans="1:6" ht="15.75" customHeight="1">
      <c r="A35" s="28"/>
      <c r="B35" s="29" t="s">
        <v>1082</v>
      </c>
      <c r="C35" s="407" t="s">
        <v>1083</v>
      </c>
      <c r="D35" s="41"/>
      <c r="E35" s="46">
        <v>224565492</v>
      </c>
      <c r="F35" s="169">
        <v>1078029507</v>
      </c>
    </row>
    <row r="36" spans="1:6" ht="15.75" customHeight="1">
      <c r="A36" s="28"/>
      <c r="B36" s="29" t="s">
        <v>1084</v>
      </c>
      <c r="C36" s="407" t="s">
        <v>910</v>
      </c>
      <c r="D36" s="41"/>
      <c r="E36" s="46">
        <v>4185703078</v>
      </c>
      <c r="F36" s="169">
        <v>406777342</v>
      </c>
    </row>
    <row r="37" spans="1:6" ht="15.75" customHeight="1">
      <c r="A37" s="28"/>
      <c r="B37" s="29" t="s">
        <v>1085</v>
      </c>
      <c r="C37" s="407" t="s">
        <v>918</v>
      </c>
      <c r="D37" s="41"/>
      <c r="E37" s="46">
        <v>0</v>
      </c>
      <c r="F37" s="169">
        <v>0</v>
      </c>
    </row>
    <row r="38" spans="1:6" ht="15.75" customHeight="1">
      <c r="A38" s="28"/>
      <c r="B38" s="29" t="s">
        <v>1086</v>
      </c>
      <c r="C38" s="407">
        <v>155</v>
      </c>
      <c r="D38" s="41"/>
      <c r="E38" s="46">
        <v>3253192058</v>
      </c>
      <c r="F38" s="169">
        <v>4423481267</v>
      </c>
    </row>
    <row r="39" spans="1:6" ht="15.75" customHeight="1">
      <c r="A39" s="28"/>
      <c r="B39" s="29"/>
      <c r="C39" s="407"/>
      <c r="D39" s="41"/>
      <c r="E39" s="46">
        <v>0</v>
      </c>
      <c r="F39" s="169">
        <v>0</v>
      </c>
    </row>
    <row r="40" spans="1:6" s="26" customFormat="1" ht="15.75" customHeight="1">
      <c r="A40" s="24"/>
      <c r="B40" s="27" t="s">
        <v>1208</v>
      </c>
      <c r="C40" s="406" t="s">
        <v>1088</v>
      </c>
      <c r="D40" s="40"/>
      <c r="E40" s="45">
        <v>111767937013</v>
      </c>
      <c r="F40" s="45">
        <v>105449801206</v>
      </c>
    </row>
    <row r="41" spans="1:6" s="26" customFormat="1" ht="15.75" customHeight="1">
      <c r="A41" s="24"/>
      <c r="B41" s="27" t="s">
        <v>1089</v>
      </c>
      <c r="C41" s="406" t="s">
        <v>1090</v>
      </c>
      <c r="D41" s="40"/>
      <c r="E41" s="45">
        <v>0</v>
      </c>
      <c r="F41" s="45">
        <v>0</v>
      </c>
    </row>
    <row r="42" spans="1:6" ht="15.75" customHeight="1">
      <c r="A42" s="28"/>
      <c r="B42" s="29" t="s">
        <v>1091</v>
      </c>
      <c r="C42" s="407" t="s">
        <v>1092</v>
      </c>
      <c r="D42" s="41"/>
      <c r="E42" s="46">
        <v>0</v>
      </c>
      <c r="F42" s="169">
        <v>0</v>
      </c>
    </row>
    <row r="43" spans="1:6" ht="15.75" customHeight="1">
      <c r="A43" s="28"/>
      <c r="B43" s="29" t="s">
        <v>1202</v>
      </c>
      <c r="C43" s="407">
        <v>212</v>
      </c>
      <c r="D43" s="41"/>
      <c r="E43" s="46"/>
      <c r="F43" s="169"/>
    </row>
    <row r="44" spans="1:6" ht="15.75" customHeight="1">
      <c r="A44" s="28"/>
      <c r="B44" s="29" t="s">
        <v>1203</v>
      </c>
      <c r="C44" s="407">
        <v>213</v>
      </c>
      <c r="D44" s="41"/>
      <c r="E44" s="46"/>
      <c r="F44" s="169">
        <v>0</v>
      </c>
    </row>
    <row r="45" spans="1:6" ht="15.75" customHeight="1">
      <c r="A45" s="28"/>
      <c r="B45" s="29" t="s">
        <v>1204</v>
      </c>
      <c r="C45" s="407">
        <v>214</v>
      </c>
      <c r="D45" s="41"/>
      <c r="E45" s="46">
        <v>0</v>
      </c>
      <c r="F45" s="169">
        <v>0</v>
      </c>
    </row>
    <row r="46" spans="1:6" ht="15.75" customHeight="1">
      <c r="A46" s="28"/>
      <c r="B46" s="29" t="s">
        <v>1205</v>
      </c>
      <c r="C46" s="407">
        <v>215</v>
      </c>
      <c r="D46" s="41"/>
      <c r="E46" s="46"/>
      <c r="F46" s="169"/>
    </row>
    <row r="47" spans="1:6" ht="15.75" customHeight="1">
      <c r="A47" s="28"/>
      <c r="B47" s="29" t="s">
        <v>1206</v>
      </c>
      <c r="C47" s="407">
        <v>216</v>
      </c>
      <c r="D47" s="41"/>
      <c r="E47" s="46"/>
      <c r="F47" s="169">
        <v>0</v>
      </c>
    </row>
    <row r="48" spans="1:6" ht="15.75" customHeight="1">
      <c r="A48" s="28"/>
      <c r="B48" s="29" t="s">
        <v>1207</v>
      </c>
      <c r="C48" s="407" t="s">
        <v>1094</v>
      </c>
      <c r="D48" s="41"/>
      <c r="E48" s="46">
        <v>0</v>
      </c>
      <c r="F48" s="169">
        <v>0</v>
      </c>
    </row>
    <row r="49" spans="1:6" ht="15.75" customHeight="1">
      <c r="A49" s="28"/>
      <c r="B49" s="29"/>
      <c r="C49" s="407"/>
      <c r="D49" s="41"/>
      <c r="E49" s="46">
        <v>0</v>
      </c>
      <c r="F49" s="169">
        <v>0</v>
      </c>
    </row>
    <row r="50" spans="1:6" s="26" customFormat="1" ht="15.75" customHeight="1">
      <c r="A50" s="24"/>
      <c r="B50" s="27" t="s">
        <v>1095</v>
      </c>
      <c r="C50" s="406" t="s">
        <v>1096</v>
      </c>
      <c r="D50" s="40"/>
      <c r="E50" s="45">
        <v>100725249074</v>
      </c>
      <c r="F50" s="45">
        <v>99814508380</v>
      </c>
    </row>
    <row r="51" spans="1:6" s="26" customFormat="1" ht="15.75" customHeight="1">
      <c r="A51" s="24"/>
      <c r="B51" s="27" t="s">
        <v>1097</v>
      </c>
      <c r="C51" s="406" t="s">
        <v>1098</v>
      </c>
      <c r="D51" s="40"/>
      <c r="E51" s="45">
        <v>97220320404</v>
      </c>
      <c r="F51" s="45">
        <v>96136091570</v>
      </c>
    </row>
    <row r="52" spans="1:6" ht="15.75" customHeight="1">
      <c r="A52" s="28"/>
      <c r="B52" s="29" t="s">
        <v>1099</v>
      </c>
      <c r="C52" s="407" t="s">
        <v>1100</v>
      </c>
      <c r="D52" s="41"/>
      <c r="E52" s="46">
        <v>247791317058</v>
      </c>
      <c r="F52" s="169">
        <v>239468181473</v>
      </c>
    </row>
    <row r="53" spans="1:6" ht="15.75" customHeight="1">
      <c r="A53" s="28"/>
      <c r="B53" s="29" t="s">
        <v>1101</v>
      </c>
      <c r="C53" s="407" t="s">
        <v>1102</v>
      </c>
      <c r="D53" s="41"/>
      <c r="E53" s="46">
        <v>-150570996654</v>
      </c>
      <c r="F53" s="46">
        <v>-143332089903</v>
      </c>
    </row>
    <row r="54" spans="1:6" s="26" customFormat="1" ht="15.75" customHeight="1">
      <c r="A54" s="24"/>
      <c r="B54" s="27" t="s">
        <v>1103</v>
      </c>
      <c r="C54" s="406" t="s">
        <v>1104</v>
      </c>
      <c r="D54" s="40"/>
      <c r="E54" s="45">
        <v>0</v>
      </c>
      <c r="F54" s="45">
        <v>0</v>
      </c>
    </row>
    <row r="55" spans="1:6" ht="15.75" customHeight="1">
      <c r="A55" s="28"/>
      <c r="B55" s="29" t="s">
        <v>1099</v>
      </c>
      <c r="C55" s="407" t="s">
        <v>1105</v>
      </c>
      <c r="D55" s="41"/>
      <c r="E55" s="46">
        <v>0</v>
      </c>
      <c r="F55" s="169">
        <v>0</v>
      </c>
    </row>
    <row r="56" spans="1:6" ht="15.75" customHeight="1">
      <c r="A56" s="28"/>
      <c r="B56" s="29" t="s">
        <v>1101</v>
      </c>
      <c r="C56" s="407" t="s">
        <v>1106</v>
      </c>
      <c r="D56" s="41"/>
      <c r="E56" s="46">
        <v>0</v>
      </c>
      <c r="F56" s="169">
        <v>0</v>
      </c>
    </row>
    <row r="57" spans="1:6" s="26" customFormat="1" ht="15.75" customHeight="1">
      <c r="A57" s="24"/>
      <c r="B57" s="27" t="s">
        <v>1107</v>
      </c>
      <c r="C57" s="406" t="s">
        <v>1108</v>
      </c>
      <c r="D57" s="40"/>
      <c r="E57" s="45">
        <v>3504928670</v>
      </c>
      <c r="F57" s="45">
        <v>3678416810</v>
      </c>
    </row>
    <row r="58" spans="1:6" ht="15.75" customHeight="1">
      <c r="A58" s="28"/>
      <c r="B58" s="29" t="s">
        <v>1099</v>
      </c>
      <c r="C58" s="407" t="s">
        <v>1109</v>
      </c>
      <c r="D58" s="41"/>
      <c r="E58" s="46">
        <v>7001402879</v>
      </c>
      <c r="F58" s="169">
        <v>7001402879</v>
      </c>
    </row>
    <row r="59" spans="1:6" ht="15.75" customHeight="1">
      <c r="A59" s="28"/>
      <c r="B59" s="29" t="s">
        <v>1101</v>
      </c>
      <c r="C59" s="407" t="s">
        <v>1110</v>
      </c>
      <c r="D59" s="41"/>
      <c r="E59" s="46">
        <v>-3496474209</v>
      </c>
      <c r="F59" s="169">
        <v>-3322986069</v>
      </c>
    </row>
    <row r="60" spans="1:6" ht="15.75" customHeight="1">
      <c r="A60" s="28"/>
      <c r="B60" s="29"/>
      <c r="C60" s="407"/>
      <c r="D60" s="41"/>
      <c r="E60" s="46"/>
      <c r="F60" s="169"/>
    </row>
    <row r="61" spans="1:6" s="26" customFormat="1" ht="15.75" customHeight="1">
      <c r="A61" s="24"/>
      <c r="B61" s="27"/>
      <c r="C61" s="406"/>
      <c r="D61" s="40"/>
      <c r="E61" s="48"/>
      <c r="F61" s="276"/>
    </row>
    <row r="62" spans="1:6" s="26" customFormat="1" ht="15.75" customHeight="1">
      <c r="A62" s="24"/>
      <c r="B62" s="27" t="s">
        <v>1112</v>
      </c>
      <c r="C62" s="406">
        <v>230</v>
      </c>
      <c r="D62" s="40"/>
      <c r="E62" s="45">
        <v>0</v>
      </c>
      <c r="F62" s="45">
        <v>0</v>
      </c>
    </row>
    <row r="63" spans="1:6" ht="15.75" customHeight="1">
      <c r="A63" s="28"/>
      <c r="B63" s="29" t="s">
        <v>1099</v>
      </c>
      <c r="C63" s="407">
        <v>231</v>
      </c>
      <c r="D63" s="41"/>
      <c r="E63" s="46">
        <v>0</v>
      </c>
      <c r="F63" s="47">
        <v>0</v>
      </c>
    </row>
    <row r="64" spans="1:6" ht="15.75" customHeight="1">
      <c r="A64" s="28"/>
      <c r="B64" s="29" t="s">
        <v>1101</v>
      </c>
      <c r="C64" s="407">
        <v>232</v>
      </c>
      <c r="D64" s="41"/>
      <c r="E64" s="46">
        <v>0</v>
      </c>
      <c r="F64" s="47">
        <v>0</v>
      </c>
    </row>
    <row r="65" spans="1:6" ht="15.75" customHeight="1">
      <c r="A65" s="28"/>
      <c r="B65" s="29"/>
      <c r="C65" s="407"/>
      <c r="D65" s="41"/>
      <c r="E65" s="46"/>
      <c r="F65" s="47"/>
    </row>
    <row r="66" spans="1:6" ht="15.75" customHeight="1">
      <c r="A66" s="28"/>
      <c r="B66" s="27" t="s">
        <v>1213</v>
      </c>
      <c r="C66" s="406">
        <v>240</v>
      </c>
      <c r="D66" s="41"/>
      <c r="E66" s="48">
        <v>7139964940</v>
      </c>
      <c r="F66" s="48">
        <v>2219498012</v>
      </c>
    </row>
    <row r="67" spans="1:6" ht="15.75" customHeight="1">
      <c r="A67" s="28"/>
      <c r="B67" s="29" t="s">
        <v>1214</v>
      </c>
      <c r="C67" s="407">
        <v>241</v>
      </c>
      <c r="D67" s="41"/>
      <c r="E67" s="46"/>
      <c r="F67" s="47"/>
    </row>
    <row r="68" spans="1:6" ht="15.75" customHeight="1">
      <c r="A68" s="28"/>
      <c r="B68" s="29" t="s">
        <v>1215</v>
      </c>
      <c r="C68" s="407">
        <v>242</v>
      </c>
      <c r="D68" s="41"/>
      <c r="E68" s="46">
        <v>7139964940</v>
      </c>
      <c r="F68" s="47">
        <v>2219498012</v>
      </c>
    </row>
    <row r="69" spans="1:6" ht="12.75">
      <c r="A69" s="28"/>
      <c r="B69" s="29"/>
      <c r="C69" s="407"/>
      <c r="D69" s="41"/>
      <c r="E69" s="46">
        <v>0</v>
      </c>
      <c r="F69" s="47">
        <v>0</v>
      </c>
    </row>
    <row r="70" spans="1:6" s="26" customFormat="1" ht="15.75" customHeight="1">
      <c r="A70" s="24"/>
      <c r="B70" s="27" t="s">
        <v>1216</v>
      </c>
      <c r="C70" s="406" t="s">
        <v>1116</v>
      </c>
      <c r="D70" s="40"/>
      <c r="E70" s="45">
        <v>0</v>
      </c>
      <c r="F70" s="45">
        <v>0</v>
      </c>
    </row>
    <row r="71" spans="1:6" ht="15.75" customHeight="1">
      <c r="A71" s="28"/>
      <c r="B71" s="29" t="s">
        <v>1117</v>
      </c>
      <c r="C71" s="407" t="s">
        <v>1118</v>
      </c>
      <c r="D71" s="41"/>
      <c r="E71" s="46">
        <v>0</v>
      </c>
      <c r="F71" s="47">
        <v>0</v>
      </c>
    </row>
    <row r="72" spans="1:6" ht="15.75" customHeight="1">
      <c r="A72" s="28"/>
      <c r="B72" s="29" t="s">
        <v>1119</v>
      </c>
      <c r="C72" s="407" t="s">
        <v>1120</v>
      </c>
      <c r="D72" s="41"/>
      <c r="E72" s="46">
        <v>0</v>
      </c>
      <c r="F72" s="47">
        <v>0</v>
      </c>
    </row>
    <row r="73" spans="1:6" ht="15.75" customHeight="1">
      <c r="A73" s="28"/>
      <c r="B73" s="29" t="s">
        <v>1218</v>
      </c>
      <c r="C73" s="407">
        <v>253</v>
      </c>
      <c r="D73" s="41"/>
      <c r="E73" s="46">
        <v>0</v>
      </c>
      <c r="F73" s="47">
        <v>0</v>
      </c>
    </row>
    <row r="74" spans="1:6" ht="15.75" customHeight="1">
      <c r="A74" s="28"/>
      <c r="B74" s="29" t="s">
        <v>1122</v>
      </c>
      <c r="C74" s="407">
        <v>254</v>
      </c>
      <c r="D74" s="41"/>
      <c r="E74" s="46">
        <v>0</v>
      </c>
      <c r="F74" s="47">
        <v>0</v>
      </c>
    </row>
    <row r="75" spans="1:6" ht="15.75" customHeight="1">
      <c r="A75" s="28"/>
      <c r="B75" s="29" t="s">
        <v>1219</v>
      </c>
      <c r="C75" s="407">
        <v>255</v>
      </c>
      <c r="D75" s="41"/>
      <c r="E75" s="46"/>
      <c r="F75" s="47"/>
    </row>
    <row r="76" spans="1:6" ht="12.75">
      <c r="A76" s="28"/>
      <c r="B76" s="29"/>
      <c r="C76" s="407"/>
      <c r="D76" s="41"/>
      <c r="E76" s="46">
        <v>0</v>
      </c>
      <c r="F76" s="47">
        <v>0</v>
      </c>
    </row>
    <row r="77" spans="1:6" s="26" customFormat="1" ht="15.75" customHeight="1">
      <c r="A77" s="24"/>
      <c r="B77" s="27" t="s">
        <v>1217</v>
      </c>
      <c r="C77" s="406" t="s">
        <v>1124</v>
      </c>
      <c r="D77" s="40"/>
      <c r="E77" s="45">
        <v>3902722999</v>
      </c>
      <c r="F77" s="45">
        <v>3415794814</v>
      </c>
    </row>
    <row r="78" spans="1:6" ht="15.75" customHeight="1">
      <c r="A78" s="28"/>
      <c r="B78" s="29" t="s">
        <v>1125</v>
      </c>
      <c r="C78" s="407" t="s">
        <v>1126</v>
      </c>
      <c r="D78" s="41"/>
      <c r="E78" s="46">
        <v>2245705423</v>
      </c>
      <c r="F78" s="169">
        <v>1780275877</v>
      </c>
    </row>
    <row r="79" spans="1:6" ht="15.75" customHeight="1">
      <c r="A79" s="28"/>
      <c r="B79" s="29" t="s">
        <v>1127</v>
      </c>
      <c r="C79" s="407" t="s">
        <v>1128</v>
      </c>
      <c r="D79" s="41"/>
      <c r="E79" s="46">
        <v>1657017576</v>
      </c>
      <c r="F79" s="169">
        <v>1635518937</v>
      </c>
    </row>
    <row r="80" spans="1:6" ht="15.75" customHeight="1">
      <c r="A80" s="28"/>
      <c r="B80" s="29" t="s">
        <v>1129</v>
      </c>
      <c r="C80" s="407" t="s">
        <v>1130</v>
      </c>
      <c r="D80" s="41"/>
      <c r="E80" s="46">
        <v>0</v>
      </c>
      <c r="F80" s="169">
        <v>0</v>
      </c>
    </row>
    <row r="81" spans="1:6" ht="12.75">
      <c r="A81" s="28"/>
      <c r="B81" s="29"/>
      <c r="C81" s="407"/>
      <c r="D81" s="41"/>
      <c r="E81" s="46">
        <v>0</v>
      </c>
      <c r="F81" s="169">
        <v>0</v>
      </c>
    </row>
    <row r="82" spans="1:6" s="26" customFormat="1" ht="15.75" customHeight="1">
      <c r="A82" s="24"/>
      <c r="B82" s="27" t="s">
        <v>1131</v>
      </c>
      <c r="C82" s="406" t="s">
        <v>1132</v>
      </c>
      <c r="D82" s="40"/>
      <c r="E82" s="49">
        <v>549427055290.0724</v>
      </c>
      <c r="F82" s="49">
        <v>541935029310.0724</v>
      </c>
    </row>
    <row r="83" spans="1:6" s="26" customFormat="1" ht="31.5" customHeight="1">
      <c r="A83" s="24"/>
      <c r="B83" s="21" t="s">
        <v>1133</v>
      </c>
      <c r="C83" s="404" t="s">
        <v>1053</v>
      </c>
      <c r="D83" s="363" t="s">
        <v>1054</v>
      </c>
      <c r="E83" s="79" t="s">
        <v>110</v>
      </c>
      <c r="F83" s="22" t="s">
        <v>19</v>
      </c>
    </row>
    <row r="84" spans="1:6" s="26" customFormat="1" ht="15.75" customHeight="1">
      <c r="A84" s="24"/>
      <c r="B84" s="21">
        <v>1</v>
      </c>
      <c r="C84" s="408">
        <v>2</v>
      </c>
      <c r="D84" s="42">
        <v>3</v>
      </c>
      <c r="E84" s="340" t="s">
        <v>760</v>
      </c>
      <c r="F84" s="79" t="s">
        <v>1134</v>
      </c>
    </row>
    <row r="85" spans="1:6" s="26" customFormat="1" ht="15.75" customHeight="1">
      <c r="A85" s="24"/>
      <c r="B85" s="27" t="s">
        <v>1135</v>
      </c>
      <c r="C85" s="406" t="s">
        <v>1136</v>
      </c>
      <c r="D85" s="40"/>
      <c r="E85" s="44">
        <v>393850157585</v>
      </c>
      <c r="F85" s="44">
        <v>379210588738</v>
      </c>
    </row>
    <row r="86" spans="1:6" s="26" customFormat="1" ht="15.75" customHeight="1">
      <c r="A86" s="24"/>
      <c r="B86" s="27" t="s">
        <v>1137</v>
      </c>
      <c r="C86" s="406" t="s">
        <v>1138</v>
      </c>
      <c r="D86" s="40"/>
      <c r="E86" s="45">
        <v>393850157585</v>
      </c>
      <c r="F86" s="45">
        <v>379210588738</v>
      </c>
    </row>
    <row r="87" spans="1:6" ht="15.75" customHeight="1">
      <c r="A87" s="28"/>
      <c r="B87" s="29" t="s">
        <v>1139</v>
      </c>
      <c r="C87" s="407" t="s">
        <v>1140</v>
      </c>
      <c r="D87" s="41"/>
      <c r="E87" s="46">
        <v>230021259589</v>
      </c>
      <c r="F87" s="46">
        <v>228900162437</v>
      </c>
    </row>
    <row r="88" spans="1:6" ht="15.75" customHeight="1">
      <c r="A88" s="28"/>
      <c r="B88" s="29" t="s">
        <v>1141</v>
      </c>
      <c r="C88" s="407" t="s">
        <v>1142</v>
      </c>
      <c r="D88" s="41"/>
      <c r="E88" s="46">
        <v>142237052729</v>
      </c>
      <c r="F88" s="46">
        <v>141005784022</v>
      </c>
    </row>
    <row r="89" spans="1:6" ht="15.75" customHeight="1">
      <c r="A89" s="28"/>
      <c r="B89" s="29" t="s">
        <v>1143</v>
      </c>
      <c r="C89" s="407" t="s">
        <v>1144</v>
      </c>
      <c r="D89" s="41"/>
      <c r="E89" s="46">
        <v>514999529</v>
      </c>
      <c r="F89" s="46">
        <v>1045753206</v>
      </c>
    </row>
    <row r="90" spans="1:6" ht="15.75" customHeight="1">
      <c r="A90" s="28"/>
      <c r="B90" s="29" t="s">
        <v>1145</v>
      </c>
      <c r="C90" s="407" t="s">
        <v>1146</v>
      </c>
      <c r="D90" s="41"/>
      <c r="E90" s="46">
        <v>2352249219</v>
      </c>
      <c r="F90" s="46">
        <v>2127187758</v>
      </c>
    </row>
    <row r="91" spans="1:6" ht="15.75" customHeight="1">
      <c r="A91" s="28"/>
      <c r="B91" s="29" t="s">
        <v>1147</v>
      </c>
      <c r="C91" s="407" t="s">
        <v>952</v>
      </c>
      <c r="D91" s="41"/>
      <c r="E91" s="46">
        <v>1663534992</v>
      </c>
      <c r="F91" s="46">
        <v>2297110135</v>
      </c>
    </row>
    <row r="92" spans="1:6" ht="15.75" customHeight="1">
      <c r="A92" s="28"/>
      <c r="B92" s="29" t="s">
        <v>1148</v>
      </c>
      <c r="C92" s="407" t="s">
        <v>1149</v>
      </c>
      <c r="D92" s="41"/>
      <c r="E92" s="46">
        <v>1265831192</v>
      </c>
      <c r="F92" s="46">
        <v>468637104</v>
      </c>
    </row>
    <row r="93" spans="1:6" ht="15.75" customHeight="1">
      <c r="A93" s="28"/>
      <c r="B93" s="29" t="s">
        <v>1150</v>
      </c>
      <c r="C93" s="407" t="s">
        <v>1151</v>
      </c>
      <c r="D93" s="41"/>
      <c r="E93" s="46">
        <v>0</v>
      </c>
      <c r="F93" s="46">
        <v>0</v>
      </c>
    </row>
    <row r="94" spans="1:6" ht="15.75" customHeight="1">
      <c r="A94" s="28"/>
      <c r="B94" s="29" t="s">
        <v>1152</v>
      </c>
      <c r="C94" s="407" t="s">
        <v>1153</v>
      </c>
      <c r="D94" s="41"/>
      <c r="E94" s="46">
        <v>0</v>
      </c>
      <c r="F94" s="46">
        <v>0</v>
      </c>
    </row>
    <row r="95" spans="1:6" ht="15.75" customHeight="1">
      <c r="A95" s="28"/>
      <c r="B95" s="29" t="s">
        <v>1154</v>
      </c>
      <c r="C95" s="407" t="s">
        <v>1155</v>
      </c>
      <c r="D95" s="41"/>
      <c r="E95" s="46">
        <v>13286495000</v>
      </c>
      <c r="F95" s="46">
        <v>1680145827</v>
      </c>
    </row>
    <row r="96" spans="1:6" ht="15.75" customHeight="1">
      <c r="A96" s="28"/>
      <c r="B96" s="29" t="s">
        <v>1156</v>
      </c>
      <c r="C96" s="407" t="s">
        <v>1157</v>
      </c>
      <c r="D96" s="41"/>
      <c r="E96" s="46"/>
      <c r="F96" s="46"/>
    </row>
    <row r="97" spans="1:6" ht="15.75" customHeight="1">
      <c r="A97" s="28"/>
      <c r="B97" s="29" t="s">
        <v>111</v>
      </c>
      <c r="C97" s="407">
        <v>322</v>
      </c>
      <c r="D97" s="41"/>
      <c r="E97" s="46">
        <v>2508735335</v>
      </c>
      <c r="F97" s="46">
        <v>1685808249</v>
      </c>
    </row>
    <row r="98" spans="1:6" ht="12.75">
      <c r="A98" s="28"/>
      <c r="B98" s="29"/>
      <c r="C98" s="407"/>
      <c r="D98" s="41"/>
      <c r="E98" s="46">
        <v>0</v>
      </c>
      <c r="F98" s="46">
        <v>0</v>
      </c>
    </row>
    <row r="99" spans="1:6" s="26" customFormat="1" ht="15.75" customHeight="1">
      <c r="A99" s="24"/>
      <c r="B99" s="27" t="s">
        <v>1158</v>
      </c>
      <c r="C99" s="406">
        <v>330</v>
      </c>
      <c r="D99" s="40"/>
      <c r="E99" s="45">
        <v>0</v>
      </c>
      <c r="F99" s="45">
        <v>0</v>
      </c>
    </row>
    <row r="100" spans="1:6" ht="15.75" customHeight="1">
      <c r="A100" s="28"/>
      <c r="B100" s="29" t="s">
        <v>1159</v>
      </c>
      <c r="C100" s="407" t="s">
        <v>954</v>
      </c>
      <c r="D100" s="41"/>
      <c r="E100" s="46">
        <v>0</v>
      </c>
      <c r="F100" s="46">
        <v>0</v>
      </c>
    </row>
    <row r="101" spans="1:6" ht="15.75" customHeight="1">
      <c r="A101" s="28"/>
      <c r="B101" s="29" t="s">
        <v>1160</v>
      </c>
      <c r="C101" s="407" t="s">
        <v>1161</v>
      </c>
      <c r="D101" s="41"/>
      <c r="E101" s="46">
        <v>0</v>
      </c>
      <c r="F101" s="46">
        <v>0</v>
      </c>
    </row>
    <row r="102" spans="1:6" ht="15.75" customHeight="1">
      <c r="A102" s="28"/>
      <c r="B102" s="29" t="s">
        <v>1162</v>
      </c>
      <c r="C102" s="407" t="s">
        <v>1163</v>
      </c>
      <c r="D102" s="41"/>
      <c r="E102" s="46">
        <v>0</v>
      </c>
      <c r="F102" s="46">
        <v>0</v>
      </c>
    </row>
    <row r="103" spans="1:6" ht="15.75" customHeight="1">
      <c r="A103" s="28"/>
      <c r="B103" s="29" t="s">
        <v>1164</v>
      </c>
      <c r="C103" s="407" t="s">
        <v>968</v>
      </c>
      <c r="D103" s="41"/>
      <c r="E103" s="46">
        <v>0</v>
      </c>
      <c r="F103" s="46">
        <v>0</v>
      </c>
    </row>
    <row r="104" spans="1:6" ht="15.75" customHeight="1">
      <c r="A104" s="28"/>
      <c r="B104" s="29" t="s">
        <v>1165</v>
      </c>
      <c r="C104" s="407" t="s">
        <v>970</v>
      </c>
      <c r="D104" s="41"/>
      <c r="E104" s="46">
        <v>0</v>
      </c>
      <c r="F104" s="46">
        <v>0</v>
      </c>
    </row>
    <row r="105" spans="1:6" ht="15.75" customHeight="1">
      <c r="A105" s="28"/>
      <c r="B105" s="29" t="s">
        <v>1166</v>
      </c>
      <c r="C105" s="407" t="s">
        <v>1167</v>
      </c>
      <c r="D105" s="41"/>
      <c r="E105" s="46">
        <v>0</v>
      </c>
      <c r="F105" s="46">
        <v>0</v>
      </c>
    </row>
    <row r="106" spans="1:6" ht="15.75" customHeight="1">
      <c r="A106" s="28"/>
      <c r="B106" s="29" t="s">
        <v>1168</v>
      </c>
      <c r="C106" s="407" t="s">
        <v>1169</v>
      </c>
      <c r="D106" s="41"/>
      <c r="E106" s="46">
        <v>0</v>
      </c>
      <c r="F106" s="46">
        <v>0</v>
      </c>
    </row>
    <row r="107" spans="1:6" ht="15.75" customHeight="1">
      <c r="A107" s="28"/>
      <c r="B107" s="29" t="s">
        <v>112</v>
      </c>
      <c r="C107" s="407">
        <v>338</v>
      </c>
      <c r="D107" s="41"/>
      <c r="E107" s="46">
        <v>0</v>
      </c>
      <c r="F107" s="46">
        <v>0</v>
      </c>
    </row>
    <row r="108" spans="1:6" ht="15.75" customHeight="1">
      <c r="A108" s="28"/>
      <c r="B108" s="29" t="s">
        <v>113</v>
      </c>
      <c r="C108" s="407">
        <v>339</v>
      </c>
      <c r="D108" s="41"/>
      <c r="E108" s="46">
        <v>0</v>
      </c>
      <c r="F108" s="46">
        <v>0</v>
      </c>
    </row>
    <row r="109" spans="1:6" ht="12.75">
      <c r="A109" s="28"/>
      <c r="B109" s="171"/>
      <c r="C109" s="409"/>
      <c r="D109" s="172"/>
      <c r="E109" s="173">
        <v>0</v>
      </c>
      <c r="F109" s="173">
        <v>0</v>
      </c>
    </row>
    <row r="110" spans="1:6" s="26" customFormat="1" ht="15.75" customHeight="1">
      <c r="A110" s="24"/>
      <c r="B110" s="27" t="s">
        <v>1170</v>
      </c>
      <c r="C110" s="406" t="s">
        <v>1171</v>
      </c>
      <c r="D110" s="40"/>
      <c r="E110" s="45">
        <v>155576897705</v>
      </c>
      <c r="F110" s="45">
        <v>162724440572</v>
      </c>
    </row>
    <row r="111" spans="1:6" s="26" customFormat="1" ht="15.75" customHeight="1">
      <c r="A111" s="24"/>
      <c r="B111" s="27" t="s">
        <v>1172</v>
      </c>
      <c r="C111" s="406" t="s">
        <v>1173</v>
      </c>
      <c r="D111" s="40"/>
      <c r="E111" s="45">
        <v>155576897705</v>
      </c>
      <c r="F111" s="45">
        <v>162724440572</v>
      </c>
    </row>
    <row r="112" spans="1:6" ht="15.75" customHeight="1">
      <c r="A112" s="28"/>
      <c r="B112" s="29" t="s">
        <v>1174</v>
      </c>
      <c r="C112" s="407" t="s">
        <v>1175</v>
      </c>
      <c r="D112" s="41"/>
      <c r="E112" s="46">
        <v>130000000000</v>
      </c>
      <c r="F112" s="46">
        <v>130000000000</v>
      </c>
    </row>
    <row r="113" spans="1:6" ht="15.75" customHeight="1">
      <c r="A113" s="28"/>
      <c r="B113" s="29" t="s">
        <v>1176</v>
      </c>
      <c r="C113" s="407" t="s">
        <v>1177</v>
      </c>
      <c r="D113" s="41"/>
      <c r="E113" s="46">
        <v>0</v>
      </c>
      <c r="F113" s="46">
        <v>0</v>
      </c>
    </row>
    <row r="114" spans="1:6" ht="15.75" customHeight="1">
      <c r="A114" s="28"/>
      <c r="B114" s="29" t="s">
        <v>1178</v>
      </c>
      <c r="C114" s="407" t="s">
        <v>1179</v>
      </c>
      <c r="D114" s="41"/>
      <c r="E114" s="46">
        <v>0</v>
      </c>
      <c r="F114" s="46">
        <v>0</v>
      </c>
    </row>
    <row r="115" spans="1:6" ht="15.75" customHeight="1">
      <c r="A115" s="28"/>
      <c r="B115" s="29" t="s">
        <v>1180</v>
      </c>
      <c r="C115" s="407" t="s">
        <v>983</v>
      </c>
      <c r="D115" s="41"/>
      <c r="E115" s="46">
        <v>0</v>
      </c>
      <c r="F115" s="46">
        <v>0</v>
      </c>
    </row>
    <row r="116" spans="1:6" ht="15.75" customHeight="1">
      <c r="A116" s="28"/>
      <c r="B116" s="29" t="s">
        <v>0</v>
      </c>
      <c r="C116" s="407" t="s">
        <v>985</v>
      </c>
      <c r="D116" s="41"/>
      <c r="E116" s="46">
        <v>0</v>
      </c>
      <c r="F116" s="46">
        <v>0</v>
      </c>
    </row>
    <row r="117" spans="1:6" ht="15.75" customHeight="1">
      <c r="A117" s="28"/>
      <c r="B117" s="29" t="s">
        <v>1</v>
      </c>
      <c r="C117" s="407" t="s">
        <v>2</v>
      </c>
      <c r="D117" s="41"/>
      <c r="E117" s="46">
        <v>0</v>
      </c>
      <c r="F117" s="46">
        <v>0</v>
      </c>
    </row>
    <row r="118" spans="1:6" ht="15.75" customHeight="1">
      <c r="A118" s="28"/>
      <c r="B118" s="29" t="s">
        <v>3</v>
      </c>
      <c r="C118" s="407" t="s">
        <v>4</v>
      </c>
      <c r="D118" s="41"/>
      <c r="E118" s="46">
        <v>8905306042</v>
      </c>
      <c r="F118" s="46">
        <v>8905306042</v>
      </c>
    </row>
    <row r="119" spans="1:6" ht="15.75" customHeight="1">
      <c r="A119" s="28"/>
      <c r="B119" s="29" t="s">
        <v>5</v>
      </c>
      <c r="C119" s="407" t="s">
        <v>6</v>
      </c>
      <c r="D119" s="41"/>
      <c r="E119" s="46">
        <v>5019320026</v>
      </c>
      <c r="F119" s="46">
        <v>3882149076</v>
      </c>
    </row>
    <row r="120" spans="1:6" ht="15.75" customHeight="1">
      <c r="A120" s="28"/>
      <c r="B120" s="29" t="s">
        <v>114</v>
      </c>
      <c r="C120" s="407" t="s">
        <v>7</v>
      </c>
      <c r="D120" s="41"/>
      <c r="E120" s="46">
        <v>11652271637</v>
      </c>
      <c r="F120" s="46">
        <v>19936985454</v>
      </c>
    </row>
    <row r="121" spans="1:6" ht="15.75" customHeight="1">
      <c r="A121" s="28"/>
      <c r="B121" s="29" t="s">
        <v>115</v>
      </c>
      <c r="C121" s="407" t="s">
        <v>8</v>
      </c>
      <c r="D121" s="41"/>
      <c r="E121" s="46">
        <v>0</v>
      </c>
      <c r="F121" s="46">
        <v>0</v>
      </c>
    </row>
    <row r="122" spans="1:6" ht="15.75" customHeight="1">
      <c r="A122" s="28"/>
      <c r="B122" s="29" t="s">
        <v>116</v>
      </c>
      <c r="C122" s="407">
        <v>422</v>
      </c>
      <c r="D122" s="41"/>
      <c r="E122" s="46">
        <v>0</v>
      </c>
      <c r="F122" s="46">
        <v>0</v>
      </c>
    </row>
    <row r="123" spans="1:6" ht="15" customHeight="1">
      <c r="A123" s="28"/>
      <c r="B123" s="29"/>
      <c r="C123" s="407"/>
      <c r="D123" s="41"/>
      <c r="E123" s="46">
        <v>0</v>
      </c>
      <c r="F123" s="46">
        <v>0</v>
      </c>
    </row>
    <row r="124" spans="1:6" s="26" customFormat="1" ht="15.75" customHeight="1">
      <c r="A124" s="24"/>
      <c r="B124" s="27" t="s">
        <v>9</v>
      </c>
      <c r="C124" s="406" t="s">
        <v>10</v>
      </c>
      <c r="D124" s="40"/>
      <c r="E124" s="45">
        <v>0</v>
      </c>
      <c r="F124" s="48">
        <v>0</v>
      </c>
    </row>
    <row r="125" spans="1:6" ht="15.75" customHeight="1">
      <c r="A125" s="28"/>
      <c r="B125" s="29" t="s">
        <v>11</v>
      </c>
      <c r="C125" s="407">
        <v>431</v>
      </c>
      <c r="D125" s="41"/>
      <c r="E125" s="46">
        <v>0</v>
      </c>
      <c r="F125" s="46">
        <v>0</v>
      </c>
    </row>
    <row r="126" spans="1:6" ht="15.75" customHeight="1">
      <c r="A126" s="28"/>
      <c r="B126" s="29" t="s">
        <v>13</v>
      </c>
      <c r="C126" s="407">
        <v>432</v>
      </c>
      <c r="D126" s="41"/>
      <c r="E126" s="46">
        <v>0</v>
      </c>
      <c r="F126" s="46">
        <v>0</v>
      </c>
    </row>
    <row r="127" spans="1:6" ht="15.75" customHeight="1">
      <c r="A127" s="28"/>
      <c r="B127" s="29"/>
      <c r="C127" s="407"/>
      <c r="D127" s="41"/>
      <c r="E127" s="46">
        <v>0</v>
      </c>
      <c r="F127" s="46">
        <v>0</v>
      </c>
    </row>
    <row r="128" spans="1:6" s="26" customFormat="1" ht="15.75" customHeight="1">
      <c r="A128" s="24"/>
      <c r="B128" s="33" t="s">
        <v>15</v>
      </c>
      <c r="C128" s="410" t="s">
        <v>16</v>
      </c>
      <c r="D128" s="43"/>
      <c r="E128" s="50">
        <v>549427055290</v>
      </c>
      <c r="F128" s="50">
        <v>541935029310</v>
      </c>
    </row>
    <row r="129" spans="2:6" ht="15.75" customHeight="1" hidden="1">
      <c r="B129" s="28"/>
      <c r="C129" s="411"/>
      <c r="D129" s="34"/>
      <c r="E129" s="35"/>
      <c r="F129" s="35"/>
    </row>
    <row r="130" spans="5:6" ht="15.75" customHeight="1">
      <c r="E130" s="16">
        <v>0</v>
      </c>
      <c r="F130" s="38">
        <v>0</v>
      </c>
    </row>
    <row r="131" spans="2:6" s="26" customFormat="1" ht="15.75" customHeight="1" hidden="1">
      <c r="B131" s="24" t="s">
        <v>17</v>
      </c>
      <c r="C131" s="412"/>
      <c r="D131" s="20"/>
      <c r="E131" s="36"/>
      <c r="F131" s="36"/>
    </row>
    <row r="132" spans="1:6" s="23" customFormat="1" ht="29.25" customHeight="1" hidden="1">
      <c r="A132" s="20"/>
      <c r="B132" s="21" t="s">
        <v>18</v>
      </c>
      <c r="C132" s="404" t="s">
        <v>1053</v>
      </c>
      <c r="D132" s="363" t="s">
        <v>1054</v>
      </c>
      <c r="E132" s="79" t="s">
        <v>110</v>
      </c>
      <c r="F132" s="22" t="s">
        <v>19</v>
      </c>
    </row>
    <row r="133" spans="1:6" ht="15.75" customHeight="1" hidden="1">
      <c r="A133" s="28"/>
      <c r="B133" s="29" t="s">
        <v>20</v>
      </c>
      <c r="C133" s="407" t="s">
        <v>761</v>
      </c>
      <c r="D133" s="30"/>
      <c r="E133" s="338">
        <v>0</v>
      </c>
      <c r="F133" s="80">
        <v>0</v>
      </c>
    </row>
    <row r="134" spans="1:6" ht="15.75" customHeight="1" hidden="1">
      <c r="A134" s="28"/>
      <c r="B134" s="29" t="s">
        <v>21</v>
      </c>
      <c r="C134" s="407" t="s">
        <v>763</v>
      </c>
      <c r="D134" s="30"/>
      <c r="E134" s="338">
        <v>0</v>
      </c>
      <c r="F134" s="80">
        <v>0</v>
      </c>
    </row>
    <row r="135" spans="1:6" ht="15.75" customHeight="1" hidden="1">
      <c r="A135" s="28"/>
      <c r="B135" s="29" t="s">
        <v>22</v>
      </c>
      <c r="C135" s="407" t="s">
        <v>48</v>
      </c>
      <c r="D135" s="30"/>
      <c r="E135" s="338">
        <v>0</v>
      </c>
      <c r="F135" s="80">
        <v>0</v>
      </c>
    </row>
    <row r="136" spans="1:6" ht="15.75" customHeight="1" hidden="1">
      <c r="A136" s="28"/>
      <c r="B136" s="29" t="s">
        <v>23</v>
      </c>
      <c r="C136" s="407" t="s">
        <v>50</v>
      </c>
      <c r="D136" s="30"/>
      <c r="E136" s="338">
        <v>0</v>
      </c>
      <c r="F136" s="80">
        <v>0</v>
      </c>
    </row>
    <row r="137" spans="1:6" ht="15.75" customHeight="1" hidden="1">
      <c r="A137" s="28"/>
      <c r="B137" s="29" t="s">
        <v>24</v>
      </c>
      <c r="C137" s="407" t="s">
        <v>52</v>
      </c>
      <c r="D137" s="30"/>
      <c r="E137" s="398">
        <v>6730.550000000001</v>
      </c>
      <c r="F137" s="206">
        <v>65751.75995481502</v>
      </c>
    </row>
    <row r="138" spans="1:6" ht="15.75" customHeight="1" hidden="1">
      <c r="A138" s="28"/>
      <c r="B138" s="31" t="s">
        <v>25</v>
      </c>
      <c r="C138" s="410" t="s">
        <v>54</v>
      </c>
      <c r="D138" s="32"/>
      <c r="E138" s="339"/>
      <c r="F138" s="81">
        <v>0</v>
      </c>
    </row>
    <row r="139" spans="2:6" ht="12.75" customHeight="1" hidden="1">
      <c r="B139" s="28"/>
      <c r="C139" s="411"/>
      <c r="D139" s="34"/>
      <c r="E139" s="35"/>
      <c r="F139" s="35"/>
    </row>
    <row r="140" ht="12.75">
      <c r="F140" s="10" t="s">
        <v>1225</v>
      </c>
    </row>
    <row r="141" spans="2:6" s="26" customFormat="1" ht="12.75">
      <c r="B141" s="26" t="s">
        <v>1220</v>
      </c>
      <c r="C141" s="413"/>
      <c r="D141" s="20"/>
      <c r="E141" s="428" t="s">
        <v>799</v>
      </c>
      <c r="F141" s="428"/>
    </row>
    <row r="142" ht="12.75"/>
    <row r="143" ht="12.75"/>
    <row r="144" ht="12.75"/>
    <row r="145" ht="17.25" customHeight="1"/>
    <row r="146" spans="2:6" ht="15.75">
      <c r="B146" s="26"/>
      <c r="C146" s="414"/>
      <c r="D146" s="82"/>
      <c r="F146" s="37"/>
    </row>
  </sheetData>
  <sheetProtection/>
  <mergeCells count="6">
    <mergeCell ref="E141:F141"/>
    <mergeCell ref="A6:F6"/>
    <mergeCell ref="D1:F1"/>
    <mergeCell ref="D2:F2"/>
    <mergeCell ref="D3:F3"/>
    <mergeCell ref="A5:F5"/>
  </mergeCells>
  <printOptions horizontalCentered="1"/>
  <pageMargins left="0.17" right="0.16" top="1.38" bottom="0.54" header="0.42" footer="0.16"/>
  <pageSetup horizontalDpi="600" verticalDpi="600" orientation="portrait" paperSize="9" scale="95" r:id="rId3"/>
  <headerFooter alignWithMargins="0">
    <oddFooter>&amp;R&amp;P</oddFooter>
  </headerFooter>
  <legacyDrawing r:id="rId2"/>
</worksheet>
</file>

<file path=xl/worksheets/sheet10.xml><?xml version="1.0" encoding="utf-8"?>
<worksheet xmlns="http://schemas.openxmlformats.org/spreadsheetml/2006/main" xmlns:r="http://schemas.openxmlformats.org/officeDocument/2006/relationships">
  <sheetPr>
    <tabColor rgb="FFFF0000"/>
  </sheetPr>
  <dimension ref="A2:L5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1" sqref="G1:I16384"/>
    </sheetView>
  </sheetViews>
  <sheetFormatPr defaultColWidth="9.140625" defaultRowHeight="12.75"/>
  <cols>
    <col min="1" max="1" width="23.8515625" style="115" customWidth="1"/>
    <col min="2" max="2" width="14.140625" style="115" customWidth="1"/>
    <col min="3" max="3" width="15.421875" style="115" customWidth="1"/>
    <col min="4" max="4" width="16.7109375" style="115" customWidth="1"/>
    <col min="5" max="5" width="14.28125" style="115" customWidth="1"/>
    <col min="6" max="6" width="16.8515625" style="115" customWidth="1"/>
    <col min="7" max="7" width="15.57421875" style="116" bestFit="1" customWidth="1"/>
    <col min="8" max="8" width="18.140625" style="116" bestFit="1" customWidth="1"/>
    <col min="9" max="10" width="15.00390625" style="115" bestFit="1" customWidth="1"/>
    <col min="11" max="11" width="14.00390625" style="115" bestFit="1" customWidth="1"/>
    <col min="12" max="16384" width="9.140625" style="115" customWidth="1"/>
  </cols>
  <sheetData>
    <row r="2" ht="12.75">
      <c r="A2" s="114" t="s">
        <v>475</v>
      </c>
    </row>
    <row r="4" spans="1:6" ht="12.75">
      <c r="A4" s="477" t="s">
        <v>395</v>
      </c>
      <c r="B4" s="477" t="s">
        <v>396</v>
      </c>
      <c r="C4" s="478" t="s">
        <v>397</v>
      </c>
      <c r="D4" s="479" t="s">
        <v>398</v>
      </c>
      <c r="E4" s="473" t="s">
        <v>399</v>
      </c>
      <c r="F4" s="475" t="s">
        <v>400</v>
      </c>
    </row>
    <row r="5" spans="1:6" ht="22.5" customHeight="1">
      <c r="A5" s="477"/>
      <c r="B5" s="477"/>
      <c r="C5" s="478"/>
      <c r="D5" s="480"/>
      <c r="E5" s="474"/>
      <c r="F5" s="476"/>
    </row>
    <row r="6" spans="1:6" ht="25.5">
      <c r="A6" s="117" t="s">
        <v>401</v>
      </c>
      <c r="B6" s="261"/>
      <c r="C6" s="261"/>
      <c r="D6" s="262"/>
      <c r="E6" s="262"/>
      <c r="F6" s="261"/>
    </row>
    <row r="7" spans="1:6" ht="12.75">
      <c r="A7" s="118" t="s">
        <v>402</v>
      </c>
      <c r="B7" s="263">
        <v>23861184088</v>
      </c>
      <c r="C7" s="263">
        <v>202158678376</v>
      </c>
      <c r="D7" s="182">
        <v>11905243127</v>
      </c>
      <c r="E7" s="182">
        <v>1543075882</v>
      </c>
      <c r="F7" s="182">
        <v>239468181473</v>
      </c>
    </row>
    <row r="8" spans="1:6" ht="12.75">
      <c r="A8" s="119" t="s">
        <v>403</v>
      </c>
      <c r="B8" s="120"/>
      <c r="C8" s="120"/>
      <c r="D8" s="121"/>
      <c r="E8" s="121"/>
      <c r="F8" s="182">
        <v>0</v>
      </c>
    </row>
    <row r="9" spans="1:6" ht="12.75">
      <c r="A9" s="122" t="s">
        <v>404</v>
      </c>
      <c r="B9" s="120"/>
      <c r="C9" s="120">
        <v>7038590130</v>
      </c>
      <c r="D9" s="121">
        <v>1284545455</v>
      </c>
      <c r="E9" s="121"/>
      <c r="F9" s="182">
        <v>8323135585</v>
      </c>
    </row>
    <row r="10" spans="1:6" ht="12.75">
      <c r="A10" s="119" t="s">
        <v>405</v>
      </c>
      <c r="B10" s="120"/>
      <c r="C10" s="120"/>
      <c r="D10" s="121"/>
      <c r="E10" s="121"/>
      <c r="F10" s="182">
        <v>0</v>
      </c>
    </row>
    <row r="11" spans="1:6" ht="12.75">
      <c r="A11" s="119" t="s">
        <v>406</v>
      </c>
      <c r="B11" s="121"/>
      <c r="C11" s="121"/>
      <c r="D11" s="121"/>
      <c r="E11" s="121"/>
      <c r="F11" s="182">
        <v>0</v>
      </c>
    </row>
    <row r="12" spans="1:6" ht="12.75">
      <c r="A12" s="118" t="s">
        <v>407</v>
      </c>
      <c r="B12" s="263">
        <v>23861184088</v>
      </c>
      <c r="C12" s="263">
        <v>209197268506</v>
      </c>
      <c r="D12" s="263">
        <v>13189788582</v>
      </c>
      <c r="E12" s="263">
        <v>1543075882</v>
      </c>
      <c r="F12" s="182">
        <v>247791317058</v>
      </c>
    </row>
    <row r="13" spans="1:6" ht="12.75">
      <c r="A13" s="118" t="s">
        <v>408</v>
      </c>
      <c r="B13" s="182"/>
      <c r="C13" s="182"/>
      <c r="D13" s="264"/>
      <c r="E13" s="264"/>
      <c r="F13" s="182"/>
    </row>
    <row r="14" spans="1:6" ht="12.75">
      <c r="A14" s="118" t="s">
        <v>409</v>
      </c>
      <c r="B14" s="263">
        <v>8218178507</v>
      </c>
      <c r="C14" s="263">
        <v>127092832423</v>
      </c>
      <c r="D14" s="264">
        <v>7338670464</v>
      </c>
      <c r="E14" s="264">
        <v>682408509</v>
      </c>
      <c r="F14" s="182">
        <v>143332089903</v>
      </c>
    </row>
    <row r="15" spans="1:6" ht="12.75">
      <c r="A15" s="119" t="s">
        <v>403</v>
      </c>
      <c r="B15" s="120">
        <v>484490334</v>
      </c>
      <c r="C15" s="121">
        <v>6204816649</v>
      </c>
      <c r="D15" s="121">
        <v>441181820</v>
      </c>
      <c r="E15" s="121">
        <v>108417948</v>
      </c>
      <c r="F15" s="182">
        <v>7238906751</v>
      </c>
    </row>
    <row r="16" spans="1:6" ht="12.75">
      <c r="A16" s="119" t="s">
        <v>406</v>
      </c>
      <c r="B16" s="120"/>
      <c r="C16" s="121"/>
      <c r="D16" s="121"/>
      <c r="E16" s="121"/>
      <c r="F16" s="182">
        <v>0</v>
      </c>
    </row>
    <row r="17" spans="1:6" ht="12.75">
      <c r="A17" s="118" t="s">
        <v>407</v>
      </c>
      <c r="B17" s="182">
        <v>8702668841</v>
      </c>
      <c r="C17" s="182">
        <v>133297649072</v>
      </c>
      <c r="D17" s="182">
        <v>7779852284</v>
      </c>
      <c r="E17" s="182">
        <v>790826457</v>
      </c>
      <c r="F17" s="182">
        <v>150570996654</v>
      </c>
    </row>
    <row r="18" spans="1:6" ht="12.75">
      <c r="A18" s="118" t="s">
        <v>410</v>
      </c>
      <c r="B18" s="182"/>
      <c r="C18" s="182"/>
      <c r="D18" s="182"/>
      <c r="E18" s="182"/>
      <c r="F18" s="182"/>
    </row>
    <row r="19" spans="1:6" ht="12.75">
      <c r="A19" s="119" t="s">
        <v>411</v>
      </c>
      <c r="B19" s="120">
        <v>15643005581</v>
      </c>
      <c r="C19" s="120">
        <v>75065845953</v>
      </c>
      <c r="D19" s="120">
        <v>4566572663</v>
      </c>
      <c r="E19" s="120">
        <v>860667373</v>
      </c>
      <c r="F19" s="121">
        <v>96136091570</v>
      </c>
    </row>
    <row r="20" spans="1:6" ht="12.75">
      <c r="A20" s="123" t="s">
        <v>412</v>
      </c>
      <c r="B20" s="265">
        <v>15158515247</v>
      </c>
      <c r="C20" s="265">
        <v>75899619434</v>
      </c>
      <c r="D20" s="265">
        <v>5409936298</v>
      </c>
      <c r="E20" s="265">
        <v>752249425</v>
      </c>
      <c r="F20" s="266">
        <v>97220320404</v>
      </c>
    </row>
    <row r="21" spans="2:12" ht="12.75">
      <c r="B21" s="116"/>
      <c r="C21" s="116"/>
      <c r="D21" s="116"/>
      <c r="E21" s="116"/>
      <c r="F21" s="116"/>
      <c r="K21" s="115">
        <v>4756111393</v>
      </c>
      <c r="L21" s="115">
        <v>68433258</v>
      </c>
    </row>
    <row r="22" spans="2:11" ht="17.25" hidden="1">
      <c r="B22" s="205"/>
      <c r="C22" s="226" t="s">
        <v>1233</v>
      </c>
      <c r="D22" s="166"/>
      <c r="K22" s="207">
        <v>0</v>
      </c>
    </row>
    <row r="23" spans="1:5" ht="15.75" hidden="1">
      <c r="A23" s="132" t="s">
        <v>836</v>
      </c>
      <c r="C23" s="205"/>
      <c r="E23" s="134" t="s">
        <v>837</v>
      </c>
    </row>
    <row r="24" s="362" customFormat="1" ht="12"/>
    <row r="25" spans="7:9" s="362" customFormat="1" ht="13.5">
      <c r="G25" s="284"/>
      <c r="H25" s="284"/>
      <c r="I25" s="284"/>
    </row>
    <row r="26" spans="7:9" s="362" customFormat="1" ht="13.5">
      <c r="G26" s="284"/>
      <c r="H26" s="284"/>
      <c r="I26" s="284"/>
    </row>
    <row r="27" spans="7:9" s="362" customFormat="1" ht="13.5">
      <c r="G27" s="284"/>
      <c r="H27" s="284"/>
      <c r="I27" s="284"/>
    </row>
    <row r="28" spans="7:9" s="362" customFormat="1" ht="13.5">
      <c r="G28" s="284"/>
      <c r="H28" s="284"/>
      <c r="I28" s="284"/>
    </row>
    <row r="29" spans="7:9" s="362" customFormat="1" ht="13.5">
      <c r="G29" s="284"/>
      <c r="H29" s="284"/>
      <c r="I29" s="284"/>
    </row>
    <row r="30" spans="7:9" s="362" customFormat="1" ht="13.5">
      <c r="G30" s="284"/>
      <c r="H30" s="284"/>
      <c r="I30" s="284"/>
    </row>
    <row r="31" spans="1:9" ht="14.25">
      <c r="A31" s="362"/>
      <c r="B31" s="362"/>
      <c r="C31" s="362"/>
      <c r="D31" s="362"/>
      <c r="E31" s="362"/>
      <c r="F31" s="362"/>
      <c r="G31" s="231"/>
      <c r="H31" s="231"/>
      <c r="I31" s="267"/>
    </row>
    <row r="32" spans="1:9" ht="14.25">
      <c r="A32" s="362"/>
      <c r="B32" s="362"/>
      <c r="C32" s="362"/>
      <c r="D32" s="362"/>
      <c r="E32" s="362"/>
      <c r="F32" s="362"/>
      <c r="G32" s="231"/>
      <c r="H32" s="231"/>
      <c r="I32" s="267"/>
    </row>
    <row r="33" spans="1:9" ht="14.25">
      <c r="A33" s="362"/>
      <c r="B33" s="362"/>
      <c r="C33" s="362"/>
      <c r="D33" s="362"/>
      <c r="E33" s="362"/>
      <c r="F33" s="362"/>
      <c r="G33" s="231"/>
      <c r="H33" s="231"/>
      <c r="I33" s="267"/>
    </row>
    <row r="34" spans="1:9" ht="14.25">
      <c r="A34" s="362"/>
      <c r="B34" s="362"/>
      <c r="C34" s="362"/>
      <c r="D34" s="362"/>
      <c r="E34" s="362"/>
      <c r="F34" s="362"/>
      <c r="G34" s="231"/>
      <c r="H34" s="231"/>
      <c r="I34" s="267"/>
    </row>
    <row r="35" spans="1:9" ht="14.25">
      <c r="A35" s="362"/>
      <c r="B35" s="362"/>
      <c r="C35" s="362"/>
      <c r="D35" s="362"/>
      <c r="E35" s="362"/>
      <c r="F35" s="362"/>
      <c r="G35" s="231"/>
      <c r="H35" s="231"/>
      <c r="I35" s="267"/>
    </row>
    <row r="36" spans="1:6" ht="12.75">
      <c r="A36" s="362"/>
      <c r="B36" s="362"/>
      <c r="C36" s="362"/>
      <c r="D36" s="362"/>
      <c r="E36" s="362"/>
      <c r="F36" s="362"/>
    </row>
    <row r="37" spans="1:6" ht="12.75">
      <c r="A37" s="362"/>
      <c r="B37" s="362"/>
      <c r="C37" s="362"/>
      <c r="D37" s="362"/>
      <c r="E37" s="362"/>
      <c r="F37" s="362"/>
    </row>
    <row r="38" spans="1:6" ht="12.75">
      <c r="A38" s="362"/>
      <c r="B38" s="362"/>
      <c r="C38" s="362"/>
      <c r="D38" s="362"/>
      <c r="E38" s="362"/>
      <c r="F38" s="362"/>
    </row>
    <row r="39" spans="1:6" ht="12.75">
      <c r="A39" s="362"/>
      <c r="B39" s="362"/>
      <c r="C39" s="362"/>
      <c r="D39" s="362"/>
      <c r="E39" s="362"/>
      <c r="F39" s="362"/>
    </row>
    <row r="40" spans="1:6" ht="12.75">
      <c r="A40" s="362"/>
      <c r="B40" s="362"/>
      <c r="C40" s="362"/>
      <c r="D40" s="362"/>
      <c r="E40" s="362"/>
      <c r="F40" s="362"/>
    </row>
    <row r="41" spans="1:6" ht="12.75">
      <c r="A41" s="362"/>
      <c r="B41" s="362"/>
      <c r="C41" s="362"/>
      <c r="D41" s="362"/>
      <c r="E41" s="362"/>
      <c r="F41" s="362"/>
    </row>
    <row r="42" spans="1:6" ht="12.75">
      <c r="A42" s="362"/>
      <c r="B42" s="362"/>
      <c r="C42" s="362"/>
      <c r="D42" s="362"/>
      <c r="E42" s="362"/>
      <c r="F42" s="362"/>
    </row>
    <row r="43" spans="1:6" ht="12.75">
      <c r="A43" s="362"/>
      <c r="B43" s="362"/>
      <c r="C43" s="362"/>
      <c r="D43" s="362"/>
      <c r="E43" s="362"/>
      <c r="F43" s="362"/>
    </row>
    <row r="44" spans="1:6" ht="12.75">
      <c r="A44" s="362"/>
      <c r="B44" s="362"/>
      <c r="C44" s="362"/>
      <c r="D44" s="362"/>
      <c r="E44" s="362"/>
      <c r="F44" s="362"/>
    </row>
    <row r="45" spans="1:6" ht="12.75">
      <c r="A45" s="362"/>
      <c r="B45" s="362"/>
      <c r="C45" s="362"/>
      <c r="D45" s="362"/>
      <c r="E45" s="362"/>
      <c r="F45" s="362"/>
    </row>
    <row r="46" spans="1:6" ht="12.75">
      <c r="A46" s="362"/>
      <c r="B46" s="362"/>
      <c r="C46" s="362"/>
      <c r="D46" s="362"/>
      <c r="E46" s="362"/>
      <c r="F46" s="362"/>
    </row>
    <row r="47" spans="1:6" ht="12.75">
      <c r="A47" s="362"/>
      <c r="B47" s="362"/>
      <c r="C47" s="362"/>
      <c r="D47" s="362"/>
      <c r="E47" s="362"/>
      <c r="F47" s="362"/>
    </row>
    <row r="48" spans="1:6" ht="12.75">
      <c r="A48" s="362"/>
      <c r="B48" s="362"/>
      <c r="C48" s="362"/>
      <c r="D48" s="362"/>
      <c r="E48" s="362"/>
      <c r="F48" s="362"/>
    </row>
    <row r="49" spans="1:6" ht="12.75">
      <c r="A49" s="362"/>
      <c r="B49" s="362"/>
      <c r="C49" s="362"/>
      <c r="D49" s="362"/>
      <c r="E49" s="362"/>
      <c r="F49" s="362"/>
    </row>
    <row r="50" spans="1:6" ht="12.75">
      <c r="A50" s="362"/>
      <c r="B50" s="362"/>
      <c r="C50" s="362"/>
      <c r="D50" s="362"/>
      <c r="E50" s="362"/>
      <c r="F50" s="362"/>
    </row>
    <row r="51" spans="1:6" ht="12.75">
      <c r="A51" s="362"/>
      <c r="B51" s="362"/>
      <c r="C51" s="362"/>
      <c r="D51" s="362"/>
      <c r="E51" s="362"/>
      <c r="F51" s="362"/>
    </row>
    <row r="52" spans="1:6" ht="12.75">
      <c r="A52" s="362"/>
      <c r="B52" s="362"/>
      <c r="C52" s="362"/>
      <c r="D52" s="362"/>
      <c r="E52" s="362"/>
      <c r="F52" s="362"/>
    </row>
    <row r="53" spans="1:6" ht="12.75">
      <c r="A53" s="362"/>
      <c r="B53" s="362"/>
      <c r="C53" s="362"/>
      <c r="D53" s="362"/>
      <c r="E53" s="362"/>
      <c r="F53" s="362"/>
    </row>
  </sheetData>
  <sheetProtection/>
  <mergeCells count="6">
    <mergeCell ref="E4:E5"/>
    <mergeCell ref="F4:F5"/>
    <mergeCell ref="A4:A5"/>
    <mergeCell ref="B4:B5"/>
    <mergeCell ref="C4:C5"/>
    <mergeCell ref="D4:D5"/>
  </mergeCells>
  <printOptions/>
  <pageMargins left="0.42" right="0.18" top="0.56" bottom="0.75" header="0.2" footer="0.3"/>
  <pageSetup firstPageNumber="19" useFirstPageNumber="1" horizontalDpi="600" verticalDpi="600"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sheetPr>
    <tabColor rgb="FFFF0000"/>
  </sheetPr>
  <dimension ref="A3:H22"/>
  <sheetViews>
    <sheetView zoomScalePageLayoutView="0" workbookViewId="0" topLeftCell="A1">
      <selection activeCell="H1" sqref="H1:J16384"/>
    </sheetView>
  </sheetViews>
  <sheetFormatPr defaultColWidth="9.140625" defaultRowHeight="12.75"/>
  <cols>
    <col min="1" max="1" width="26.7109375" style="115" customWidth="1"/>
    <col min="2" max="2" width="17.8515625" style="115" hidden="1" customWidth="1"/>
    <col min="3" max="3" width="27.140625" style="115" customWidth="1"/>
    <col min="4" max="4" width="19.8515625" style="116" customWidth="1"/>
    <col min="5" max="5" width="17.57421875" style="115" hidden="1" customWidth="1"/>
    <col min="6" max="6" width="18.7109375" style="115" hidden="1" customWidth="1"/>
    <col min="7" max="7" width="24.28125" style="116" customWidth="1"/>
    <col min="8" max="8" width="9.140625" style="116" customWidth="1"/>
    <col min="9" max="16384" width="9.140625" style="115" customWidth="1"/>
  </cols>
  <sheetData>
    <row r="3" ht="12.75">
      <c r="A3" s="114" t="s">
        <v>476</v>
      </c>
    </row>
    <row r="5" spans="1:7" ht="15" customHeight="1">
      <c r="A5" s="483" t="s">
        <v>413</v>
      </c>
      <c r="B5" s="485" t="s">
        <v>396</v>
      </c>
      <c r="C5" s="485" t="s">
        <v>397</v>
      </c>
      <c r="D5" s="487" t="s">
        <v>414</v>
      </c>
      <c r="E5" s="489" t="s">
        <v>399</v>
      </c>
      <c r="F5" s="491" t="s">
        <v>415</v>
      </c>
      <c r="G5" s="481" t="s">
        <v>400</v>
      </c>
    </row>
    <row r="6" spans="1:7" ht="15" customHeight="1">
      <c r="A6" s="484"/>
      <c r="B6" s="486"/>
      <c r="C6" s="486" t="s">
        <v>416</v>
      </c>
      <c r="D6" s="488" t="s">
        <v>417</v>
      </c>
      <c r="E6" s="490"/>
      <c r="F6" s="492" t="s">
        <v>418</v>
      </c>
      <c r="G6" s="482" t="s">
        <v>400</v>
      </c>
    </row>
    <row r="7" spans="1:7" ht="12.75">
      <c r="A7" s="125" t="s">
        <v>419</v>
      </c>
      <c r="B7" s="268"/>
      <c r="C7" s="268"/>
      <c r="D7" s="268"/>
      <c r="E7" s="268"/>
      <c r="F7" s="268"/>
      <c r="G7" s="268"/>
    </row>
    <row r="8" spans="1:8" s="114" customFormat="1" ht="12.75">
      <c r="A8" s="263" t="s">
        <v>402</v>
      </c>
      <c r="B8" s="263"/>
      <c r="C8" s="263"/>
      <c r="D8" s="124"/>
      <c r="E8" s="263"/>
      <c r="F8" s="263"/>
      <c r="G8" s="269">
        <v>0</v>
      </c>
      <c r="H8" s="124"/>
    </row>
    <row r="9" spans="1:8" ht="12.75">
      <c r="A9" s="120" t="s">
        <v>403</v>
      </c>
      <c r="B9" s="121"/>
      <c r="C9" s="121"/>
      <c r="D9" s="182"/>
      <c r="E9" s="121"/>
      <c r="F9" s="121"/>
      <c r="G9" s="269">
        <v>0</v>
      </c>
      <c r="H9" s="124"/>
    </row>
    <row r="10" spans="1:8" ht="12.75">
      <c r="A10" s="120" t="s">
        <v>406</v>
      </c>
      <c r="B10" s="121"/>
      <c r="C10" s="121"/>
      <c r="D10" s="121"/>
      <c r="E10" s="121"/>
      <c r="F10" s="121"/>
      <c r="G10" s="126">
        <v>0</v>
      </c>
      <c r="H10" s="124"/>
    </row>
    <row r="11" spans="1:8" ht="12.75">
      <c r="A11" s="263" t="s">
        <v>407</v>
      </c>
      <c r="B11" s="263">
        <v>0</v>
      </c>
      <c r="C11" s="263">
        <v>0</v>
      </c>
      <c r="D11" s="263">
        <v>0</v>
      </c>
      <c r="E11" s="263">
        <v>0</v>
      </c>
      <c r="F11" s="263">
        <v>0</v>
      </c>
      <c r="G11" s="269">
        <v>0</v>
      </c>
      <c r="H11" s="124"/>
    </row>
    <row r="12" spans="1:8" ht="12.75">
      <c r="A12" s="263" t="s">
        <v>420</v>
      </c>
      <c r="B12" s="182"/>
      <c r="C12" s="182"/>
      <c r="D12" s="182"/>
      <c r="E12" s="182"/>
      <c r="F12" s="182"/>
      <c r="G12" s="269">
        <v>0</v>
      </c>
      <c r="H12" s="124"/>
    </row>
    <row r="13" spans="1:8" s="114" customFormat="1" ht="12.75">
      <c r="A13" s="263" t="s">
        <v>402</v>
      </c>
      <c r="B13" s="263"/>
      <c r="C13" s="182"/>
      <c r="D13" s="182"/>
      <c r="E13" s="263"/>
      <c r="F13" s="263"/>
      <c r="G13" s="269">
        <v>0</v>
      </c>
      <c r="H13" s="124"/>
    </row>
    <row r="14" spans="1:8" ht="12.75">
      <c r="A14" s="120" t="s">
        <v>403</v>
      </c>
      <c r="B14" s="121"/>
      <c r="C14" s="121"/>
      <c r="D14" s="121"/>
      <c r="E14" s="121"/>
      <c r="F14" s="121"/>
      <c r="G14" s="126">
        <v>0</v>
      </c>
      <c r="H14" s="124"/>
    </row>
    <row r="15" spans="1:8" ht="12.75">
      <c r="A15" s="120" t="s">
        <v>406</v>
      </c>
      <c r="B15" s="121"/>
      <c r="C15" s="121"/>
      <c r="D15" s="121"/>
      <c r="E15" s="121"/>
      <c r="F15" s="121"/>
      <c r="G15" s="126">
        <v>0</v>
      </c>
      <c r="H15" s="124"/>
    </row>
    <row r="16" spans="1:8" ht="12.75">
      <c r="A16" s="263" t="s">
        <v>407</v>
      </c>
      <c r="B16" s="263">
        <v>0</v>
      </c>
      <c r="C16" s="263">
        <v>0</v>
      </c>
      <c r="D16" s="263">
        <v>0</v>
      </c>
      <c r="E16" s="263">
        <v>0</v>
      </c>
      <c r="F16" s="263">
        <v>0</v>
      </c>
      <c r="G16" s="269">
        <v>0</v>
      </c>
      <c r="H16" s="124"/>
    </row>
    <row r="17" spans="1:8" ht="12.75">
      <c r="A17" s="127" t="s">
        <v>421</v>
      </c>
      <c r="B17" s="121"/>
      <c r="C17" s="121"/>
      <c r="D17" s="121"/>
      <c r="E17" s="121"/>
      <c r="F17" s="121"/>
      <c r="G17" s="269">
        <v>0</v>
      </c>
      <c r="H17" s="124"/>
    </row>
    <row r="18" spans="1:8" s="114" customFormat="1" ht="12.75">
      <c r="A18" s="118" t="s">
        <v>411</v>
      </c>
      <c r="B18" s="270">
        <v>0</v>
      </c>
      <c r="C18" s="270">
        <v>0</v>
      </c>
      <c r="D18" s="270"/>
      <c r="E18" s="270">
        <v>0</v>
      </c>
      <c r="F18" s="270">
        <v>0</v>
      </c>
      <c r="G18" s="269">
        <v>0</v>
      </c>
      <c r="H18" s="124"/>
    </row>
    <row r="19" spans="1:8" s="114" customFormat="1" ht="12.75">
      <c r="A19" s="271" t="s">
        <v>412</v>
      </c>
      <c r="B19" s="272">
        <v>0</v>
      </c>
      <c r="C19" s="272">
        <v>0</v>
      </c>
      <c r="D19" s="272">
        <v>0</v>
      </c>
      <c r="E19" s="272">
        <v>0</v>
      </c>
      <c r="F19" s="272">
        <v>0</v>
      </c>
      <c r="G19" s="273">
        <v>0</v>
      </c>
      <c r="H19" s="124"/>
    </row>
    <row r="21" spans="2:4" ht="17.25" hidden="1">
      <c r="B21" s="205"/>
      <c r="C21" s="226" t="s">
        <v>1234</v>
      </c>
      <c r="D21" s="393"/>
    </row>
    <row r="22" spans="1:7" ht="15.75" hidden="1">
      <c r="A22" s="132" t="s">
        <v>839</v>
      </c>
      <c r="C22" s="205"/>
      <c r="D22" s="134" t="s">
        <v>838</v>
      </c>
      <c r="E22" s="134" t="s">
        <v>748</v>
      </c>
      <c r="G22" s="134"/>
    </row>
    <row r="23" ht="12.75" hidden="1"/>
  </sheetData>
  <sheetProtection/>
  <mergeCells count="7">
    <mergeCell ref="G5:G6"/>
    <mergeCell ref="A5:A6"/>
    <mergeCell ref="B5:B6"/>
    <mergeCell ref="C5:C6"/>
    <mergeCell ref="D5:D6"/>
    <mergeCell ref="E5:E6"/>
    <mergeCell ref="F5:F6"/>
  </mergeCells>
  <printOptions/>
  <pageMargins left="0.59" right="0.36" top="0.75" bottom="0.75" header="0.3" footer="0.3"/>
  <pageSetup firstPageNumber="20" useFirstPageNumber="1" horizontalDpi="600" verticalDpi="600"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sheetPr>
    <tabColor rgb="FFFF0000"/>
  </sheetPr>
  <dimension ref="A3:K22"/>
  <sheetViews>
    <sheetView zoomScalePageLayoutView="0" workbookViewId="0" topLeftCell="A1">
      <selection activeCell="I17" sqref="I17"/>
    </sheetView>
  </sheetViews>
  <sheetFormatPr defaultColWidth="9.140625" defaultRowHeight="12.75"/>
  <cols>
    <col min="1" max="1" width="28.7109375" style="115" customWidth="1"/>
    <col min="2" max="2" width="22.8515625" style="115" customWidth="1"/>
    <col min="3" max="3" width="24.57421875" style="115" customWidth="1"/>
    <col min="4" max="4" width="25.7109375" style="115" hidden="1" customWidth="1"/>
    <col min="5" max="5" width="17.57421875" style="115" hidden="1" customWidth="1"/>
    <col min="6" max="6" width="18.7109375" style="115" hidden="1" customWidth="1"/>
    <col min="7" max="7" width="20.8515625" style="115" customWidth="1"/>
    <col min="8" max="11" width="9.140625" style="116" customWidth="1"/>
    <col min="12" max="16384" width="9.140625" style="115" customWidth="1"/>
  </cols>
  <sheetData>
    <row r="3" ht="12.75">
      <c r="A3" s="114" t="s">
        <v>477</v>
      </c>
    </row>
    <row r="5" spans="1:7" ht="15" customHeight="1">
      <c r="A5" s="483" t="s">
        <v>413</v>
      </c>
      <c r="B5" s="485" t="s">
        <v>422</v>
      </c>
      <c r="C5" s="485" t="s">
        <v>423</v>
      </c>
      <c r="D5" s="485"/>
      <c r="E5" s="489"/>
      <c r="F5" s="491"/>
      <c r="G5" s="475" t="s">
        <v>400</v>
      </c>
    </row>
    <row r="6" spans="1:7" ht="15" customHeight="1">
      <c r="A6" s="484"/>
      <c r="B6" s="486"/>
      <c r="C6" s="486" t="s">
        <v>416</v>
      </c>
      <c r="D6" s="486"/>
      <c r="E6" s="490"/>
      <c r="F6" s="492"/>
      <c r="G6" s="493" t="s">
        <v>400</v>
      </c>
    </row>
    <row r="7" spans="1:7" ht="12.75">
      <c r="A7" s="125" t="s">
        <v>419</v>
      </c>
      <c r="B7" s="268"/>
      <c r="C7" s="268"/>
      <c r="D7" s="268"/>
      <c r="E7" s="268"/>
      <c r="F7" s="268"/>
      <c r="G7" s="268"/>
    </row>
    <row r="8" spans="1:11" s="114" customFormat="1" ht="12.75">
      <c r="A8" s="263" t="s">
        <v>402</v>
      </c>
      <c r="B8" s="263">
        <v>6628429473</v>
      </c>
      <c r="C8" s="263">
        <v>372973406</v>
      </c>
      <c r="D8" s="263"/>
      <c r="E8" s="263"/>
      <c r="F8" s="263"/>
      <c r="G8" s="269">
        <v>7001402879</v>
      </c>
      <c r="H8" s="124"/>
      <c r="I8" s="124"/>
      <c r="J8" s="124"/>
      <c r="K8" s="124"/>
    </row>
    <row r="9" spans="1:8" ht="12.75">
      <c r="A9" s="120" t="s">
        <v>403</v>
      </c>
      <c r="B9" s="121"/>
      <c r="C9" s="121"/>
      <c r="D9" s="121"/>
      <c r="E9" s="121"/>
      <c r="F9" s="121"/>
      <c r="G9" s="269">
        <v>0</v>
      </c>
      <c r="H9" s="124"/>
    </row>
    <row r="10" spans="1:8" ht="12.75">
      <c r="A10" s="120" t="s">
        <v>406</v>
      </c>
      <c r="B10" s="121"/>
      <c r="C10" s="121"/>
      <c r="D10" s="121"/>
      <c r="E10" s="121"/>
      <c r="F10" s="121"/>
      <c r="G10" s="269">
        <v>0</v>
      </c>
      <c r="H10" s="124"/>
    </row>
    <row r="11" spans="1:8" ht="12.75">
      <c r="A11" s="263" t="s">
        <v>407</v>
      </c>
      <c r="B11" s="263">
        <v>6628429473</v>
      </c>
      <c r="C11" s="263">
        <v>372973406</v>
      </c>
      <c r="D11" s="263">
        <v>0</v>
      </c>
      <c r="E11" s="263">
        <v>0</v>
      </c>
      <c r="F11" s="263">
        <v>0</v>
      </c>
      <c r="G11" s="269">
        <v>7001402879</v>
      </c>
      <c r="H11" s="124"/>
    </row>
    <row r="12" spans="1:8" ht="12.75">
      <c r="A12" s="263" t="s">
        <v>420</v>
      </c>
      <c r="B12" s="182"/>
      <c r="C12" s="182"/>
      <c r="D12" s="182"/>
      <c r="E12" s="182"/>
      <c r="F12" s="182"/>
      <c r="G12" s="269">
        <v>0</v>
      </c>
      <c r="H12" s="124"/>
    </row>
    <row r="13" spans="1:11" s="114" customFormat="1" ht="12.75">
      <c r="A13" s="263" t="s">
        <v>402</v>
      </c>
      <c r="B13" s="263">
        <v>3026773598</v>
      </c>
      <c r="C13" s="182">
        <v>296212471</v>
      </c>
      <c r="D13" s="182"/>
      <c r="E13" s="263"/>
      <c r="F13" s="263"/>
      <c r="G13" s="269">
        <v>3322986069</v>
      </c>
      <c r="H13" s="124"/>
      <c r="I13" s="124"/>
      <c r="J13" s="124"/>
      <c r="K13" s="124"/>
    </row>
    <row r="14" spans="1:8" ht="12.75">
      <c r="A14" s="120" t="s">
        <v>403</v>
      </c>
      <c r="B14" s="121">
        <v>149862942</v>
      </c>
      <c r="C14" s="121">
        <v>23625198</v>
      </c>
      <c r="D14" s="121"/>
      <c r="E14" s="121"/>
      <c r="F14" s="121"/>
      <c r="G14" s="126">
        <v>173488140</v>
      </c>
      <c r="H14" s="124"/>
    </row>
    <row r="15" spans="1:8" ht="12.75">
      <c r="A15" s="120" t="s">
        <v>406</v>
      </c>
      <c r="B15" s="121"/>
      <c r="C15" s="121"/>
      <c r="D15" s="121"/>
      <c r="E15" s="121"/>
      <c r="F15" s="121"/>
      <c r="G15" s="269">
        <v>0</v>
      </c>
      <c r="H15" s="124"/>
    </row>
    <row r="16" spans="1:8" ht="12.75">
      <c r="A16" s="263" t="s">
        <v>407</v>
      </c>
      <c r="B16" s="263">
        <v>3176636540</v>
      </c>
      <c r="C16" s="263">
        <v>319837669</v>
      </c>
      <c r="D16" s="263">
        <v>0</v>
      </c>
      <c r="E16" s="263">
        <v>0</v>
      </c>
      <c r="F16" s="263">
        <v>0</v>
      </c>
      <c r="G16" s="269">
        <v>3496474209</v>
      </c>
      <c r="H16" s="124"/>
    </row>
    <row r="17" spans="1:8" ht="12.75">
      <c r="A17" s="127" t="s">
        <v>421</v>
      </c>
      <c r="B17" s="121"/>
      <c r="C17" s="121"/>
      <c r="D17" s="121"/>
      <c r="E17" s="121"/>
      <c r="F17" s="121"/>
      <c r="G17" s="269">
        <v>0</v>
      </c>
      <c r="H17" s="124"/>
    </row>
    <row r="18" spans="1:11" s="114" customFormat="1" ht="12.75">
      <c r="A18" s="118" t="s">
        <v>411</v>
      </c>
      <c r="B18" s="270">
        <v>3601655875</v>
      </c>
      <c r="C18" s="270">
        <v>76760935</v>
      </c>
      <c r="D18" s="270">
        <v>0</v>
      </c>
      <c r="E18" s="270">
        <v>0</v>
      </c>
      <c r="F18" s="270">
        <v>0</v>
      </c>
      <c r="G18" s="269">
        <v>3678416810</v>
      </c>
      <c r="H18" s="124"/>
      <c r="I18" s="124"/>
      <c r="J18" s="124"/>
      <c r="K18" s="124"/>
    </row>
    <row r="19" spans="1:11" s="114" customFormat="1" ht="12.75">
      <c r="A19" s="271" t="s">
        <v>412</v>
      </c>
      <c r="B19" s="272">
        <v>3451792933</v>
      </c>
      <c r="C19" s="272">
        <v>53135737</v>
      </c>
      <c r="D19" s="272">
        <v>0</v>
      </c>
      <c r="E19" s="272">
        <v>0</v>
      </c>
      <c r="F19" s="272">
        <v>0</v>
      </c>
      <c r="G19" s="273">
        <v>3504928670</v>
      </c>
      <c r="H19" s="124"/>
      <c r="I19" s="124"/>
      <c r="J19" s="124"/>
      <c r="K19" s="124"/>
    </row>
    <row r="21" spans="2:3" ht="17.25" hidden="1">
      <c r="B21" s="226" t="s">
        <v>1234</v>
      </c>
      <c r="C21" s="166"/>
    </row>
    <row r="22" spans="1:7" ht="15.75" hidden="1">
      <c r="A22" s="132" t="s">
        <v>840</v>
      </c>
      <c r="C22" s="134" t="s">
        <v>838</v>
      </c>
      <c r="E22" s="134"/>
      <c r="G22" s="134"/>
    </row>
  </sheetData>
  <sheetProtection/>
  <mergeCells count="7">
    <mergeCell ref="G5:G6"/>
    <mergeCell ref="A5:A6"/>
    <mergeCell ref="B5:B6"/>
    <mergeCell ref="C5:C6"/>
    <mergeCell ref="D5:D6"/>
    <mergeCell ref="E5:E6"/>
    <mergeCell ref="F5:F6"/>
  </mergeCells>
  <printOptions/>
  <pageMargins left="0.59" right="0.34" top="0.75" bottom="0.75" header="0.3" footer="0.3"/>
  <pageSetup firstPageNumber="21" useFirstPageNumber="1" horizontalDpi="600" verticalDpi="600" orientation="portrait" r:id="rId1"/>
  <headerFooter>
    <oddFooter>&amp;R&amp;P</oddFooter>
  </headerFooter>
</worksheet>
</file>

<file path=xl/worksheets/sheet13.xml><?xml version="1.0" encoding="utf-8"?>
<worksheet xmlns="http://schemas.openxmlformats.org/spreadsheetml/2006/main" xmlns:r="http://schemas.openxmlformats.org/officeDocument/2006/relationships">
  <sheetPr>
    <tabColor rgb="FFFF0000"/>
  </sheetPr>
  <dimension ref="A1:G33"/>
  <sheetViews>
    <sheetView zoomScalePageLayoutView="0" workbookViewId="0" topLeftCell="A1">
      <selection activeCell="A1" sqref="A1"/>
    </sheetView>
  </sheetViews>
  <sheetFormatPr defaultColWidth="9.140625" defaultRowHeight="12.75"/>
  <cols>
    <col min="1" max="1" width="33.421875" style="0" customWidth="1"/>
    <col min="2" max="2" width="18.00390625" style="0" customWidth="1"/>
    <col min="3" max="3" width="14.7109375" style="0" customWidth="1"/>
    <col min="4" max="4" width="15.421875" style="0" customWidth="1"/>
    <col min="5" max="5" width="17.140625" style="0" customWidth="1"/>
    <col min="6" max="6" width="16.00390625" style="0" customWidth="1"/>
    <col min="7" max="7" width="15.57421875" style="0" bestFit="1" customWidth="1"/>
  </cols>
  <sheetData>
    <row r="1" spans="1:7" ht="12.75">
      <c r="A1" s="183" t="s">
        <v>726</v>
      </c>
      <c r="B1" s="116"/>
      <c r="C1" s="116"/>
      <c r="D1" s="116"/>
      <c r="E1" s="116"/>
      <c r="F1" s="116"/>
      <c r="G1" s="116"/>
    </row>
    <row r="2" spans="1:7" ht="12.75">
      <c r="A2" s="184"/>
      <c r="B2" s="116"/>
      <c r="C2" s="116"/>
      <c r="D2" s="116"/>
      <c r="E2" s="116"/>
      <c r="F2" s="116"/>
      <c r="G2" s="116"/>
    </row>
    <row r="3" spans="1:7" ht="12.75">
      <c r="A3" s="495" t="s">
        <v>395</v>
      </c>
      <c r="B3" s="498" t="s">
        <v>727</v>
      </c>
      <c r="C3" s="498" t="s">
        <v>728</v>
      </c>
      <c r="D3" s="498" t="s">
        <v>729</v>
      </c>
      <c r="E3" s="500" t="s">
        <v>730</v>
      </c>
      <c r="F3" s="481" t="s">
        <v>731</v>
      </c>
      <c r="G3" s="494" t="s">
        <v>732</v>
      </c>
    </row>
    <row r="4" spans="1:7" ht="12.75">
      <c r="A4" s="496"/>
      <c r="B4" s="499"/>
      <c r="C4" s="499"/>
      <c r="D4" s="499"/>
      <c r="E4" s="501"/>
      <c r="F4" s="503"/>
      <c r="G4" s="494"/>
    </row>
    <row r="5" spans="1:7" ht="12.75">
      <c r="A5" s="497"/>
      <c r="B5" s="499"/>
      <c r="C5" s="499"/>
      <c r="D5" s="499"/>
      <c r="E5" s="502"/>
      <c r="F5" s="504"/>
      <c r="G5" s="494"/>
    </row>
    <row r="6" spans="1:7" ht="12.75">
      <c r="A6" s="185" t="s">
        <v>733</v>
      </c>
      <c r="B6" s="186" t="s">
        <v>757</v>
      </c>
      <c r="C6" s="186" t="s">
        <v>758</v>
      </c>
      <c r="D6" s="186" t="s">
        <v>759</v>
      </c>
      <c r="E6" s="187" t="s">
        <v>760</v>
      </c>
      <c r="F6" s="186" t="s">
        <v>1134</v>
      </c>
      <c r="G6" s="186" t="s">
        <v>98</v>
      </c>
    </row>
    <row r="7" spans="1:7" ht="12.75">
      <c r="A7" s="188" t="s">
        <v>734</v>
      </c>
      <c r="B7" s="189">
        <v>130000000000</v>
      </c>
      <c r="C7" s="189"/>
      <c r="D7" s="189">
        <v>8905306042</v>
      </c>
      <c r="E7" s="190">
        <v>4943308186</v>
      </c>
      <c r="F7" s="189">
        <v>15991714780</v>
      </c>
      <c r="G7" s="190">
        <v>159840329008</v>
      </c>
    </row>
    <row r="8" spans="1:7" ht="12.75">
      <c r="A8" s="191" t="s">
        <v>744</v>
      </c>
      <c r="B8" s="192"/>
      <c r="C8" s="192"/>
      <c r="D8" s="192"/>
      <c r="E8" s="192">
        <v>308812944</v>
      </c>
      <c r="F8" s="192"/>
      <c r="G8" s="194">
        <v>308812944</v>
      </c>
    </row>
    <row r="9" spans="1:7" ht="12.75">
      <c r="A9" s="191" t="s">
        <v>743</v>
      </c>
      <c r="B9" s="192"/>
      <c r="C9" s="192"/>
      <c r="D9" s="192"/>
      <c r="E9" s="194"/>
      <c r="F9" s="192">
        <v>11371709506</v>
      </c>
      <c r="G9" s="194">
        <v>11371709506</v>
      </c>
    </row>
    <row r="10" spans="1:7" ht="12.75">
      <c r="A10" s="195" t="s">
        <v>405</v>
      </c>
      <c r="B10" s="192"/>
      <c r="C10" s="192"/>
      <c r="D10" s="192"/>
      <c r="E10" s="194"/>
      <c r="F10" s="192"/>
      <c r="G10" s="194">
        <v>0</v>
      </c>
    </row>
    <row r="11" spans="1:7" ht="12.75">
      <c r="A11" s="191" t="s">
        <v>735</v>
      </c>
      <c r="B11" s="192"/>
      <c r="C11" s="192"/>
      <c r="D11" s="192"/>
      <c r="E11" s="192"/>
      <c r="F11" s="192"/>
      <c r="G11" s="194">
        <v>0</v>
      </c>
    </row>
    <row r="12" spans="1:7" ht="12.75">
      <c r="A12" s="191" t="s">
        <v>736</v>
      </c>
      <c r="B12" s="192"/>
      <c r="C12" s="192"/>
      <c r="D12" s="192"/>
      <c r="E12" s="193"/>
      <c r="F12" s="192"/>
      <c r="G12" s="194">
        <v>0</v>
      </c>
    </row>
    <row r="13" spans="1:7" ht="12.75">
      <c r="A13" s="191" t="s">
        <v>843</v>
      </c>
      <c r="B13" s="192"/>
      <c r="C13" s="192"/>
      <c r="D13" s="192"/>
      <c r="E13" s="193">
        <v>-1369972054</v>
      </c>
      <c r="F13" s="192">
        <v>-7426438832</v>
      </c>
      <c r="G13" s="194">
        <v>-8796410886</v>
      </c>
    </row>
    <row r="14" spans="1:7" ht="12.75">
      <c r="A14" s="195" t="s">
        <v>737</v>
      </c>
      <c r="B14" s="192"/>
      <c r="C14" s="192"/>
      <c r="D14" s="192"/>
      <c r="E14" s="192"/>
      <c r="F14" s="192"/>
      <c r="G14" s="194">
        <v>0</v>
      </c>
    </row>
    <row r="15" spans="1:7" ht="12.75">
      <c r="A15" s="196" t="s">
        <v>738</v>
      </c>
      <c r="B15" s="197">
        <v>130000000000</v>
      </c>
      <c r="C15" s="197">
        <v>0</v>
      </c>
      <c r="D15" s="197">
        <v>8905306042</v>
      </c>
      <c r="E15" s="197">
        <v>3882149076</v>
      </c>
      <c r="F15" s="197">
        <v>19936985454</v>
      </c>
      <c r="G15" s="194">
        <v>162724440572</v>
      </c>
    </row>
    <row r="16" spans="1:7" ht="12.75">
      <c r="A16" s="191" t="s">
        <v>739</v>
      </c>
      <c r="B16" s="192"/>
      <c r="C16" s="192"/>
      <c r="D16" s="192"/>
      <c r="E16" s="192"/>
      <c r="F16" s="192"/>
      <c r="G16" s="198">
        <v>0</v>
      </c>
    </row>
    <row r="17" spans="1:7" ht="12.75">
      <c r="A17" s="191" t="s">
        <v>740</v>
      </c>
      <c r="B17" s="199"/>
      <c r="C17" s="192"/>
      <c r="D17" s="192"/>
      <c r="E17" s="194"/>
      <c r="F17" s="192">
        <v>8126799035</v>
      </c>
      <c r="G17" s="198">
        <v>8126799035</v>
      </c>
    </row>
    <row r="18" spans="1:7" ht="12.75">
      <c r="A18" s="195" t="s">
        <v>405</v>
      </c>
      <c r="B18" s="192"/>
      <c r="C18" s="192"/>
      <c r="D18" s="192"/>
      <c r="E18" s="193">
        <v>1137170951</v>
      </c>
      <c r="F18" s="192"/>
      <c r="G18" s="198">
        <v>1137170951</v>
      </c>
    </row>
    <row r="19" spans="1:7" ht="12.75">
      <c r="A19" s="191" t="s">
        <v>741</v>
      </c>
      <c r="B19" s="192"/>
      <c r="C19" s="192"/>
      <c r="D19" s="192"/>
      <c r="E19" s="194"/>
      <c r="F19" s="192"/>
      <c r="G19" s="198">
        <v>0</v>
      </c>
    </row>
    <row r="20" spans="1:7" ht="12.75">
      <c r="A20" s="191" t="s">
        <v>635</v>
      </c>
      <c r="B20" s="192"/>
      <c r="C20" s="192"/>
      <c r="D20" s="192"/>
      <c r="E20" s="193"/>
      <c r="F20" s="192"/>
      <c r="G20" s="198">
        <v>0</v>
      </c>
    </row>
    <row r="21" spans="1:7" ht="12.75">
      <c r="A21" s="191" t="s">
        <v>641</v>
      </c>
      <c r="B21" s="192"/>
      <c r="C21" s="192"/>
      <c r="D21" s="192"/>
      <c r="E21" s="193"/>
      <c r="F21" s="192">
        <v>-16411512852</v>
      </c>
      <c r="G21" s="198">
        <v>-16411512852</v>
      </c>
    </row>
    <row r="22" spans="1:7" ht="12.75">
      <c r="A22" s="200" t="s">
        <v>742</v>
      </c>
      <c r="B22" s="201">
        <v>130000000000</v>
      </c>
      <c r="C22" s="201">
        <v>0</v>
      </c>
      <c r="D22" s="201">
        <v>8905306042</v>
      </c>
      <c r="E22" s="202">
        <v>5019320027</v>
      </c>
      <c r="F22" s="201">
        <v>11652271637</v>
      </c>
      <c r="G22" s="203">
        <v>155576897705</v>
      </c>
    </row>
    <row r="23" spans="1:7" ht="12.75">
      <c r="A23" s="204"/>
      <c r="B23" s="205"/>
      <c r="C23" s="205"/>
      <c r="D23" s="205"/>
      <c r="E23" s="205"/>
      <c r="F23" s="205"/>
      <c r="G23" s="205"/>
    </row>
    <row r="24" spans="1:7" ht="17.25">
      <c r="A24" s="115"/>
      <c r="B24" s="205"/>
      <c r="C24" s="115"/>
      <c r="D24" s="226" t="s">
        <v>1235</v>
      </c>
      <c r="E24" s="115"/>
      <c r="F24" s="115"/>
      <c r="G24" s="115"/>
    </row>
    <row r="25" spans="1:7" ht="15.75">
      <c r="A25" s="132" t="s">
        <v>841</v>
      </c>
      <c r="B25" s="115"/>
      <c r="C25" s="205"/>
      <c r="D25" s="116"/>
      <c r="E25" s="134" t="s">
        <v>842</v>
      </c>
      <c r="F25" s="116"/>
      <c r="G25" s="115"/>
    </row>
    <row r="26" spans="4:6" ht="12.75">
      <c r="D26" s="218"/>
      <c r="E26" s="104"/>
      <c r="F26" s="104"/>
    </row>
    <row r="27" spans="4:6" ht="12.75">
      <c r="D27" s="104"/>
      <c r="E27" s="104"/>
      <c r="F27" s="104"/>
    </row>
    <row r="28" spans="4:7" ht="12.75">
      <c r="D28" s="218"/>
      <c r="E28" s="104"/>
      <c r="F28" s="104"/>
      <c r="G28" s="218"/>
    </row>
    <row r="29" spans="4:7" ht="12.75">
      <c r="D29" s="218"/>
      <c r="E29" s="218"/>
      <c r="F29" s="104"/>
      <c r="G29" s="104"/>
    </row>
    <row r="30" spans="6:7" ht="12.75">
      <c r="F30" s="104"/>
      <c r="G30" s="104"/>
    </row>
    <row r="31" spans="6:7" ht="12.75">
      <c r="F31" s="104"/>
      <c r="G31" s="104"/>
    </row>
    <row r="32" spans="6:7" ht="12.75">
      <c r="F32" s="218"/>
      <c r="G32" s="104"/>
    </row>
    <row r="33" ht="12.75">
      <c r="G33" s="104"/>
    </row>
  </sheetData>
  <sheetProtection/>
  <mergeCells count="7">
    <mergeCell ref="G3:G5"/>
    <mergeCell ref="A3:A5"/>
    <mergeCell ref="B3:B5"/>
    <mergeCell ref="C3:C5"/>
    <mergeCell ref="D3:D5"/>
    <mergeCell ref="E3:E5"/>
    <mergeCell ref="F3:F5"/>
  </mergeCells>
  <printOptions/>
  <pageMargins left="0.55" right="0.35" top="0.75" bottom="0.75" header="0.3" footer="0.3"/>
  <pageSetup firstPageNumber="22" useFirstPageNumber="1" horizontalDpi="600" verticalDpi="60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dimension ref="A1:M33"/>
  <sheetViews>
    <sheetView zoomScalePageLayoutView="0" workbookViewId="0" topLeftCell="A1">
      <selection activeCell="F10" sqref="F10"/>
    </sheetView>
  </sheetViews>
  <sheetFormatPr defaultColWidth="9.140625" defaultRowHeight="12.75"/>
  <cols>
    <col min="1" max="1" width="33.421875" style="0" customWidth="1"/>
    <col min="2" max="2" width="18.00390625" style="0" customWidth="1"/>
    <col min="3" max="3" width="14.7109375" style="0" customWidth="1"/>
    <col min="4" max="4" width="15.421875" style="0" customWidth="1"/>
    <col min="5" max="5" width="17.140625" style="0" customWidth="1"/>
    <col min="6" max="6" width="16.00390625" style="0" customWidth="1"/>
    <col min="7" max="7" width="15.57421875" style="0" bestFit="1" customWidth="1"/>
    <col min="8" max="8" width="18.7109375" style="0" customWidth="1"/>
    <col min="9" max="9" width="19.00390625" style="0" customWidth="1"/>
    <col min="11" max="11" width="49.28125" style="0" bestFit="1" customWidth="1"/>
    <col min="13" max="13" width="14.28125" style="0" bestFit="1" customWidth="1"/>
  </cols>
  <sheetData>
    <row r="1" spans="1:7" ht="12.75">
      <c r="A1" s="183" t="s">
        <v>726</v>
      </c>
      <c r="B1" s="116"/>
      <c r="C1" s="116"/>
      <c r="D1" s="116"/>
      <c r="E1" s="116"/>
      <c r="F1" s="116"/>
      <c r="G1" s="116"/>
    </row>
    <row r="2" spans="1:7" ht="12.75">
      <c r="A2" s="184"/>
      <c r="B2" s="116"/>
      <c r="C2" s="116"/>
      <c r="D2" s="116"/>
      <c r="E2" s="116"/>
      <c r="F2" s="116"/>
      <c r="G2" s="116"/>
    </row>
    <row r="3" spans="1:7" ht="12.75">
      <c r="A3" s="495" t="s">
        <v>395</v>
      </c>
      <c r="B3" s="498" t="s">
        <v>727</v>
      </c>
      <c r="C3" s="498" t="s">
        <v>728</v>
      </c>
      <c r="D3" s="498" t="s">
        <v>729</v>
      </c>
      <c r="E3" s="500" t="s">
        <v>730</v>
      </c>
      <c r="F3" s="481" t="s">
        <v>731</v>
      </c>
      <c r="G3" s="494" t="s">
        <v>732</v>
      </c>
    </row>
    <row r="4" spans="1:7" ht="12.75">
      <c r="A4" s="496"/>
      <c r="B4" s="499"/>
      <c r="C4" s="499"/>
      <c r="D4" s="499"/>
      <c r="E4" s="501"/>
      <c r="F4" s="503"/>
      <c r="G4" s="494"/>
    </row>
    <row r="5" spans="1:7" ht="12.75">
      <c r="A5" s="497"/>
      <c r="B5" s="499"/>
      <c r="C5" s="499"/>
      <c r="D5" s="499"/>
      <c r="E5" s="502"/>
      <c r="F5" s="504"/>
      <c r="G5" s="494"/>
    </row>
    <row r="6" spans="1:7" ht="12.75">
      <c r="A6" s="185" t="s">
        <v>733</v>
      </c>
      <c r="B6" s="186" t="s">
        <v>757</v>
      </c>
      <c r="C6" s="186" t="s">
        <v>758</v>
      </c>
      <c r="D6" s="186" t="s">
        <v>759</v>
      </c>
      <c r="E6" s="187" t="s">
        <v>760</v>
      </c>
      <c r="F6" s="186" t="s">
        <v>1134</v>
      </c>
      <c r="G6" s="186" t="s">
        <v>98</v>
      </c>
    </row>
    <row r="7" spans="1:7" ht="12.75">
      <c r="A7" s="188" t="s">
        <v>734</v>
      </c>
      <c r="B7" s="189">
        <v>130000000000</v>
      </c>
      <c r="C7" s="189">
        <v>0</v>
      </c>
      <c r="D7" s="189">
        <v>8408203016</v>
      </c>
      <c r="E7" s="190">
        <v>2899310097</v>
      </c>
      <c r="F7" s="189">
        <v>21537659242</v>
      </c>
      <c r="G7" s="190">
        <f aca="true" t="shared" si="0" ref="G7:G21">SUM(B7:F7)</f>
        <v>162845172355</v>
      </c>
    </row>
    <row r="8" spans="1:13" ht="12.75">
      <c r="A8" s="191" t="s">
        <v>744</v>
      </c>
      <c r="B8" s="192"/>
      <c r="C8" s="192"/>
      <c r="D8" s="192">
        <v>497103026</v>
      </c>
      <c r="E8" s="192">
        <v>994206052</v>
      </c>
      <c r="F8" s="192"/>
      <c r="G8" s="194">
        <f t="shared" si="0"/>
        <v>1491309078</v>
      </c>
      <c r="K8" s="343" t="s">
        <v>636</v>
      </c>
      <c r="L8" s="344"/>
      <c r="M8" s="345">
        <v>9482618155</v>
      </c>
    </row>
    <row r="9" spans="1:13" ht="12.75">
      <c r="A9" s="191" t="s">
        <v>743</v>
      </c>
      <c r="B9" s="192"/>
      <c r="C9" s="192"/>
      <c r="D9" s="192"/>
      <c r="E9" s="194"/>
      <c r="F9" s="192">
        <v>10497920366</v>
      </c>
      <c r="G9" s="194">
        <f t="shared" si="0"/>
        <v>10497920366</v>
      </c>
      <c r="K9" s="344" t="s">
        <v>637</v>
      </c>
      <c r="L9" s="346">
        <v>0.15</v>
      </c>
      <c r="M9" s="347">
        <v>1491309077</v>
      </c>
    </row>
    <row r="10" spans="1:13" ht="12.75">
      <c r="A10" s="195" t="s">
        <v>405</v>
      </c>
      <c r="B10" s="192"/>
      <c r="C10" s="192"/>
      <c r="D10" s="192"/>
      <c r="E10" s="194"/>
      <c r="F10" s="192"/>
      <c r="G10" s="194">
        <f t="shared" si="0"/>
        <v>0</v>
      </c>
      <c r="K10" s="344" t="s">
        <v>638</v>
      </c>
      <c r="L10" s="346">
        <v>0.1</v>
      </c>
      <c r="M10" s="347">
        <v>994206052</v>
      </c>
    </row>
    <row r="11" spans="1:13" ht="12.75">
      <c r="A11" s="191" t="s">
        <v>735</v>
      </c>
      <c r="B11" s="192"/>
      <c r="C11" s="192"/>
      <c r="D11" s="192"/>
      <c r="E11" s="192"/>
      <c r="F11" s="192"/>
      <c r="G11" s="194">
        <f t="shared" si="0"/>
        <v>0</v>
      </c>
      <c r="K11" s="344" t="s">
        <v>639</v>
      </c>
      <c r="L11" s="346">
        <v>0.05</v>
      </c>
      <c r="M11" s="347">
        <v>497103026</v>
      </c>
    </row>
    <row r="12" spans="1:13" ht="12.75">
      <c r="A12" s="191" t="s">
        <v>736</v>
      </c>
      <c r="B12" s="192"/>
      <c r="C12" s="192"/>
      <c r="D12" s="192"/>
      <c r="E12" s="193"/>
      <c r="F12" s="192"/>
      <c r="G12" s="194">
        <f t="shared" si="0"/>
        <v>0</v>
      </c>
      <c r="K12" s="344" t="s">
        <v>640</v>
      </c>
      <c r="L12" s="346">
        <v>0.05</v>
      </c>
      <c r="M12" s="347">
        <v>6500000000</v>
      </c>
    </row>
    <row r="13" spans="1:7" ht="12.75">
      <c r="A13" s="191" t="s">
        <v>843</v>
      </c>
      <c r="B13" s="192"/>
      <c r="C13" s="192"/>
      <c r="D13" s="192"/>
      <c r="E13" s="193"/>
      <c r="F13" s="192">
        <v>-9482618155</v>
      </c>
      <c r="G13" s="194">
        <f t="shared" si="0"/>
        <v>-9482618155</v>
      </c>
    </row>
    <row r="14" spans="1:7" ht="12.75">
      <c r="A14" s="195" t="s">
        <v>737</v>
      </c>
      <c r="B14" s="192"/>
      <c r="C14" s="192"/>
      <c r="D14" s="192"/>
      <c r="E14" s="192"/>
      <c r="F14" s="192"/>
      <c r="G14" s="194">
        <f t="shared" si="0"/>
        <v>0</v>
      </c>
    </row>
    <row r="15" spans="1:9" ht="12.75">
      <c r="A15" s="196" t="s">
        <v>738</v>
      </c>
      <c r="B15" s="197">
        <f>SUM(B7:B14)</f>
        <v>130000000000</v>
      </c>
      <c r="C15" s="197">
        <f>SUM(C7:C14)</f>
        <v>0</v>
      </c>
      <c r="D15" s="197">
        <f>SUM(D7:D14)</f>
        <v>8905306042</v>
      </c>
      <c r="E15" s="197">
        <f>SUM(E7:E14)</f>
        <v>3893516149</v>
      </c>
      <c r="F15" s="197">
        <f>SUM(F7:F14)-1</f>
        <v>22552961452</v>
      </c>
      <c r="G15" s="194">
        <f>SUM(B15:F15)</f>
        <v>165351783643</v>
      </c>
      <c r="H15" s="223">
        <f>CDKT!F110</f>
        <v>162724440572</v>
      </c>
      <c r="I15" s="375">
        <f>G15-H15</f>
        <v>2627343071</v>
      </c>
    </row>
    <row r="16" spans="1:8" ht="12.75">
      <c r="A16" s="191" t="s">
        <v>739</v>
      </c>
      <c r="B16" s="192"/>
      <c r="C16" s="192"/>
      <c r="D16" s="192"/>
      <c r="E16" s="193">
        <v>1049792037</v>
      </c>
      <c r="F16" s="192"/>
      <c r="G16" s="198">
        <f>SUM(B16:F16)</f>
        <v>1049792037</v>
      </c>
      <c r="H16" s="104"/>
    </row>
    <row r="17" spans="1:7" ht="12.75">
      <c r="A17" s="191" t="s">
        <v>740</v>
      </c>
      <c r="B17" s="199"/>
      <c r="C17" s="192"/>
      <c r="D17" s="192"/>
      <c r="E17" s="194"/>
      <c r="F17" s="192">
        <v>2949544582.621006</v>
      </c>
      <c r="G17" s="198">
        <f t="shared" si="0"/>
        <v>2949544582.621006</v>
      </c>
    </row>
    <row r="18" spans="1:7" ht="12.75">
      <c r="A18" s="195" t="s">
        <v>405</v>
      </c>
      <c r="B18" s="192"/>
      <c r="C18" s="192"/>
      <c r="D18" s="192"/>
      <c r="E18" s="194"/>
      <c r="F18" s="192"/>
      <c r="G18" s="198">
        <f t="shared" si="0"/>
        <v>0</v>
      </c>
    </row>
    <row r="19" spans="1:7" ht="12.75">
      <c r="A19" s="191" t="s">
        <v>741</v>
      </c>
      <c r="B19" s="192"/>
      <c r="C19" s="192"/>
      <c r="D19" s="192"/>
      <c r="E19" s="194"/>
      <c r="F19" s="192"/>
      <c r="G19" s="198">
        <f t="shared" si="0"/>
        <v>0</v>
      </c>
    </row>
    <row r="20" spans="1:7" ht="12.75">
      <c r="A20" s="191" t="s">
        <v>635</v>
      </c>
      <c r="B20" s="192"/>
      <c r="C20" s="192"/>
      <c r="D20" s="192"/>
      <c r="E20" s="193"/>
      <c r="F20" s="192"/>
      <c r="G20" s="198">
        <f t="shared" si="0"/>
        <v>0</v>
      </c>
    </row>
    <row r="21" spans="1:7" ht="12.75">
      <c r="A21" s="191" t="s">
        <v>641</v>
      </c>
      <c r="B21" s="192"/>
      <c r="C21" s="192"/>
      <c r="D21" s="192"/>
      <c r="E21" s="194"/>
      <c r="F21" s="192">
        <f>-9649376110</f>
        <v>-9649376110</v>
      </c>
      <c r="G21" s="198">
        <f t="shared" si="0"/>
        <v>-9649376110</v>
      </c>
    </row>
    <row r="22" spans="1:9" ht="12.75">
      <c r="A22" s="200" t="s">
        <v>742</v>
      </c>
      <c r="B22" s="201">
        <f>SUM(B15:B21)</f>
        <v>130000000000</v>
      </c>
      <c r="C22" s="201">
        <f>SUM(C15:C21)</f>
        <v>0</v>
      </c>
      <c r="D22" s="201">
        <f>SUM(D15:D21)</f>
        <v>8905306042</v>
      </c>
      <c r="E22" s="202">
        <f>SUM(E15:E21)</f>
        <v>4943308186</v>
      </c>
      <c r="F22" s="201">
        <f>SUM(F15:F21)-1</f>
        <v>15853129923.621006</v>
      </c>
      <c r="G22" s="203">
        <f>SUM(G15:G21)-1</f>
        <v>159701744151.621</v>
      </c>
      <c r="H22" s="223">
        <f>CDKT!E110</f>
        <v>155576897705</v>
      </c>
      <c r="I22" s="375">
        <f>G22-H22</f>
        <v>4124846446.621002</v>
      </c>
    </row>
    <row r="23" spans="1:8" ht="12.75">
      <c r="A23" s="204"/>
      <c r="B23" s="205"/>
      <c r="C23" s="205"/>
      <c r="D23" s="205"/>
      <c r="E23" s="205"/>
      <c r="F23" s="205"/>
      <c r="G23" s="205"/>
      <c r="H23" s="218"/>
    </row>
    <row r="24" spans="1:9" ht="17.25">
      <c r="A24" s="115"/>
      <c r="B24" s="205"/>
      <c r="C24" s="115"/>
      <c r="D24" s="226" t="str">
        <f>"            "&amp;CDKT!$F$140</f>
        <v>            Bình Döông, Ngaøy  20  thaùng  07 naêm  2015</v>
      </c>
      <c r="E24" s="115"/>
      <c r="F24" s="115"/>
      <c r="G24" s="115"/>
      <c r="H24" s="218"/>
      <c r="I24" s="250"/>
    </row>
    <row r="25" spans="1:9" ht="15.75">
      <c r="A25" s="132" t="s">
        <v>841</v>
      </c>
      <c r="B25" s="115"/>
      <c r="C25" s="205"/>
      <c r="D25" s="116"/>
      <c r="E25" s="134" t="s">
        <v>842</v>
      </c>
      <c r="F25" s="116"/>
      <c r="G25" s="115"/>
      <c r="H25" s="218"/>
      <c r="I25" s="218"/>
    </row>
    <row r="26" spans="4:8" ht="12.75">
      <c r="D26" s="218"/>
      <c r="E26" s="104"/>
      <c r="F26" s="104"/>
      <c r="H26" s="104"/>
    </row>
    <row r="27" spans="4:8" ht="12.75">
      <c r="D27" s="104"/>
      <c r="E27" s="104"/>
      <c r="F27" s="104"/>
      <c r="H27" s="104"/>
    </row>
    <row r="28" spans="4:8" ht="12.75">
      <c r="D28" s="218"/>
      <c r="F28" s="104"/>
      <c r="G28" s="218"/>
      <c r="H28" s="218"/>
    </row>
    <row r="29" spans="4:8" ht="12.75">
      <c r="D29" s="218"/>
      <c r="E29" s="218"/>
      <c r="F29" s="104"/>
      <c r="G29" s="104"/>
      <c r="H29" s="218"/>
    </row>
    <row r="30" spans="6:8" ht="12.75">
      <c r="F30" s="104"/>
      <c r="G30" s="104"/>
      <c r="H30" s="218"/>
    </row>
    <row r="31" spans="6:8" ht="12.75">
      <c r="F31" s="104"/>
      <c r="G31" s="104"/>
      <c r="H31" s="218"/>
    </row>
    <row r="32" spans="6:7" ht="12.75">
      <c r="F32" s="218"/>
      <c r="G32" s="104"/>
    </row>
    <row r="33" ht="12.75">
      <c r="G33" s="104"/>
    </row>
  </sheetData>
  <sheetProtection/>
  <mergeCells count="7">
    <mergeCell ref="G3:G5"/>
    <mergeCell ref="A3:A5"/>
    <mergeCell ref="B3:B5"/>
    <mergeCell ref="C3:C5"/>
    <mergeCell ref="D3:D5"/>
    <mergeCell ref="E3:E5"/>
    <mergeCell ref="F3:F5"/>
  </mergeCells>
  <printOptions/>
  <pageMargins left="0.55" right="0.35" top="0.75" bottom="0.75" header="0.3" footer="0.3"/>
  <pageSetup firstPageNumber="22" useFirstPageNumber="1" horizontalDpi="600" verticalDpi="600" orientation="landscape" r:id="rId1"/>
  <headerFooter>
    <oddFooter>&amp;R&amp;P</oddFooter>
  </headerFooter>
</worksheet>
</file>

<file path=xl/worksheets/sheet15.xml><?xml version="1.0" encoding="utf-8"?>
<worksheet xmlns="http://schemas.openxmlformats.org/spreadsheetml/2006/main" xmlns:r="http://schemas.openxmlformats.org/officeDocument/2006/relationships">
  <dimension ref="A1:K160"/>
  <sheetViews>
    <sheetView zoomScalePageLayoutView="0" workbookViewId="0" topLeftCell="A4">
      <pane xSplit="2" ySplit="6" topLeftCell="C133" activePane="bottomRight" state="frozen"/>
      <selection pane="topLeft" activeCell="A4" sqref="A4"/>
      <selection pane="topRight" activeCell="C4" sqref="C4"/>
      <selection pane="bottomLeft" activeCell="A11" sqref="A11"/>
      <selection pane="bottomRight" activeCell="A153" sqref="A153:IV156"/>
    </sheetView>
  </sheetViews>
  <sheetFormatPr defaultColWidth="9.140625" defaultRowHeight="12.75"/>
  <cols>
    <col min="1" max="1" width="7.421875" style="232" customWidth="1"/>
    <col min="2" max="2" width="31.8515625" style="232" customWidth="1"/>
    <col min="3" max="4" width="15.57421875" style="231" bestFit="1" customWidth="1"/>
    <col min="5" max="5" width="16.57421875" style="231" bestFit="1" customWidth="1"/>
    <col min="6" max="10" width="15.57421875" style="231" bestFit="1" customWidth="1"/>
    <col min="11" max="11" width="17.7109375" style="231" bestFit="1" customWidth="1"/>
    <col min="12" max="16384" width="9.140625" style="232" customWidth="1"/>
  </cols>
  <sheetData>
    <row r="1" spans="1:3" ht="15.75">
      <c r="A1" s="511" t="s">
        <v>1037</v>
      </c>
      <c r="B1" s="511"/>
      <c r="C1" s="511"/>
    </row>
    <row r="2" spans="1:3" ht="15.75">
      <c r="A2" s="511" t="s">
        <v>633</v>
      </c>
      <c r="B2" s="511"/>
      <c r="C2" s="511"/>
    </row>
    <row r="3" spans="1:3" ht="15.75">
      <c r="A3" s="511" t="s">
        <v>1038</v>
      </c>
      <c r="B3" s="511"/>
      <c r="C3" s="511"/>
    </row>
    <row r="4" spans="1:3" ht="15.75">
      <c r="A4" s="511" t="s">
        <v>1039</v>
      </c>
      <c r="B4" s="511"/>
      <c r="C4" s="511"/>
    </row>
    <row r="5" spans="1:10" ht="23.25">
      <c r="A5" s="510" t="s">
        <v>1040</v>
      </c>
      <c r="B5" s="510"/>
      <c r="C5" s="510"/>
      <c r="D5" s="510"/>
      <c r="E5" s="510"/>
      <c r="F5" s="510"/>
      <c r="G5" s="510"/>
      <c r="H5" s="510"/>
      <c r="I5" s="510"/>
      <c r="J5" s="510"/>
    </row>
    <row r="6" spans="1:10" ht="18">
      <c r="A6" s="505" t="s">
        <v>583</v>
      </c>
      <c r="B6" s="505"/>
      <c r="C6" s="505"/>
      <c r="D6" s="505"/>
      <c r="E6" s="505"/>
      <c r="F6" s="505"/>
      <c r="G6" s="505"/>
      <c r="H6" s="505"/>
      <c r="I6" s="505"/>
      <c r="J6" s="505"/>
    </row>
    <row r="7" spans="1:10" ht="9.75" customHeight="1">
      <c r="A7" s="233"/>
      <c r="B7" s="233"/>
      <c r="C7" s="234"/>
      <c r="D7" s="234"/>
      <c r="E7" s="234"/>
      <c r="F7" s="234"/>
      <c r="G7" s="234"/>
      <c r="H7" s="234"/>
      <c r="I7" s="234"/>
      <c r="J7" s="234"/>
    </row>
    <row r="8" spans="1:11" s="236" customFormat="1" ht="19.5" customHeight="1">
      <c r="A8" s="506" t="s">
        <v>1041</v>
      </c>
      <c r="B8" s="507" t="s">
        <v>1042</v>
      </c>
      <c r="C8" s="509" t="s">
        <v>1043</v>
      </c>
      <c r="D8" s="509"/>
      <c r="E8" s="509" t="s">
        <v>1044</v>
      </c>
      <c r="F8" s="509"/>
      <c r="G8" s="509" t="s">
        <v>1045</v>
      </c>
      <c r="H8" s="509"/>
      <c r="I8" s="509" t="s">
        <v>1046</v>
      </c>
      <c r="J8" s="509"/>
      <c r="K8" s="235"/>
    </row>
    <row r="9" spans="1:11" s="236" customFormat="1" ht="20.25" customHeight="1">
      <c r="A9" s="507"/>
      <c r="B9" s="507"/>
      <c r="C9" s="275" t="s">
        <v>1047</v>
      </c>
      <c r="D9" s="275" t="s">
        <v>1048</v>
      </c>
      <c r="E9" s="275" t="s">
        <v>1047</v>
      </c>
      <c r="F9" s="275" t="s">
        <v>1048</v>
      </c>
      <c r="G9" s="275" t="s">
        <v>1047</v>
      </c>
      <c r="H9" s="275" t="s">
        <v>1048</v>
      </c>
      <c r="I9" s="275" t="s">
        <v>1047</v>
      </c>
      <c r="J9" s="275" t="s">
        <v>1048</v>
      </c>
      <c r="K9" s="235"/>
    </row>
    <row r="10" spans="1:11" ht="14.25">
      <c r="A10" s="383" t="s">
        <v>800</v>
      </c>
      <c r="B10" s="383" t="s">
        <v>801</v>
      </c>
      <c r="C10" s="384">
        <v>495990412</v>
      </c>
      <c r="D10" s="384">
        <v>0</v>
      </c>
      <c r="E10" s="384">
        <v>5036908297</v>
      </c>
      <c r="F10" s="384">
        <v>5299050061</v>
      </c>
      <c r="G10" s="384">
        <v>20724220726</v>
      </c>
      <c r="H10" s="384">
        <v>21021035311</v>
      </c>
      <c r="I10" s="384">
        <v>233848648</v>
      </c>
      <c r="J10" s="384">
        <v>0</v>
      </c>
      <c r="K10" s="205">
        <f>SUM(I10:I11)</f>
        <v>239319049</v>
      </c>
    </row>
    <row r="11" spans="1:11" ht="14.25">
      <c r="A11" s="385" t="s">
        <v>802</v>
      </c>
      <c r="B11" s="385" t="s">
        <v>803</v>
      </c>
      <c r="C11" s="386">
        <v>5470401</v>
      </c>
      <c r="D11" s="386">
        <v>0</v>
      </c>
      <c r="E11" s="386">
        <v>0</v>
      </c>
      <c r="F11" s="386">
        <v>0</v>
      </c>
      <c r="G11" s="386">
        <v>0</v>
      </c>
      <c r="H11" s="386">
        <v>0</v>
      </c>
      <c r="I11" s="386">
        <v>5470401</v>
      </c>
      <c r="J11" s="386">
        <v>0</v>
      </c>
      <c r="K11" s="205">
        <f>SUM(I12:I42)</f>
        <v>41397173694</v>
      </c>
    </row>
    <row r="12" spans="1:11" ht="14.25">
      <c r="A12" s="385" t="s">
        <v>804</v>
      </c>
      <c r="B12" s="385" t="s">
        <v>805</v>
      </c>
      <c r="C12" s="386">
        <v>3403392003</v>
      </c>
      <c r="D12" s="386">
        <v>0</v>
      </c>
      <c r="E12" s="386">
        <v>98819973704</v>
      </c>
      <c r="F12" s="386">
        <v>94722740119</v>
      </c>
      <c r="G12" s="386">
        <v>226757396050</v>
      </c>
      <c r="H12" s="386">
        <v>222173826884</v>
      </c>
      <c r="I12" s="386">
        <v>7500625588</v>
      </c>
      <c r="J12" s="386">
        <v>0</v>
      </c>
      <c r="K12" s="205"/>
    </row>
    <row r="13" spans="1:11" ht="14.25">
      <c r="A13" s="385" t="s">
        <v>806</v>
      </c>
      <c r="B13" s="385" t="s">
        <v>848</v>
      </c>
      <c r="C13" s="386">
        <v>238147309</v>
      </c>
      <c r="D13" s="386">
        <v>0</v>
      </c>
      <c r="E13" s="386">
        <v>3950029163</v>
      </c>
      <c r="F13" s="386">
        <v>4138193819</v>
      </c>
      <c r="G13" s="386">
        <v>45802566865</v>
      </c>
      <c r="H13" s="386">
        <v>46311869694</v>
      </c>
      <c r="I13" s="386">
        <v>49982653</v>
      </c>
      <c r="J13" s="386">
        <v>0</v>
      </c>
      <c r="K13" s="205"/>
    </row>
    <row r="14" spans="1:11" ht="14.25">
      <c r="A14" s="385" t="s">
        <v>849</v>
      </c>
      <c r="B14" s="385" t="s">
        <v>850</v>
      </c>
      <c r="C14" s="386">
        <v>2179105</v>
      </c>
      <c r="D14" s="386">
        <v>0</v>
      </c>
      <c r="E14" s="386">
        <v>11062</v>
      </c>
      <c r="F14" s="386">
        <v>0</v>
      </c>
      <c r="G14" s="386">
        <v>11062</v>
      </c>
      <c r="H14" s="386">
        <v>0</v>
      </c>
      <c r="I14" s="386">
        <v>2190167</v>
      </c>
      <c r="J14" s="386">
        <v>0</v>
      </c>
      <c r="K14" s="205"/>
    </row>
    <row r="15" spans="1:11" ht="14.25">
      <c r="A15" s="385" t="s">
        <v>851</v>
      </c>
      <c r="B15" s="385" t="s">
        <v>852</v>
      </c>
      <c r="C15" s="386">
        <v>344749492</v>
      </c>
      <c r="D15" s="386">
        <v>0</v>
      </c>
      <c r="E15" s="386">
        <v>113092784233</v>
      </c>
      <c r="F15" s="386">
        <v>111600086479</v>
      </c>
      <c r="G15" s="386">
        <v>468393638702</v>
      </c>
      <c r="H15" s="386">
        <v>467388812170</v>
      </c>
      <c r="I15" s="386">
        <v>1837447246</v>
      </c>
      <c r="J15" s="386">
        <v>0</v>
      </c>
      <c r="K15" s="205"/>
    </row>
    <row r="16" spans="1:11" ht="14.25">
      <c r="A16" s="385" t="s">
        <v>853</v>
      </c>
      <c r="B16" s="385" t="s">
        <v>854</v>
      </c>
      <c r="C16" s="386">
        <v>1883335271</v>
      </c>
      <c r="D16" s="386">
        <v>0</v>
      </c>
      <c r="E16" s="386">
        <v>81562162654</v>
      </c>
      <c r="F16" s="386">
        <v>70525063730</v>
      </c>
      <c r="G16" s="386">
        <v>344877947624</v>
      </c>
      <c r="H16" s="386">
        <v>332619983016</v>
      </c>
      <c r="I16" s="386">
        <v>12920434195</v>
      </c>
      <c r="J16" s="386">
        <v>0</v>
      </c>
      <c r="K16" s="205"/>
    </row>
    <row r="17" spans="1:11" ht="14.25">
      <c r="A17" s="385" t="s">
        <v>855</v>
      </c>
      <c r="B17" s="385" t="s">
        <v>856</v>
      </c>
      <c r="C17" s="386">
        <v>1976493</v>
      </c>
      <c r="D17" s="386">
        <v>0</v>
      </c>
      <c r="E17" s="386">
        <v>0</v>
      </c>
      <c r="F17" s="386">
        <v>106525</v>
      </c>
      <c r="G17" s="386">
        <v>0</v>
      </c>
      <c r="H17" s="386">
        <v>106525</v>
      </c>
      <c r="I17" s="386">
        <v>1869968</v>
      </c>
      <c r="J17" s="386">
        <v>0</v>
      </c>
      <c r="K17" s="205"/>
    </row>
    <row r="18" spans="1:11" ht="14.25">
      <c r="A18" s="385" t="s">
        <v>857</v>
      </c>
      <c r="B18" s="385" t="s">
        <v>858</v>
      </c>
      <c r="C18" s="386">
        <v>85006983</v>
      </c>
      <c r="D18" s="386">
        <v>0</v>
      </c>
      <c r="E18" s="386">
        <v>20260207337</v>
      </c>
      <c r="F18" s="386">
        <v>19575078512</v>
      </c>
      <c r="G18" s="386">
        <v>106539949572</v>
      </c>
      <c r="H18" s="386">
        <v>106444678945</v>
      </c>
      <c r="I18" s="386">
        <v>770135808</v>
      </c>
      <c r="J18" s="386">
        <v>0</v>
      </c>
      <c r="K18" s="205"/>
    </row>
    <row r="19" spans="1:11" ht="14.25">
      <c r="A19" s="385" t="s">
        <v>859</v>
      </c>
      <c r="B19" s="385" t="s">
        <v>860</v>
      </c>
      <c r="C19" s="386">
        <v>41668</v>
      </c>
      <c r="D19" s="386">
        <v>0</v>
      </c>
      <c r="E19" s="386">
        <v>0</v>
      </c>
      <c r="F19" s="386">
        <v>0</v>
      </c>
      <c r="G19" s="386">
        <v>0</v>
      </c>
      <c r="H19" s="386">
        <v>0</v>
      </c>
      <c r="I19" s="386">
        <v>41668</v>
      </c>
      <c r="J19" s="386">
        <v>0</v>
      </c>
      <c r="K19" s="205"/>
    </row>
    <row r="20" spans="1:11" ht="14.25">
      <c r="A20" s="385" t="s">
        <v>861</v>
      </c>
      <c r="B20" s="385" t="s">
        <v>862</v>
      </c>
      <c r="C20" s="386">
        <v>49457435</v>
      </c>
      <c r="D20" s="386">
        <v>0</v>
      </c>
      <c r="E20" s="386">
        <v>643324794</v>
      </c>
      <c r="F20" s="386">
        <v>400698500</v>
      </c>
      <c r="G20" s="386">
        <v>6226650797</v>
      </c>
      <c r="H20" s="386">
        <v>6046327726</v>
      </c>
      <c r="I20" s="386">
        <v>292083729</v>
      </c>
      <c r="J20" s="386">
        <v>0</v>
      </c>
      <c r="K20" s="205"/>
    </row>
    <row r="21" spans="1:11" ht="14.25">
      <c r="A21" s="385" t="s">
        <v>863</v>
      </c>
      <c r="B21" s="385" t="s">
        <v>864</v>
      </c>
      <c r="C21" s="386">
        <v>3360950</v>
      </c>
      <c r="D21" s="386">
        <v>0</v>
      </c>
      <c r="E21" s="386">
        <v>0</v>
      </c>
      <c r="F21" s="386">
        <v>0</v>
      </c>
      <c r="G21" s="386">
        <v>0</v>
      </c>
      <c r="H21" s="386">
        <v>0</v>
      </c>
      <c r="I21" s="386">
        <v>3360950</v>
      </c>
      <c r="J21" s="386">
        <v>0</v>
      </c>
      <c r="K21" s="205"/>
    </row>
    <row r="22" spans="1:11" ht="14.25">
      <c r="A22" s="385" t="s">
        <v>865</v>
      </c>
      <c r="B22" s="385" t="s">
        <v>866</v>
      </c>
      <c r="C22" s="386">
        <v>3610425</v>
      </c>
      <c r="D22" s="386">
        <v>0</v>
      </c>
      <c r="E22" s="386">
        <v>0</v>
      </c>
      <c r="F22" s="386">
        <v>0</v>
      </c>
      <c r="G22" s="386">
        <v>0</v>
      </c>
      <c r="H22" s="386">
        <v>0</v>
      </c>
      <c r="I22" s="386">
        <v>3610425</v>
      </c>
      <c r="J22" s="386">
        <v>0</v>
      </c>
      <c r="K22" s="205"/>
    </row>
    <row r="23" spans="1:11" ht="14.25">
      <c r="A23" s="385" t="s">
        <v>867</v>
      </c>
      <c r="B23" s="385" t="s">
        <v>868</v>
      </c>
      <c r="C23" s="386">
        <v>7857584</v>
      </c>
      <c r="D23" s="386">
        <v>0</v>
      </c>
      <c r="E23" s="386">
        <v>0</v>
      </c>
      <c r="F23" s="386">
        <v>0</v>
      </c>
      <c r="G23" s="386">
        <v>0</v>
      </c>
      <c r="H23" s="386">
        <v>0</v>
      </c>
      <c r="I23" s="386">
        <v>7857584</v>
      </c>
      <c r="J23" s="386">
        <v>0</v>
      </c>
      <c r="K23" s="205"/>
    </row>
    <row r="24" spans="1:11" ht="14.25">
      <c r="A24" s="385" t="s">
        <v>869</v>
      </c>
      <c r="B24" s="385" t="s">
        <v>870</v>
      </c>
      <c r="C24" s="386">
        <v>764035579</v>
      </c>
      <c r="D24" s="386">
        <v>0</v>
      </c>
      <c r="E24" s="386">
        <v>121119035969</v>
      </c>
      <c r="F24" s="386">
        <v>112522348223</v>
      </c>
      <c r="G24" s="386">
        <v>442332962796</v>
      </c>
      <c r="H24" s="386">
        <v>433374711863</v>
      </c>
      <c r="I24" s="386">
        <v>9360723325</v>
      </c>
      <c r="J24" s="386">
        <v>0</v>
      </c>
      <c r="K24" s="205"/>
    </row>
    <row r="25" spans="1:11" ht="14.25">
      <c r="A25" s="385" t="s">
        <v>123</v>
      </c>
      <c r="B25" s="385" t="s">
        <v>124</v>
      </c>
      <c r="C25" s="386">
        <v>38928250</v>
      </c>
      <c r="D25" s="386">
        <v>0</v>
      </c>
      <c r="E25" s="386">
        <v>158550</v>
      </c>
      <c r="F25" s="386">
        <v>0</v>
      </c>
      <c r="G25" s="386">
        <v>531854</v>
      </c>
      <c r="H25" s="386">
        <v>0</v>
      </c>
      <c r="I25" s="386">
        <v>39086800</v>
      </c>
      <c r="J25" s="386">
        <v>0</v>
      </c>
      <c r="K25" s="205"/>
    </row>
    <row r="26" spans="1:11" ht="14.25">
      <c r="A26" s="385" t="s">
        <v>439</v>
      </c>
      <c r="B26" s="385" t="s">
        <v>440</v>
      </c>
      <c r="C26" s="386">
        <v>8311015</v>
      </c>
      <c r="D26" s="386">
        <v>0</v>
      </c>
      <c r="E26" s="386">
        <v>5779356891</v>
      </c>
      <c r="F26" s="386">
        <v>5761452000</v>
      </c>
      <c r="G26" s="386">
        <v>12262837823</v>
      </c>
      <c r="H26" s="386">
        <v>12257172400</v>
      </c>
      <c r="I26" s="386">
        <v>26215906</v>
      </c>
      <c r="J26" s="386">
        <v>0</v>
      </c>
      <c r="K26" s="237"/>
    </row>
    <row r="27" spans="1:11" ht="14.25">
      <c r="A27" s="385" t="s">
        <v>459</v>
      </c>
      <c r="B27" s="385" t="s">
        <v>460</v>
      </c>
      <c r="C27" s="386">
        <v>45926444</v>
      </c>
      <c r="D27" s="386">
        <v>0</v>
      </c>
      <c r="E27" s="386">
        <v>38571747834</v>
      </c>
      <c r="F27" s="386">
        <v>35734296438</v>
      </c>
      <c r="G27" s="386">
        <v>96513951992</v>
      </c>
      <c r="H27" s="386">
        <v>93639508438</v>
      </c>
      <c r="I27" s="386">
        <v>2883377840</v>
      </c>
      <c r="J27" s="386">
        <v>0</v>
      </c>
      <c r="K27" s="205"/>
    </row>
    <row r="28" spans="1:11" ht="14.25">
      <c r="A28" s="385" t="s">
        <v>461</v>
      </c>
      <c r="B28" s="385" t="s">
        <v>462</v>
      </c>
      <c r="C28" s="386">
        <v>15046545</v>
      </c>
      <c r="D28" s="386">
        <v>0</v>
      </c>
      <c r="E28" s="386">
        <v>38273768068</v>
      </c>
      <c r="F28" s="386">
        <v>38152282613</v>
      </c>
      <c r="G28" s="386">
        <v>157080280904</v>
      </c>
      <c r="H28" s="386">
        <v>156961800810</v>
      </c>
      <c r="I28" s="386">
        <v>136532000</v>
      </c>
      <c r="J28" s="386">
        <v>0</v>
      </c>
      <c r="K28" s="205"/>
    </row>
    <row r="29" spans="1:11" ht="14.25">
      <c r="A29" s="385" t="s">
        <v>454</v>
      </c>
      <c r="B29" s="385" t="s">
        <v>455</v>
      </c>
      <c r="C29" s="386">
        <v>1660695</v>
      </c>
      <c r="D29" s="386">
        <v>0</v>
      </c>
      <c r="E29" s="386">
        <v>5132</v>
      </c>
      <c r="F29" s="386">
        <v>110000</v>
      </c>
      <c r="G29" s="386">
        <v>17107</v>
      </c>
      <c r="H29" s="386">
        <v>242000</v>
      </c>
      <c r="I29" s="386">
        <v>1555827</v>
      </c>
      <c r="J29" s="386">
        <v>0</v>
      </c>
      <c r="K29" s="205"/>
    </row>
    <row r="30" spans="1:11" ht="14.25">
      <c r="A30" s="385" t="s">
        <v>584</v>
      </c>
      <c r="B30" s="385" t="s">
        <v>585</v>
      </c>
      <c r="C30" s="386">
        <v>0</v>
      </c>
      <c r="D30" s="386">
        <v>0</v>
      </c>
      <c r="E30" s="386">
        <v>85419597154</v>
      </c>
      <c r="F30" s="386">
        <v>85327965302</v>
      </c>
      <c r="G30" s="386">
        <v>85419597154</v>
      </c>
      <c r="H30" s="386">
        <v>85327965302</v>
      </c>
      <c r="I30" s="386">
        <v>91631852</v>
      </c>
      <c r="J30" s="386">
        <v>0</v>
      </c>
      <c r="K30" s="205"/>
    </row>
    <row r="31" spans="1:11" s="278" customFormat="1" ht="14.25">
      <c r="A31" s="387" t="s">
        <v>87</v>
      </c>
      <c r="B31" s="387" t="s">
        <v>88</v>
      </c>
      <c r="C31" s="388">
        <v>273014697</v>
      </c>
      <c r="D31" s="388">
        <v>0</v>
      </c>
      <c r="E31" s="388">
        <v>894219262</v>
      </c>
      <c r="F31" s="388">
        <v>273014697</v>
      </c>
      <c r="G31" s="388">
        <v>1167233959</v>
      </c>
      <c r="H31" s="388">
        <v>1126974221</v>
      </c>
      <c r="I31" s="388">
        <v>894219262</v>
      </c>
      <c r="J31" s="388">
        <v>0</v>
      </c>
      <c r="K31" s="277">
        <f>I31/21036</f>
        <v>42508.99705267161</v>
      </c>
    </row>
    <row r="32" spans="1:11" s="279" customFormat="1" ht="14.25">
      <c r="A32" s="387" t="s">
        <v>871</v>
      </c>
      <c r="B32" s="387" t="s">
        <v>872</v>
      </c>
      <c r="C32" s="388">
        <v>2110332</v>
      </c>
      <c r="D32" s="388">
        <v>0</v>
      </c>
      <c r="E32" s="388">
        <v>7029246837</v>
      </c>
      <c r="F32" s="388">
        <v>7029246206</v>
      </c>
      <c r="G32" s="388">
        <v>8985813847</v>
      </c>
      <c r="H32" s="388">
        <v>8985790474</v>
      </c>
      <c r="I32" s="388">
        <v>2110963</v>
      </c>
      <c r="J32" s="388">
        <v>0</v>
      </c>
      <c r="K32" s="277">
        <f aca="true" t="shared" si="0" ref="K32:K42">I32/21036</f>
        <v>100.35001901502187</v>
      </c>
    </row>
    <row r="33" spans="1:11" s="279" customFormat="1" ht="14.25">
      <c r="A33" s="387" t="s">
        <v>873</v>
      </c>
      <c r="B33" s="387" t="s">
        <v>874</v>
      </c>
      <c r="C33" s="388">
        <v>7128680</v>
      </c>
      <c r="D33" s="388">
        <v>0</v>
      </c>
      <c r="E33" s="388">
        <v>11054</v>
      </c>
      <c r="F33" s="388">
        <v>2201323</v>
      </c>
      <c r="G33" s="388">
        <v>18235441840</v>
      </c>
      <c r="H33" s="388">
        <v>18230508844</v>
      </c>
      <c r="I33" s="388">
        <v>4938411</v>
      </c>
      <c r="J33" s="388">
        <v>0</v>
      </c>
      <c r="K33" s="277">
        <f t="shared" si="0"/>
        <v>234.75998288648032</v>
      </c>
    </row>
    <row r="34" spans="1:11" s="279" customFormat="1" ht="14.25">
      <c r="A34" s="387" t="s">
        <v>875</v>
      </c>
      <c r="B34" s="387" t="s">
        <v>876</v>
      </c>
      <c r="C34" s="388">
        <v>21588195</v>
      </c>
      <c r="D34" s="388">
        <v>0</v>
      </c>
      <c r="E34" s="388">
        <v>10985</v>
      </c>
      <c r="F34" s="388">
        <v>46</v>
      </c>
      <c r="G34" s="388">
        <v>224445</v>
      </c>
      <c r="H34" s="388">
        <v>57</v>
      </c>
      <c r="I34" s="388">
        <v>21599134</v>
      </c>
      <c r="J34" s="388">
        <v>0</v>
      </c>
      <c r="K34" s="277">
        <f t="shared" si="0"/>
        <v>1026.7700133105152</v>
      </c>
    </row>
    <row r="35" spans="1:11" s="279" customFormat="1" ht="14.25">
      <c r="A35" s="387" t="s">
        <v>877</v>
      </c>
      <c r="B35" s="387" t="s">
        <v>878</v>
      </c>
      <c r="C35" s="388">
        <v>0</v>
      </c>
      <c r="D35" s="388">
        <v>0</v>
      </c>
      <c r="E35" s="388">
        <v>13935717974</v>
      </c>
      <c r="F35" s="388">
        <v>9430515687</v>
      </c>
      <c r="G35" s="388">
        <v>58057598575</v>
      </c>
      <c r="H35" s="388">
        <v>53553292932</v>
      </c>
      <c r="I35" s="388">
        <v>4505202287</v>
      </c>
      <c r="J35" s="388">
        <v>0</v>
      </c>
      <c r="K35" s="277">
        <f t="shared" si="0"/>
        <v>214166.3000095075</v>
      </c>
    </row>
    <row r="36" spans="1:11" s="279" customFormat="1" ht="14.25">
      <c r="A36" s="387" t="s">
        <v>879</v>
      </c>
      <c r="B36" s="387" t="s">
        <v>880</v>
      </c>
      <c r="C36" s="388">
        <v>9133252</v>
      </c>
      <c r="D36" s="388">
        <v>0</v>
      </c>
      <c r="E36" s="388">
        <v>59194506</v>
      </c>
      <c r="F36" s="388">
        <v>58257194</v>
      </c>
      <c r="G36" s="388">
        <v>4675394651</v>
      </c>
      <c r="H36" s="388">
        <v>4674532098</v>
      </c>
      <c r="I36" s="388">
        <v>10070564</v>
      </c>
      <c r="J36" s="388">
        <v>0</v>
      </c>
      <c r="K36" s="277">
        <f t="shared" si="0"/>
        <v>478.7299866894847</v>
      </c>
    </row>
    <row r="37" spans="1:11" s="279" customFormat="1" ht="14.25">
      <c r="A37" s="387" t="s">
        <v>881</v>
      </c>
      <c r="B37" s="387" t="s">
        <v>882</v>
      </c>
      <c r="C37" s="388">
        <v>10711480</v>
      </c>
      <c r="D37" s="388">
        <v>0</v>
      </c>
      <c r="E37" s="388">
        <v>0</v>
      </c>
      <c r="F37" s="388">
        <v>1277675</v>
      </c>
      <c r="G37" s="388">
        <v>1096026</v>
      </c>
      <c r="H37" s="388">
        <v>1277675</v>
      </c>
      <c r="I37" s="388">
        <v>9433805</v>
      </c>
      <c r="J37" s="388">
        <v>0</v>
      </c>
      <c r="K37" s="277">
        <f t="shared" si="0"/>
        <v>448.46002091652406</v>
      </c>
    </row>
    <row r="38" spans="1:11" s="279" customFormat="1" ht="14.25">
      <c r="A38" s="387" t="s">
        <v>883</v>
      </c>
      <c r="B38" s="387" t="s">
        <v>884</v>
      </c>
      <c r="C38" s="388">
        <v>983643</v>
      </c>
      <c r="D38" s="388">
        <v>0</v>
      </c>
      <c r="E38" s="388">
        <v>0</v>
      </c>
      <c r="F38" s="388">
        <v>0</v>
      </c>
      <c r="G38" s="388">
        <v>9726</v>
      </c>
      <c r="H38" s="388">
        <v>0</v>
      </c>
      <c r="I38" s="388">
        <v>983643</v>
      </c>
      <c r="J38" s="388">
        <v>0</v>
      </c>
      <c r="K38" s="277">
        <f t="shared" si="0"/>
        <v>46.75998288648032</v>
      </c>
    </row>
    <row r="39" spans="1:11" s="279" customFormat="1" ht="14.25">
      <c r="A39" s="387" t="s">
        <v>885</v>
      </c>
      <c r="B39" s="387" t="s">
        <v>886</v>
      </c>
      <c r="C39" s="388">
        <v>6812782</v>
      </c>
      <c r="D39" s="388">
        <v>0</v>
      </c>
      <c r="E39" s="388">
        <v>234068</v>
      </c>
      <c r="F39" s="388">
        <v>0</v>
      </c>
      <c r="G39" s="388">
        <v>542860</v>
      </c>
      <c r="H39" s="388">
        <v>302236</v>
      </c>
      <c r="I39" s="388">
        <v>7046850</v>
      </c>
      <c r="J39" s="388">
        <v>0</v>
      </c>
      <c r="K39" s="277">
        <f t="shared" si="0"/>
        <v>334.9900171135197</v>
      </c>
    </row>
    <row r="40" spans="1:11" s="279" customFormat="1" ht="14.25">
      <c r="A40" s="387" t="s">
        <v>887</v>
      </c>
      <c r="B40" s="387" t="s">
        <v>888</v>
      </c>
      <c r="C40" s="388">
        <v>10533146</v>
      </c>
      <c r="D40" s="388">
        <v>0</v>
      </c>
      <c r="E40" s="388">
        <v>0</v>
      </c>
      <c r="F40" s="388">
        <v>0</v>
      </c>
      <c r="G40" s="388">
        <v>104150</v>
      </c>
      <c r="H40" s="388">
        <v>0</v>
      </c>
      <c r="I40" s="388">
        <v>10533146</v>
      </c>
      <c r="J40" s="388">
        <v>0</v>
      </c>
      <c r="K40" s="277">
        <f t="shared" si="0"/>
        <v>500.7200038030044</v>
      </c>
    </row>
    <row r="41" spans="1:11" s="279" customFormat="1" ht="14.25">
      <c r="A41" s="387" t="s">
        <v>889</v>
      </c>
      <c r="B41" s="387" t="s">
        <v>38</v>
      </c>
      <c r="C41" s="388">
        <v>2272098</v>
      </c>
      <c r="D41" s="388">
        <v>0</v>
      </c>
      <c r="E41" s="388">
        <v>0</v>
      </c>
      <c r="F41" s="388">
        <v>0</v>
      </c>
      <c r="G41" s="388">
        <v>22466</v>
      </c>
      <c r="H41" s="388">
        <v>0</v>
      </c>
      <c r="I41" s="388">
        <v>2272098</v>
      </c>
      <c r="J41" s="388">
        <v>0</v>
      </c>
      <c r="K41" s="277">
        <f t="shared" si="0"/>
        <v>108.00998288648032</v>
      </c>
    </row>
    <row r="42" spans="1:11" ht="14.25">
      <c r="A42" s="385" t="s">
        <v>844</v>
      </c>
      <c r="B42" s="385" t="s">
        <v>845</v>
      </c>
      <c r="C42" s="386">
        <v>0</v>
      </c>
      <c r="D42" s="386">
        <v>0</v>
      </c>
      <c r="E42" s="386">
        <v>1067304692</v>
      </c>
      <c r="F42" s="386">
        <v>1067304692</v>
      </c>
      <c r="G42" s="386">
        <v>12027714687</v>
      </c>
      <c r="H42" s="386">
        <v>12027714687</v>
      </c>
      <c r="I42" s="386">
        <v>0</v>
      </c>
      <c r="J42" s="386">
        <v>0</v>
      </c>
      <c r="K42" s="277">
        <f t="shared" si="0"/>
        <v>0</v>
      </c>
    </row>
    <row r="43" spans="1:11" ht="14.25">
      <c r="A43" s="385" t="s">
        <v>822</v>
      </c>
      <c r="B43" s="385" t="s">
        <v>823</v>
      </c>
      <c r="C43" s="386">
        <v>2104</v>
      </c>
      <c r="D43" s="386">
        <v>0</v>
      </c>
      <c r="E43" s="386">
        <v>0</v>
      </c>
      <c r="F43" s="386">
        <v>0</v>
      </c>
      <c r="G43" s="386">
        <v>3701816019</v>
      </c>
      <c r="H43" s="386">
        <v>3701813915</v>
      </c>
      <c r="I43" s="386">
        <v>2104</v>
      </c>
      <c r="J43" s="386">
        <v>0</v>
      </c>
      <c r="K43" s="374">
        <f>SUM(K31:K42)</f>
        <v>259954.84707168664</v>
      </c>
    </row>
    <row r="44" spans="1:11" ht="14.25">
      <c r="A44" s="385" t="s">
        <v>147</v>
      </c>
      <c r="B44" s="385" t="s">
        <v>145</v>
      </c>
      <c r="C44" s="386">
        <v>1689401</v>
      </c>
      <c r="D44" s="386">
        <v>0</v>
      </c>
      <c r="E44" s="386">
        <v>1268</v>
      </c>
      <c r="F44" s="386">
        <v>6</v>
      </c>
      <c r="G44" s="386">
        <v>19889</v>
      </c>
      <c r="H44" s="386">
        <v>69405</v>
      </c>
      <c r="I44" s="386">
        <v>1690663</v>
      </c>
      <c r="J44" s="386">
        <v>0</v>
      </c>
      <c r="K44" s="277"/>
    </row>
    <row r="45" spans="1:11" ht="14.25">
      <c r="A45" s="385" t="s">
        <v>39</v>
      </c>
      <c r="B45" s="385" t="s">
        <v>40</v>
      </c>
      <c r="C45" s="386">
        <v>17344613844</v>
      </c>
      <c r="D45" s="386">
        <v>0</v>
      </c>
      <c r="E45" s="386">
        <v>6079081302</v>
      </c>
      <c r="F45" s="386">
        <v>0</v>
      </c>
      <c r="G45" s="386">
        <v>13098411027</v>
      </c>
      <c r="H45" s="386">
        <v>0</v>
      </c>
      <c r="I45" s="386">
        <v>23423695146</v>
      </c>
      <c r="J45" s="386">
        <v>0</v>
      </c>
      <c r="K45" s="205"/>
    </row>
    <row r="46" spans="1:11" ht="14.25">
      <c r="A46" s="385" t="s">
        <v>890</v>
      </c>
      <c r="B46" s="385" t="s">
        <v>891</v>
      </c>
      <c r="C46" s="386">
        <v>132545373671</v>
      </c>
      <c r="D46" s="386">
        <v>1446230130</v>
      </c>
      <c r="E46" s="386">
        <v>242679294166</v>
      </c>
      <c r="F46" s="386">
        <v>257009214314</v>
      </c>
      <c r="G46" s="386">
        <v>914555342735</v>
      </c>
      <c r="H46" s="386">
        <v>938559578554</v>
      </c>
      <c r="I46" s="386">
        <v>118119189371</v>
      </c>
      <c r="J46" s="386">
        <v>1349965978</v>
      </c>
      <c r="K46" s="205"/>
    </row>
    <row r="47" spans="1:11" ht="14.25">
      <c r="A47" s="385" t="s">
        <v>892</v>
      </c>
      <c r="B47" s="385" t="s">
        <v>893</v>
      </c>
      <c r="C47" s="386">
        <v>113861528</v>
      </c>
      <c r="D47" s="386">
        <v>0</v>
      </c>
      <c r="E47" s="386">
        <v>21715759980</v>
      </c>
      <c r="F47" s="386">
        <v>19982732607</v>
      </c>
      <c r="G47" s="386">
        <v>79684285390</v>
      </c>
      <c r="H47" s="386">
        <v>78182943148</v>
      </c>
      <c r="I47" s="386">
        <v>1846888901</v>
      </c>
      <c r="J47" s="386">
        <v>0</v>
      </c>
      <c r="K47" s="205"/>
    </row>
    <row r="48" spans="1:11" ht="14.25">
      <c r="A48" s="385" t="s">
        <v>894</v>
      </c>
      <c r="B48" s="385" t="s">
        <v>895</v>
      </c>
      <c r="C48" s="386">
        <v>0</v>
      </c>
      <c r="D48" s="386"/>
      <c r="E48" s="386">
        <v>24225278869</v>
      </c>
      <c r="F48" s="386">
        <v>24225278869</v>
      </c>
      <c r="G48" s="386">
        <v>92163441865</v>
      </c>
      <c r="H48" s="386">
        <v>92163441865</v>
      </c>
      <c r="I48" s="386">
        <v>0</v>
      </c>
      <c r="J48" s="386"/>
      <c r="K48" s="205"/>
    </row>
    <row r="49" spans="1:11" ht="14.25">
      <c r="A49" s="385" t="s">
        <v>896</v>
      </c>
      <c r="B49" s="385" t="s">
        <v>897</v>
      </c>
      <c r="C49" s="386">
        <v>3750421783</v>
      </c>
      <c r="D49" s="386">
        <v>261094688</v>
      </c>
      <c r="E49" s="386">
        <v>1386539438</v>
      </c>
      <c r="F49" s="386">
        <v>1917609079</v>
      </c>
      <c r="G49" s="386">
        <v>5833531978</v>
      </c>
      <c r="H49" s="386">
        <v>5909836102</v>
      </c>
      <c r="I49" s="386">
        <v>3266144614</v>
      </c>
      <c r="J49" s="386">
        <v>307887160</v>
      </c>
      <c r="K49" s="205"/>
    </row>
    <row r="50" spans="1:11" ht="14.25">
      <c r="A50" s="385" t="s">
        <v>898</v>
      </c>
      <c r="B50" s="385" t="s">
        <v>899</v>
      </c>
      <c r="C50" s="386">
        <v>0</v>
      </c>
      <c r="D50" s="386">
        <v>3327279531</v>
      </c>
      <c r="E50" s="386">
        <v>0</v>
      </c>
      <c r="F50" s="386">
        <v>336136794</v>
      </c>
      <c r="G50" s="386">
        <v>60000000</v>
      </c>
      <c r="H50" s="386">
        <v>517827535</v>
      </c>
      <c r="I50" s="386">
        <v>0</v>
      </c>
      <c r="J50" s="386">
        <v>3663416325</v>
      </c>
      <c r="K50" s="205"/>
    </row>
    <row r="51" spans="1:11" ht="14.25">
      <c r="A51" s="385" t="s">
        <v>900</v>
      </c>
      <c r="B51" s="385" t="s">
        <v>901</v>
      </c>
      <c r="C51" s="386">
        <v>1503690044</v>
      </c>
      <c r="D51" s="386">
        <v>0</v>
      </c>
      <c r="E51" s="386">
        <v>660657901</v>
      </c>
      <c r="F51" s="386">
        <v>1076211946</v>
      </c>
      <c r="G51" s="386">
        <v>2522343447</v>
      </c>
      <c r="H51" s="386">
        <v>3558489966</v>
      </c>
      <c r="I51" s="386">
        <v>1088135999</v>
      </c>
      <c r="J51" s="386">
        <v>0</v>
      </c>
      <c r="K51" s="205"/>
    </row>
    <row r="52" spans="1:11" ht="14.25">
      <c r="A52" s="385" t="s">
        <v>902</v>
      </c>
      <c r="B52" s="385" t="s">
        <v>903</v>
      </c>
      <c r="C52" s="386">
        <v>1173169107</v>
      </c>
      <c r="D52" s="386">
        <v>0</v>
      </c>
      <c r="E52" s="386">
        <v>1442212929</v>
      </c>
      <c r="F52" s="386">
        <v>1226947689</v>
      </c>
      <c r="G52" s="386">
        <v>4854608956</v>
      </c>
      <c r="H52" s="386">
        <v>4412942183</v>
      </c>
      <c r="I52" s="386">
        <v>1388434347</v>
      </c>
      <c r="J52" s="386">
        <v>0</v>
      </c>
      <c r="K52" s="205"/>
    </row>
    <row r="53" spans="1:11" ht="14.25">
      <c r="A53" s="385" t="s">
        <v>904</v>
      </c>
      <c r="B53" s="385" t="s">
        <v>905</v>
      </c>
      <c r="C53" s="386">
        <v>1306771170</v>
      </c>
      <c r="D53" s="386">
        <v>0</v>
      </c>
      <c r="E53" s="386">
        <v>40711111</v>
      </c>
      <c r="F53" s="386">
        <v>114822548</v>
      </c>
      <c r="G53" s="386">
        <v>1582906430</v>
      </c>
      <c r="H53" s="386">
        <v>633305048</v>
      </c>
      <c r="I53" s="386">
        <v>1232659733</v>
      </c>
      <c r="J53" s="386">
        <v>0</v>
      </c>
      <c r="K53" s="205"/>
    </row>
    <row r="54" spans="1:11" ht="14.25">
      <c r="A54" s="385" t="s">
        <v>906</v>
      </c>
      <c r="B54" s="385" t="s">
        <v>907</v>
      </c>
      <c r="C54" s="386">
        <v>0</v>
      </c>
      <c r="D54" s="386">
        <v>0</v>
      </c>
      <c r="E54" s="386">
        <v>59297600</v>
      </c>
      <c r="F54" s="386">
        <v>0</v>
      </c>
      <c r="G54" s="386">
        <v>379682019</v>
      </c>
      <c r="H54" s="386">
        <v>320384419</v>
      </c>
      <c r="I54" s="386">
        <v>59297600</v>
      </c>
      <c r="J54" s="386">
        <v>0</v>
      </c>
      <c r="K54" s="205"/>
    </row>
    <row r="55" spans="1:11" ht="14.25">
      <c r="A55" s="385" t="s">
        <v>908</v>
      </c>
      <c r="B55" s="385" t="s">
        <v>909</v>
      </c>
      <c r="C55" s="386">
        <v>784955788</v>
      </c>
      <c r="D55" s="386">
        <v>0</v>
      </c>
      <c r="E55" s="386">
        <v>326788518</v>
      </c>
      <c r="F55" s="386">
        <v>63934867</v>
      </c>
      <c r="G55" s="386">
        <v>1468119181</v>
      </c>
      <c r="H55" s="386">
        <v>1456697428</v>
      </c>
      <c r="I55" s="386">
        <v>1047809439</v>
      </c>
      <c r="J55" s="386">
        <v>0</v>
      </c>
      <c r="K55" s="205"/>
    </row>
    <row r="56" spans="1:11" ht="14.25">
      <c r="A56" s="385" t="s">
        <v>824</v>
      </c>
      <c r="B56" s="385" t="s">
        <v>825</v>
      </c>
      <c r="C56" s="386">
        <v>23100000</v>
      </c>
      <c r="D56" s="386">
        <v>0</v>
      </c>
      <c r="E56" s="386">
        <v>0</v>
      </c>
      <c r="F56" s="386">
        <v>0</v>
      </c>
      <c r="G56" s="386">
        <v>23100000</v>
      </c>
      <c r="H56" s="386">
        <v>0</v>
      </c>
      <c r="I56" s="386">
        <v>23100000</v>
      </c>
      <c r="J56" s="386">
        <v>0</v>
      </c>
      <c r="K56" s="205"/>
    </row>
    <row r="57" spans="1:11" ht="14.25">
      <c r="A57" s="385" t="s">
        <v>910</v>
      </c>
      <c r="B57" s="385" t="s">
        <v>911</v>
      </c>
      <c r="C57" s="386">
        <v>59011696776</v>
      </c>
      <c r="D57" s="386">
        <v>0</v>
      </c>
      <c r="E57" s="386">
        <v>74198077582</v>
      </c>
      <c r="F57" s="386">
        <v>70320248450</v>
      </c>
      <c r="G57" s="386">
        <v>239529635853</v>
      </c>
      <c r="H57" s="386">
        <v>236188768870</v>
      </c>
      <c r="I57" s="386">
        <v>62889525908</v>
      </c>
      <c r="J57" s="386">
        <v>0</v>
      </c>
      <c r="K57" s="205"/>
    </row>
    <row r="58" spans="1:11" s="238" customFormat="1" ht="14.25">
      <c r="A58" s="385" t="s">
        <v>912</v>
      </c>
      <c r="B58" s="385" t="s">
        <v>913</v>
      </c>
      <c r="C58" s="386">
        <v>0</v>
      </c>
      <c r="D58" s="386">
        <v>0</v>
      </c>
      <c r="E58" s="386">
        <v>363636</v>
      </c>
      <c r="F58" s="386">
        <v>363636</v>
      </c>
      <c r="G58" s="386">
        <v>1690909</v>
      </c>
      <c r="H58" s="386">
        <v>1690909</v>
      </c>
      <c r="I58" s="386">
        <v>0</v>
      </c>
      <c r="J58" s="386">
        <v>0</v>
      </c>
      <c r="K58" s="239"/>
    </row>
    <row r="59" spans="1:11" ht="14.25">
      <c r="A59" s="385" t="s">
        <v>914</v>
      </c>
      <c r="B59" s="385" t="s">
        <v>915</v>
      </c>
      <c r="C59" s="386">
        <v>0</v>
      </c>
      <c r="D59" s="386">
        <v>0</v>
      </c>
      <c r="E59" s="386">
        <v>49428000</v>
      </c>
      <c r="F59" s="386">
        <v>49428000</v>
      </c>
      <c r="G59" s="386">
        <v>198267178</v>
      </c>
      <c r="H59" s="386">
        <v>207657678</v>
      </c>
      <c r="I59" s="386">
        <v>0</v>
      </c>
      <c r="J59" s="386">
        <v>0</v>
      </c>
      <c r="K59" s="205"/>
    </row>
    <row r="60" spans="1:11" ht="14.25">
      <c r="A60" s="385" t="s">
        <v>916</v>
      </c>
      <c r="B60" s="385" t="s">
        <v>917</v>
      </c>
      <c r="C60" s="386">
        <v>195009091</v>
      </c>
      <c r="D60" s="386">
        <v>0</v>
      </c>
      <c r="E60" s="386">
        <v>50950000</v>
      </c>
      <c r="F60" s="386">
        <v>55050000</v>
      </c>
      <c r="G60" s="386">
        <v>953605134</v>
      </c>
      <c r="H60" s="386">
        <v>809252043</v>
      </c>
      <c r="I60" s="386">
        <v>190909091</v>
      </c>
      <c r="J60" s="386">
        <v>0</v>
      </c>
      <c r="K60" s="205"/>
    </row>
    <row r="61" spans="1:11" ht="14.25">
      <c r="A61" s="385" t="s">
        <v>918</v>
      </c>
      <c r="B61" s="385" t="s">
        <v>919</v>
      </c>
      <c r="C61" s="386">
        <v>7896339631</v>
      </c>
      <c r="D61" s="386">
        <v>0</v>
      </c>
      <c r="E61" s="386">
        <v>105059045197</v>
      </c>
      <c r="F61" s="386">
        <v>106436212467</v>
      </c>
      <c r="G61" s="386">
        <v>270998445991</v>
      </c>
      <c r="H61" s="386">
        <v>278683524160</v>
      </c>
      <c r="I61" s="386">
        <v>6519172361</v>
      </c>
      <c r="J61" s="386">
        <v>0</v>
      </c>
      <c r="K61" s="205"/>
    </row>
    <row r="62" spans="1:11" ht="14.25">
      <c r="A62" s="385" t="s">
        <v>920</v>
      </c>
      <c r="B62" s="385" t="s">
        <v>921</v>
      </c>
      <c r="C62" s="386">
        <v>61265684746.112404</v>
      </c>
      <c r="D62" s="386">
        <v>0</v>
      </c>
      <c r="E62" s="386">
        <v>66073555433</v>
      </c>
      <c r="F62" s="386">
        <v>68944764559</v>
      </c>
      <c r="G62" s="386">
        <v>202805854260</v>
      </c>
      <c r="H62" s="386">
        <v>187888269286</v>
      </c>
      <c r="I62" s="386">
        <v>58394475620.112404</v>
      </c>
      <c r="J62" s="386">
        <v>0</v>
      </c>
      <c r="K62" s="205"/>
    </row>
    <row r="63" spans="1:11" ht="14.25">
      <c r="A63" s="385" t="s">
        <v>922</v>
      </c>
      <c r="B63" s="385" t="s">
        <v>923</v>
      </c>
      <c r="C63" s="386">
        <v>38070743836.96</v>
      </c>
      <c r="D63" s="386">
        <v>0</v>
      </c>
      <c r="E63" s="386">
        <v>171063168533</v>
      </c>
      <c r="F63" s="386">
        <v>163873136982</v>
      </c>
      <c r="G63" s="386">
        <v>583911354283</v>
      </c>
      <c r="H63" s="386">
        <v>585634047449</v>
      </c>
      <c r="I63" s="386">
        <v>45260775387.96</v>
      </c>
      <c r="J63" s="386">
        <v>0</v>
      </c>
      <c r="K63" s="205"/>
    </row>
    <row r="64" spans="1:11" ht="14.25">
      <c r="A64" s="385" t="s">
        <v>924</v>
      </c>
      <c r="B64" s="385" t="s">
        <v>925</v>
      </c>
      <c r="C64" s="386">
        <v>179847281</v>
      </c>
      <c r="D64" s="386">
        <v>0</v>
      </c>
      <c r="E64" s="386">
        <v>203774738</v>
      </c>
      <c r="F64" s="386">
        <v>203774738</v>
      </c>
      <c r="G64" s="386">
        <v>1165892149</v>
      </c>
      <c r="H64" s="386">
        <v>986044868</v>
      </c>
      <c r="I64" s="386">
        <v>179847281</v>
      </c>
      <c r="J64" s="386">
        <v>0</v>
      </c>
      <c r="K64" s="205"/>
    </row>
    <row r="65" spans="1:11" ht="14.25">
      <c r="A65" s="385" t="s">
        <v>28</v>
      </c>
      <c r="B65" s="385" t="s">
        <v>29</v>
      </c>
      <c r="C65" s="386">
        <v>0</v>
      </c>
      <c r="D65" s="386">
        <v>988200561</v>
      </c>
      <c r="E65" s="386">
        <v>0</v>
      </c>
      <c r="F65" s="386">
        <v>0</v>
      </c>
      <c r="G65" s="386">
        <v>0</v>
      </c>
      <c r="H65" s="386">
        <v>0</v>
      </c>
      <c r="I65" s="386">
        <v>0</v>
      </c>
      <c r="J65" s="386">
        <v>988200561</v>
      </c>
      <c r="K65" s="205"/>
    </row>
    <row r="66" spans="1:11" ht="14.25">
      <c r="A66" s="385" t="s">
        <v>926</v>
      </c>
      <c r="B66" s="385" t="s">
        <v>927</v>
      </c>
      <c r="C66" s="386">
        <v>9437407062</v>
      </c>
      <c r="D66" s="386">
        <v>0</v>
      </c>
      <c r="E66" s="386">
        <v>0</v>
      </c>
      <c r="F66" s="386">
        <v>0</v>
      </c>
      <c r="G66" s="386">
        <v>0</v>
      </c>
      <c r="H66" s="386">
        <v>81093866</v>
      </c>
      <c r="I66" s="386">
        <v>9437407062</v>
      </c>
      <c r="J66" s="386">
        <v>0</v>
      </c>
      <c r="K66" s="205"/>
    </row>
    <row r="67" spans="1:11" ht="14.25">
      <c r="A67" s="385" t="s">
        <v>928</v>
      </c>
      <c r="B67" s="385" t="s">
        <v>929</v>
      </c>
      <c r="C67" s="386">
        <v>166195599007</v>
      </c>
      <c r="D67" s="386">
        <v>0</v>
      </c>
      <c r="E67" s="386">
        <v>15487972256</v>
      </c>
      <c r="F67" s="386">
        <v>0</v>
      </c>
      <c r="G67" s="386">
        <v>23463101268</v>
      </c>
      <c r="H67" s="386">
        <v>7360992173</v>
      </c>
      <c r="I67" s="386">
        <v>181683571263</v>
      </c>
      <c r="J67" s="386">
        <v>0</v>
      </c>
      <c r="K67" s="205"/>
    </row>
    <row r="68" spans="1:11" ht="14.25">
      <c r="A68" s="385" t="s">
        <v>930</v>
      </c>
      <c r="B68" s="385" t="s">
        <v>931</v>
      </c>
      <c r="C68" s="386">
        <v>10028671077</v>
      </c>
      <c r="D68" s="386">
        <v>0</v>
      </c>
      <c r="E68" s="386">
        <v>0</v>
      </c>
      <c r="F68" s="386">
        <v>0</v>
      </c>
      <c r="G68" s="386">
        <v>65200000</v>
      </c>
      <c r="H68" s="386">
        <v>34849000</v>
      </c>
      <c r="I68" s="386">
        <v>10028671077</v>
      </c>
      <c r="J68" s="386">
        <v>0</v>
      </c>
      <c r="K68" s="205"/>
    </row>
    <row r="69" spans="1:11" ht="14.25">
      <c r="A69" s="385" t="s">
        <v>932</v>
      </c>
      <c r="B69" s="385" t="s">
        <v>933</v>
      </c>
      <c r="C69" s="386">
        <v>182000653</v>
      </c>
      <c r="D69" s="386">
        <v>0</v>
      </c>
      <c r="E69" s="386">
        <v>450000000</v>
      </c>
      <c r="F69" s="386">
        <v>0</v>
      </c>
      <c r="G69" s="386">
        <v>450000000</v>
      </c>
      <c r="H69" s="386">
        <v>803249676</v>
      </c>
      <c r="I69" s="386">
        <v>632000653</v>
      </c>
      <c r="J69" s="386">
        <v>0</v>
      </c>
      <c r="K69" s="205"/>
    </row>
    <row r="70" spans="1:11" ht="14.25">
      <c r="A70" s="385" t="s">
        <v>934</v>
      </c>
      <c r="B70" s="385" t="s">
        <v>935</v>
      </c>
      <c r="C70" s="386">
        <v>18748455901</v>
      </c>
      <c r="D70" s="386">
        <v>0</v>
      </c>
      <c r="E70" s="386">
        <v>1613695291</v>
      </c>
      <c r="F70" s="386">
        <v>0</v>
      </c>
      <c r="G70" s="386">
        <v>1613695291</v>
      </c>
      <c r="H70" s="386">
        <v>1019179984</v>
      </c>
      <c r="I70" s="386">
        <v>20362151192</v>
      </c>
      <c r="J70" s="386">
        <v>0</v>
      </c>
      <c r="K70" s="205"/>
    </row>
    <row r="71" spans="1:11" ht="14.25">
      <c r="A71" s="385" t="s">
        <v>936</v>
      </c>
      <c r="B71" s="385" t="s">
        <v>937</v>
      </c>
      <c r="C71" s="386">
        <v>699954545</v>
      </c>
      <c r="D71" s="386">
        <v>0</v>
      </c>
      <c r="E71" s="386">
        <v>0</v>
      </c>
      <c r="F71" s="386">
        <v>0</v>
      </c>
      <c r="G71" s="386">
        <v>5733723394</v>
      </c>
      <c r="H71" s="386">
        <v>5033768849</v>
      </c>
      <c r="I71" s="386">
        <v>699954545</v>
      </c>
      <c r="J71" s="386">
        <v>0</v>
      </c>
      <c r="K71" s="205"/>
    </row>
    <row r="72" spans="1:11" ht="14.25">
      <c r="A72" s="385" t="s">
        <v>1049</v>
      </c>
      <c r="B72" s="385" t="s">
        <v>1050</v>
      </c>
      <c r="C72" s="386">
        <v>241969000</v>
      </c>
      <c r="D72" s="386">
        <v>0</v>
      </c>
      <c r="E72" s="386">
        <v>0</v>
      </c>
      <c r="F72" s="386">
        <v>0</v>
      </c>
      <c r="G72" s="386">
        <v>0</v>
      </c>
      <c r="H72" s="386">
        <v>0</v>
      </c>
      <c r="I72" s="386">
        <v>241969000</v>
      </c>
      <c r="J72" s="386">
        <v>0</v>
      </c>
      <c r="K72" s="205"/>
    </row>
    <row r="73" spans="1:11" ht="14.25">
      <c r="A73" s="385" t="s">
        <v>34</v>
      </c>
      <c r="B73" s="385" t="s">
        <v>35</v>
      </c>
      <c r="C73" s="386">
        <v>6628429473</v>
      </c>
      <c r="D73" s="386">
        <v>0</v>
      </c>
      <c r="E73" s="386">
        <v>0</v>
      </c>
      <c r="F73" s="386">
        <v>0</v>
      </c>
      <c r="G73" s="386">
        <v>0</v>
      </c>
      <c r="H73" s="386">
        <v>0</v>
      </c>
      <c r="I73" s="386">
        <v>6628429473</v>
      </c>
      <c r="J73" s="386">
        <v>0</v>
      </c>
      <c r="K73" s="205"/>
    </row>
    <row r="74" spans="1:11" ht="14.25">
      <c r="A74" s="385" t="s">
        <v>938</v>
      </c>
      <c r="B74" s="385" t="s">
        <v>939</v>
      </c>
      <c r="C74" s="386">
        <v>131004406</v>
      </c>
      <c r="D74" s="386">
        <v>0</v>
      </c>
      <c r="E74" s="386">
        <v>0</v>
      </c>
      <c r="F74" s="386">
        <v>0</v>
      </c>
      <c r="G74" s="386">
        <v>0</v>
      </c>
      <c r="H74" s="386">
        <v>28077000</v>
      </c>
      <c r="I74" s="386">
        <v>131004406</v>
      </c>
      <c r="J74" s="386">
        <v>0</v>
      </c>
      <c r="K74" s="205"/>
    </row>
    <row r="75" spans="1:11" ht="14.25">
      <c r="A75" s="385" t="s">
        <v>940</v>
      </c>
      <c r="B75" s="385" t="s">
        <v>941</v>
      </c>
      <c r="C75" s="386">
        <v>0</v>
      </c>
      <c r="D75" s="386">
        <v>125858174354</v>
      </c>
      <c r="E75" s="386">
        <v>0</v>
      </c>
      <c r="F75" s="386">
        <v>3691841411</v>
      </c>
      <c r="G75" s="386">
        <v>6141486441</v>
      </c>
      <c r="H75" s="386">
        <v>17561293279</v>
      </c>
      <c r="I75" s="386">
        <v>0</v>
      </c>
      <c r="J75" s="386">
        <v>129550015765</v>
      </c>
      <c r="K75" s="205"/>
    </row>
    <row r="76" spans="1:11" ht="14.25">
      <c r="A76" s="385" t="s">
        <v>942</v>
      </c>
      <c r="B76" s="385" t="s">
        <v>943</v>
      </c>
      <c r="C76" s="386">
        <v>0</v>
      </c>
      <c r="D76" s="386">
        <v>40830685</v>
      </c>
      <c r="E76" s="386">
        <v>0</v>
      </c>
      <c r="F76" s="386">
        <v>17498865</v>
      </c>
      <c r="G76" s="386">
        <v>2233063856</v>
      </c>
      <c r="H76" s="386">
        <v>2291393406</v>
      </c>
      <c r="I76" s="386">
        <v>0</v>
      </c>
      <c r="J76" s="386">
        <v>58329550</v>
      </c>
      <c r="K76" s="205"/>
    </row>
    <row r="77" spans="1:11" ht="14.25">
      <c r="A77" s="385" t="s">
        <v>944</v>
      </c>
      <c r="B77" s="385" t="s">
        <v>945</v>
      </c>
      <c r="C77" s="386">
        <v>0</v>
      </c>
      <c r="D77" s="386">
        <v>2889265713</v>
      </c>
      <c r="E77" s="386">
        <v>0</v>
      </c>
      <c r="F77" s="386">
        <v>86744072</v>
      </c>
      <c r="G77" s="386">
        <v>28077000</v>
      </c>
      <c r="H77" s="386">
        <v>350875873</v>
      </c>
      <c r="I77" s="386">
        <v>0</v>
      </c>
      <c r="J77" s="386">
        <v>2976009785</v>
      </c>
      <c r="K77" s="205"/>
    </row>
    <row r="78" spans="1:11" ht="14.25">
      <c r="A78" s="385" t="s">
        <v>148</v>
      </c>
      <c r="B78" s="385" t="s">
        <v>146</v>
      </c>
      <c r="C78" s="386">
        <v>7711642000</v>
      </c>
      <c r="D78" s="386">
        <v>0</v>
      </c>
      <c r="E78" s="386">
        <v>0</v>
      </c>
      <c r="F78" s="386">
        <v>0</v>
      </c>
      <c r="G78" s="386">
        <v>0</v>
      </c>
      <c r="H78" s="386">
        <v>0</v>
      </c>
      <c r="I78" s="386">
        <v>7711642000</v>
      </c>
      <c r="J78" s="386">
        <v>0</v>
      </c>
      <c r="K78" s="205"/>
    </row>
    <row r="79" spans="1:11" ht="14.25">
      <c r="A79" s="385" t="s">
        <v>1110</v>
      </c>
      <c r="B79" s="385" t="s">
        <v>650</v>
      </c>
      <c r="C79" s="386">
        <v>0</v>
      </c>
      <c r="D79" s="386">
        <v>1819023601</v>
      </c>
      <c r="E79" s="386">
        <v>0</v>
      </c>
      <c r="F79" s="386">
        <v>0</v>
      </c>
      <c r="G79" s="386">
        <v>0</v>
      </c>
      <c r="H79" s="386">
        <v>760023601</v>
      </c>
      <c r="I79" s="386">
        <v>0</v>
      </c>
      <c r="J79" s="386">
        <v>1819023601</v>
      </c>
      <c r="K79" s="205"/>
    </row>
    <row r="80" spans="1:11" ht="14.25">
      <c r="A80" s="385" t="s">
        <v>443</v>
      </c>
      <c r="B80" s="385" t="s">
        <v>444</v>
      </c>
      <c r="C80" s="386">
        <v>20262564135</v>
      </c>
      <c r="D80" s="386">
        <v>0</v>
      </c>
      <c r="E80" s="386">
        <v>1121871264</v>
      </c>
      <c r="F80" s="386">
        <v>11635425291</v>
      </c>
      <c r="G80" s="386">
        <v>18161354420</v>
      </c>
      <c r="H80" s="386">
        <v>11635425291</v>
      </c>
      <c r="I80" s="386">
        <v>9749010108</v>
      </c>
      <c r="J80" s="386">
        <v>0</v>
      </c>
      <c r="K80" s="205"/>
    </row>
    <row r="81" spans="1:11" ht="14.25">
      <c r="A81" s="385" t="s">
        <v>946</v>
      </c>
      <c r="B81" s="385" t="s">
        <v>947</v>
      </c>
      <c r="C81" s="386">
        <v>1083901381</v>
      </c>
      <c r="D81" s="386">
        <v>0</v>
      </c>
      <c r="E81" s="386">
        <v>280450400</v>
      </c>
      <c r="F81" s="386">
        <v>267171384</v>
      </c>
      <c r="G81" s="386">
        <v>947752582</v>
      </c>
      <c r="H81" s="386">
        <v>1069404381</v>
      </c>
      <c r="I81" s="386">
        <v>1097180397</v>
      </c>
      <c r="J81" s="386">
        <v>0</v>
      </c>
      <c r="K81" s="205"/>
    </row>
    <row r="82" spans="1:11" ht="14.25">
      <c r="A82" s="385" t="s">
        <v>41</v>
      </c>
      <c r="B82" s="385" t="s">
        <v>42</v>
      </c>
      <c r="C82" s="386">
        <v>1714835576</v>
      </c>
      <c r="D82" s="386">
        <v>0</v>
      </c>
      <c r="E82" s="386">
        <v>260858570</v>
      </c>
      <c r="F82" s="386">
        <v>182416802</v>
      </c>
      <c r="G82" s="386">
        <v>443275372</v>
      </c>
      <c r="H82" s="386">
        <v>286097016</v>
      </c>
      <c r="I82" s="386">
        <v>1793277344</v>
      </c>
      <c r="J82" s="386">
        <v>0</v>
      </c>
      <c r="K82" s="205"/>
    </row>
    <row r="83" spans="1:11" ht="14.25">
      <c r="A83" s="385" t="s">
        <v>948</v>
      </c>
      <c r="B83" s="385" t="s">
        <v>949</v>
      </c>
      <c r="C83" s="386">
        <v>0</v>
      </c>
      <c r="D83" s="386">
        <v>191865421980</v>
      </c>
      <c r="E83" s="386">
        <v>162569758597</v>
      </c>
      <c r="F83" s="386">
        <v>176901852678</v>
      </c>
      <c r="G83" s="386">
        <v>635790488716</v>
      </c>
      <c r="H83" s="386">
        <v>687641063996</v>
      </c>
      <c r="I83" s="386">
        <v>0</v>
      </c>
      <c r="J83" s="386">
        <v>206197516061</v>
      </c>
      <c r="K83" s="205"/>
    </row>
    <row r="84" spans="1:11" ht="14.25">
      <c r="A84" s="385" t="s">
        <v>950</v>
      </c>
      <c r="B84" s="385" t="s">
        <v>951</v>
      </c>
      <c r="C84" s="386">
        <v>0</v>
      </c>
      <c r="D84" s="386">
        <v>0</v>
      </c>
      <c r="E84" s="386">
        <v>1231568175</v>
      </c>
      <c r="F84" s="386">
        <v>2102981109</v>
      </c>
      <c r="G84" s="386">
        <v>37221476902</v>
      </c>
      <c r="H84" s="386">
        <v>24375755447</v>
      </c>
      <c r="I84" s="386">
        <v>0</v>
      </c>
      <c r="J84" s="386">
        <v>871412934</v>
      </c>
      <c r="K84" s="205"/>
    </row>
    <row r="85" spans="1:11" ht="14.25">
      <c r="A85" s="385" t="s">
        <v>952</v>
      </c>
      <c r="B85" s="385" t="s">
        <v>953</v>
      </c>
      <c r="C85" s="386">
        <v>0</v>
      </c>
      <c r="D85" s="386">
        <v>48121875</v>
      </c>
      <c r="E85" s="386">
        <v>48121875</v>
      </c>
      <c r="F85" s="386">
        <v>0</v>
      </c>
      <c r="G85" s="386">
        <v>160406250</v>
      </c>
      <c r="H85" s="386">
        <v>160406250</v>
      </c>
      <c r="I85" s="386">
        <v>0</v>
      </c>
      <c r="J85" s="386">
        <v>0</v>
      </c>
      <c r="K85" s="205"/>
    </row>
    <row r="86" spans="1:11" ht="14.25">
      <c r="A86" s="385" t="s">
        <v>954</v>
      </c>
      <c r="B86" s="385" t="s">
        <v>955</v>
      </c>
      <c r="C86" s="386">
        <v>19196869755</v>
      </c>
      <c r="D86" s="386">
        <v>93496997845</v>
      </c>
      <c r="E86" s="386">
        <v>220030471656</v>
      </c>
      <c r="F86" s="386">
        <v>248662534461</v>
      </c>
      <c r="G86" s="386">
        <v>856164954293</v>
      </c>
      <c r="H86" s="386">
        <v>868921581840</v>
      </c>
      <c r="I86" s="386">
        <v>13763489818</v>
      </c>
      <c r="J86" s="386">
        <v>116695680713</v>
      </c>
      <c r="K86" s="205"/>
    </row>
    <row r="87" spans="1:11" ht="14.25">
      <c r="A87" s="385" t="s">
        <v>956</v>
      </c>
      <c r="B87" s="385" t="s">
        <v>957</v>
      </c>
      <c r="C87" s="386">
        <v>0</v>
      </c>
      <c r="D87" s="386">
        <v>240221784</v>
      </c>
      <c r="E87" s="386">
        <v>21613620022</v>
      </c>
      <c r="F87" s="386">
        <v>21363833982</v>
      </c>
      <c r="G87" s="386">
        <v>81660931458</v>
      </c>
      <c r="H87" s="386">
        <v>80628352627</v>
      </c>
      <c r="I87" s="386">
        <v>9564256</v>
      </c>
      <c r="J87" s="386">
        <v>0</v>
      </c>
      <c r="K87" s="205"/>
    </row>
    <row r="88" spans="1:11" ht="14.25">
      <c r="A88" s="385" t="s">
        <v>958</v>
      </c>
      <c r="B88" s="385" t="s">
        <v>959</v>
      </c>
      <c r="C88" s="386">
        <v>0</v>
      </c>
      <c r="D88" s="386">
        <v>0</v>
      </c>
      <c r="E88" s="386">
        <v>2202298079</v>
      </c>
      <c r="F88" s="386">
        <v>2202298079</v>
      </c>
      <c r="G88" s="386">
        <v>8378494715</v>
      </c>
      <c r="H88" s="386">
        <v>8378494715</v>
      </c>
      <c r="I88" s="386">
        <v>0</v>
      </c>
      <c r="J88" s="386">
        <v>0</v>
      </c>
      <c r="K88" s="205"/>
    </row>
    <row r="89" spans="1:11" ht="14.25">
      <c r="A89" s="385" t="s">
        <v>960</v>
      </c>
      <c r="B89" s="385" t="s">
        <v>961</v>
      </c>
      <c r="C89" s="386">
        <v>25272453</v>
      </c>
      <c r="D89" s="386">
        <v>0</v>
      </c>
      <c r="E89" s="386">
        <v>1275668888</v>
      </c>
      <c r="F89" s="386">
        <v>973509797</v>
      </c>
      <c r="G89" s="386">
        <v>4146962474</v>
      </c>
      <c r="H89" s="386">
        <v>3221651247</v>
      </c>
      <c r="I89" s="386">
        <v>327431544</v>
      </c>
      <c r="J89" s="386">
        <v>0</v>
      </c>
      <c r="K89" s="205"/>
    </row>
    <row r="90" spans="1:11" ht="14.25">
      <c r="A90" s="385" t="s">
        <v>32</v>
      </c>
      <c r="B90" s="385" t="s">
        <v>33</v>
      </c>
      <c r="C90" s="386">
        <v>27978709</v>
      </c>
      <c r="D90" s="386">
        <v>0</v>
      </c>
      <c r="E90" s="386">
        <v>74665726</v>
      </c>
      <c r="F90" s="386">
        <v>435178277</v>
      </c>
      <c r="G90" s="386">
        <v>892528714</v>
      </c>
      <c r="H90" s="386">
        <v>1203779242</v>
      </c>
      <c r="I90" s="386">
        <v>0</v>
      </c>
      <c r="J90" s="386">
        <v>332533842</v>
      </c>
      <c r="K90" s="205"/>
    </row>
    <row r="91" spans="1:11" ht="14.25">
      <c r="A91" s="385" t="s">
        <v>962</v>
      </c>
      <c r="B91" s="385" t="s">
        <v>963</v>
      </c>
      <c r="C91" s="386">
        <v>0</v>
      </c>
      <c r="D91" s="386">
        <v>1038356069</v>
      </c>
      <c r="E91" s="386">
        <v>1540643482</v>
      </c>
      <c r="F91" s="386">
        <v>1363569884</v>
      </c>
      <c r="G91" s="386">
        <v>3511910081</v>
      </c>
      <c r="H91" s="386">
        <v>2877433326</v>
      </c>
      <c r="I91" s="386">
        <v>0</v>
      </c>
      <c r="J91" s="386">
        <v>861282471</v>
      </c>
      <c r="K91" s="205"/>
    </row>
    <row r="92" spans="1:11" s="238" customFormat="1" ht="12.75" customHeight="1">
      <c r="A92" s="385" t="s">
        <v>36</v>
      </c>
      <c r="B92" s="385" t="s">
        <v>37</v>
      </c>
      <c r="C92" s="386">
        <v>0</v>
      </c>
      <c r="D92" s="386">
        <v>8105436</v>
      </c>
      <c r="E92" s="386">
        <v>282814236</v>
      </c>
      <c r="F92" s="386">
        <v>292628202</v>
      </c>
      <c r="G92" s="386">
        <v>542382049</v>
      </c>
      <c r="H92" s="386">
        <v>507722566</v>
      </c>
      <c r="I92" s="386">
        <v>0</v>
      </c>
      <c r="J92" s="386">
        <v>17919402</v>
      </c>
      <c r="K92" s="239"/>
    </row>
    <row r="93" spans="1:11" ht="14.25">
      <c r="A93" s="385" t="s">
        <v>627</v>
      </c>
      <c r="B93" s="385" t="s">
        <v>628</v>
      </c>
      <c r="C93" s="386">
        <v>0</v>
      </c>
      <c r="D93" s="386">
        <v>0</v>
      </c>
      <c r="E93" s="386">
        <v>571050</v>
      </c>
      <c r="F93" s="386">
        <v>571050</v>
      </c>
      <c r="G93" s="386">
        <v>4741918</v>
      </c>
      <c r="H93" s="386">
        <v>4741918</v>
      </c>
      <c r="I93" s="386">
        <v>0</v>
      </c>
      <c r="J93" s="386">
        <v>0</v>
      </c>
      <c r="K93" s="205"/>
    </row>
    <row r="94" spans="1:11" ht="14.25">
      <c r="A94" s="385" t="s">
        <v>829</v>
      </c>
      <c r="B94" s="385" t="s">
        <v>830</v>
      </c>
      <c r="C94" s="386">
        <v>0</v>
      </c>
      <c r="D94" s="386">
        <v>18313227</v>
      </c>
      <c r="E94" s="386">
        <v>30160091</v>
      </c>
      <c r="F94" s="386">
        <v>0</v>
      </c>
      <c r="G94" s="386">
        <v>30160091</v>
      </c>
      <c r="H94" s="386">
        <v>18313227</v>
      </c>
      <c r="I94" s="386">
        <v>11846864</v>
      </c>
      <c r="J94" s="386">
        <v>0</v>
      </c>
      <c r="K94" s="205"/>
    </row>
    <row r="95" spans="1:11" ht="14.25">
      <c r="A95" s="385" t="s">
        <v>964</v>
      </c>
      <c r="B95" s="385" t="s">
        <v>965</v>
      </c>
      <c r="C95" s="386">
        <v>0</v>
      </c>
      <c r="D95" s="386">
        <v>0</v>
      </c>
      <c r="E95" s="386">
        <v>0</v>
      </c>
      <c r="F95" s="386">
        <v>0</v>
      </c>
      <c r="G95" s="386">
        <v>3000000</v>
      </c>
      <c r="H95" s="386">
        <v>3000000</v>
      </c>
      <c r="I95" s="386">
        <v>0</v>
      </c>
      <c r="J95" s="386">
        <v>0</v>
      </c>
      <c r="K95" s="205"/>
    </row>
    <row r="96" spans="1:11" ht="14.25">
      <c r="A96" s="385" t="s">
        <v>966</v>
      </c>
      <c r="B96" s="385" t="s">
        <v>967</v>
      </c>
      <c r="C96" s="386">
        <v>81775083</v>
      </c>
      <c r="D96" s="386">
        <v>0</v>
      </c>
      <c r="E96" s="386">
        <v>885324</v>
      </c>
      <c r="F96" s="386">
        <v>1500000</v>
      </c>
      <c r="G96" s="386">
        <v>58204834</v>
      </c>
      <c r="H96" s="386">
        <v>1500000</v>
      </c>
      <c r="I96" s="386">
        <v>81160407</v>
      </c>
      <c r="J96" s="386">
        <v>0</v>
      </c>
      <c r="K96" s="205"/>
    </row>
    <row r="97" spans="1:11" ht="14.25">
      <c r="A97" s="385" t="s">
        <v>968</v>
      </c>
      <c r="B97" s="385" t="s">
        <v>969</v>
      </c>
      <c r="C97" s="386">
        <v>0</v>
      </c>
      <c r="D97" s="386">
        <v>981102470</v>
      </c>
      <c r="E97" s="386">
        <v>3784451656</v>
      </c>
      <c r="F97" s="386">
        <v>3831326510</v>
      </c>
      <c r="G97" s="386">
        <v>15658188754</v>
      </c>
      <c r="H97" s="386">
        <v>14679260954</v>
      </c>
      <c r="I97" s="386">
        <v>0</v>
      </c>
      <c r="J97" s="386">
        <v>1027977324</v>
      </c>
      <c r="K97" s="205"/>
    </row>
    <row r="98" spans="1:11" ht="14.25">
      <c r="A98" s="385" t="s">
        <v>970</v>
      </c>
      <c r="B98" s="385" t="s">
        <v>971</v>
      </c>
      <c r="C98" s="386">
        <v>0</v>
      </c>
      <c r="D98" s="386">
        <v>779322451</v>
      </c>
      <c r="E98" s="386">
        <v>240033168</v>
      </c>
      <c r="F98" s="386">
        <v>1241261682</v>
      </c>
      <c r="G98" s="386">
        <v>1562158743</v>
      </c>
      <c r="H98" s="386">
        <v>2750251341</v>
      </c>
      <c r="I98" s="386">
        <v>0</v>
      </c>
      <c r="J98" s="386">
        <v>1780550965</v>
      </c>
      <c r="K98" s="205"/>
    </row>
    <row r="99" spans="1:11" ht="14.25">
      <c r="A99" s="385" t="s">
        <v>972</v>
      </c>
      <c r="B99" s="385" t="s">
        <v>973</v>
      </c>
      <c r="C99" s="386">
        <v>191900</v>
      </c>
      <c r="D99" s="386">
        <v>0</v>
      </c>
      <c r="E99" s="386">
        <v>35687200</v>
      </c>
      <c r="F99" s="386">
        <v>35879100</v>
      </c>
      <c r="G99" s="386">
        <v>141437500</v>
      </c>
      <c r="H99" s="386">
        <v>141437500</v>
      </c>
      <c r="I99" s="386"/>
      <c r="J99" s="386">
        <v>0</v>
      </c>
      <c r="K99" s="205"/>
    </row>
    <row r="100" spans="1:11" ht="14.25">
      <c r="A100" s="385" t="s">
        <v>974</v>
      </c>
      <c r="B100" s="385" t="s">
        <v>975</v>
      </c>
      <c r="C100" s="386"/>
      <c r="D100" s="386">
        <v>102702950</v>
      </c>
      <c r="E100" s="386">
        <v>554974100</v>
      </c>
      <c r="F100" s="386">
        <v>452271150</v>
      </c>
      <c r="G100" s="386">
        <v>1709860900</v>
      </c>
      <c r="H100" s="386">
        <v>1709860900</v>
      </c>
      <c r="I100" s="386"/>
      <c r="J100" s="386">
        <v>0</v>
      </c>
      <c r="K100" s="205"/>
    </row>
    <row r="101" spans="1:11" ht="14.25">
      <c r="A101" s="385" t="s">
        <v>976</v>
      </c>
      <c r="B101" s="385" t="s">
        <v>977</v>
      </c>
      <c r="C101" s="386">
        <v>8539700</v>
      </c>
      <c r="D101" s="386">
        <v>0</v>
      </c>
      <c r="E101" s="386">
        <v>80975250</v>
      </c>
      <c r="F101" s="386">
        <v>89514950</v>
      </c>
      <c r="G101" s="386">
        <v>326067075</v>
      </c>
      <c r="H101" s="386">
        <v>326067075</v>
      </c>
      <c r="I101" s="386"/>
      <c r="J101" s="386">
        <v>0</v>
      </c>
      <c r="K101" s="205"/>
    </row>
    <row r="102" spans="1:11" ht="14.25">
      <c r="A102" s="385" t="s">
        <v>978</v>
      </c>
      <c r="B102" s="385" t="s">
        <v>979</v>
      </c>
      <c r="C102" s="386">
        <v>0</v>
      </c>
      <c r="D102" s="386">
        <v>0</v>
      </c>
      <c r="E102" s="386">
        <v>602582300</v>
      </c>
      <c r="F102" s="386">
        <v>90518300</v>
      </c>
      <c r="G102" s="386">
        <v>602582300</v>
      </c>
      <c r="H102" s="386">
        <v>90518300</v>
      </c>
      <c r="I102" s="386">
        <v>512064000</v>
      </c>
      <c r="J102" s="386">
        <v>0</v>
      </c>
      <c r="K102" s="205"/>
    </row>
    <row r="103" spans="1:11" ht="14.25">
      <c r="A103" s="385" t="s">
        <v>980</v>
      </c>
      <c r="B103" s="385" t="s">
        <v>981</v>
      </c>
      <c r="C103" s="386">
        <v>111029907</v>
      </c>
      <c r="D103" s="386">
        <v>6784632333</v>
      </c>
      <c r="E103" s="386">
        <v>6554829533</v>
      </c>
      <c r="F103" s="386">
        <v>162414900</v>
      </c>
      <c r="G103" s="386">
        <v>15364088245</v>
      </c>
      <c r="H103" s="386">
        <v>15096459333</v>
      </c>
      <c r="I103" s="386">
        <v>19513000</v>
      </c>
      <c r="J103" s="386">
        <v>300700793</v>
      </c>
      <c r="K103" s="205">
        <f>J103+J104-I105+J106</f>
        <v>2759706158</v>
      </c>
    </row>
    <row r="104" spans="1:11" ht="14.25">
      <c r="A104" s="385" t="s">
        <v>89</v>
      </c>
      <c r="B104" s="385" t="s">
        <v>90</v>
      </c>
      <c r="C104" s="386">
        <v>1065600</v>
      </c>
      <c r="D104" s="386">
        <v>0</v>
      </c>
      <c r="E104" s="386">
        <v>35687200</v>
      </c>
      <c r="F104" s="386">
        <v>36752800</v>
      </c>
      <c r="G104" s="386">
        <v>141437300</v>
      </c>
      <c r="H104" s="386">
        <v>141437300</v>
      </c>
      <c r="I104" s="386"/>
      <c r="J104" s="386">
        <v>0</v>
      </c>
      <c r="K104" s="205"/>
    </row>
    <row r="105" spans="1:11" ht="14.25">
      <c r="A105" s="385" t="s">
        <v>826</v>
      </c>
      <c r="B105" s="385" t="s">
        <v>827</v>
      </c>
      <c r="C105" s="386">
        <v>0</v>
      </c>
      <c r="D105" s="386">
        <v>417056250</v>
      </c>
      <c r="E105" s="386">
        <v>0</v>
      </c>
      <c r="F105" s="386">
        <v>0</v>
      </c>
      <c r="G105" s="386">
        <v>352893750</v>
      </c>
      <c r="H105" s="386">
        <v>769950000</v>
      </c>
      <c r="I105" s="386">
        <v>0</v>
      </c>
      <c r="J105" s="386">
        <v>417056250</v>
      </c>
      <c r="K105" s="205"/>
    </row>
    <row r="106" spans="1:11" ht="14.25">
      <c r="A106" s="385" t="s">
        <v>91</v>
      </c>
      <c r="B106" s="385" t="s">
        <v>991</v>
      </c>
      <c r="C106" s="386">
        <v>0</v>
      </c>
      <c r="D106" s="386">
        <v>2536055365</v>
      </c>
      <c r="E106" s="386">
        <v>77050000</v>
      </c>
      <c r="F106" s="386">
        <v>0</v>
      </c>
      <c r="G106" s="386">
        <v>1534088723</v>
      </c>
      <c r="H106" s="386">
        <v>8600000</v>
      </c>
      <c r="I106" s="386">
        <v>0</v>
      </c>
      <c r="J106" s="386">
        <v>2459005365</v>
      </c>
      <c r="K106" s="205"/>
    </row>
    <row r="107" spans="1:11" ht="14.25">
      <c r="A107" s="385" t="s">
        <v>92</v>
      </c>
      <c r="B107" s="385" t="s">
        <v>93</v>
      </c>
      <c r="C107" s="386">
        <v>0</v>
      </c>
      <c r="D107" s="386">
        <v>474918100</v>
      </c>
      <c r="E107" s="386">
        <v>0</v>
      </c>
      <c r="F107" s="386">
        <v>0</v>
      </c>
      <c r="G107" s="386">
        <v>0</v>
      </c>
      <c r="H107" s="386">
        <v>1049792037</v>
      </c>
      <c r="I107" s="386">
        <v>0</v>
      </c>
      <c r="J107" s="386">
        <v>474918100</v>
      </c>
      <c r="K107" s="205"/>
    </row>
    <row r="108" spans="1:11" ht="14.25">
      <c r="A108" s="385" t="s">
        <v>94</v>
      </c>
      <c r="B108" s="385" t="s">
        <v>992</v>
      </c>
      <c r="C108" s="386">
        <v>860190018</v>
      </c>
      <c r="D108" s="386">
        <v>0</v>
      </c>
      <c r="E108" s="386">
        <v>500000</v>
      </c>
      <c r="F108" s="386">
        <v>0</v>
      </c>
      <c r="G108" s="386">
        <v>500000</v>
      </c>
      <c r="H108" s="386">
        <v>1049792037</v>
      </c>
      <c r="I108" s="386">
        <v>860690018</v>
      </c>
      <c r="J108" s="386">
        <v>0</v>
      </c>
      <c r="K108" s="205"/>
    </row>
    <row r="109" spans="1:11" ht="14.25">
      <c r="A109" s="385" t="s">
        <v>95</v>
      </c>
      <c r="B109" s="385" t="s">
        <v>96</v>
      </c>
      <c r="C109" s="386">
        <v>0</v>
      </c>
      <c r="D109" s="386">
        <v>90265498</v>
      </c>
      <c r="E109" s="386">
        <v>0</v>
      </c>
      <c r="F109" s="386">
        <v>0</v>
      </c>
      <c r="G109" s="386">
        <v>0</v>
      </c>
      <c r="H109" s="386">
        <v>0</v>
      </c>
      <c r="I109" s="386">
        <v>0</v>
      </c>
      <c r="J109" s="386">
        <v>90265498</v>
      </c>
      <c r="K109" s="205"/>
    </row>
    <row r="110" spans="1:11" ht="14.25">
      <c r="A110" s="385" t="s">
        <v>982</v>
      </c>
      <c r="B110" s="385" t="s">
        <v>97</v>
      </c>
      <c r="C110" s="386">
        <v>0</v>
      </c>
      <c r="D110" s="386">
        <v>130000000000</v>
      </c>
      <c r="E110" s="386">
        <v>0</v>
      </c>
      <c r="F110" s="386">
        <v>0</v>
      </c>
      <c r="G110" s="386">
        <v>0</v>
      </c>
      <c r="H110" s="386">
        <v>0</v>
      </c>
      <c r="I110" s="386">
        <v>0</v>
      </c>
      <c r="J110" s="386">
        <v>130000000000</v>
      </c>
      <c r="K110" s="205">
        <f>J110-I111-I112+J113</f>
        <v>142903585341</v>
      </c>
    </row>
    <row r="111" spans="1:11" s="238" customFormat="1" ht="14.25">
      <c r="A111" s="385" t="s">
        <v>983</v>
      </c>
      <c r="B111" s="385" t="s">
        <v>984</v>
      </c>
      <c r="C111" s="386">
        <v>0</v>
      </c>
      <c r="D111" s="386">
        <v>8905306042</v>
      </c>
      <c r="E111" s="386">
        <v>0</v>
      </c>
      <c r="F111" s="386">
        <v>0</v>
      </c>
      <c r="G111" s="386">
        <v>0</v>
      </c>
      <c r="H111" s="386">
        <v>0</v>
      </c>
      <c r="I111" s="386">
        <v>0</v>
      </c>
      <c r="J111" s="386">
        <v>8905306042</v>
      </c>
      <c r="K111" s="239">
        <f>J110+J109</f>
        <v>130090265498</v>
      </c>
    </row>
    <row r="112" spans="1:11" ht="14.25">
      <c r="A112" s="385" t="s">
        <v>985</v>
      </c>
      <c r="B112" s="385" t="s">
        <v>986</v>
      </c>
      <c r="C112" s="386">
        <v>0</v>
      </c>
      <c r="D112" s="386">
        <v>4943308186</v>
      </c>
      <c r="E112" s="386">
        <v>1822233398</v>
      </c>
      <c r="F112" s="386">
        <v>0</v>
      </c>
      <c r="G112" s="386">
        <v>1822233398</v>
      </c>
      <c r="H112" s="386">
        <v>1049792037</v>
      </c>
      <c r="I112" s="386">
        <v>0</v>
      </c>
      <c r="J112" s="386">
        <v>3121074788</v>
      </c>
      <c r="K112" s="205">
        <f>CDKT!E120</f>
        <v>11652271637</v>
      </c>
    </row>
    <row r="113" spans="1:11" ht="14.25">
      <c r="A113" s="385" t="s">
        <v>987</v>
      </c>
      <c r="B113" s="385" t="s">
        <v>988</v>
      </c>
      <c r="C113" s="386">
        <v>0</v>
      </c>
      <c r="D113" s="386">
        <v>12903585341</v>
      </c>
      <c r="E113" s="386">
        <v>0</v>
      </c>
      <c r="F113" s="386">
        <v>0</v>
      </c>
      <c r="G113" s="386">
        <v>9649376111</v>
      </c>
      <c r="H113" s="386">
        <v>10497920366</v>
      </c>
      <c r="I113" s="386">
        <v>0</v>
      </c>
      <c r="J113" s="386">
        <v>12903585341</v>
      </c>
      <c r="K113" s="205">
        <f>CDKT!E120</f>
        <v>11652271637</v>
      </c>
    </row>
    <row r="114" spans="1:11" ht="14.25">
      <c r="A114" s="385" t="s">
        <v>989</v>
      </c>
      <c r="B114" s="385" t="s">
        <v>990</v>
      </c>
      <c r="C114" s="386">
        <v>0</v>
      </c>
      <c r="D114" s="386">
        <v>4025197042</v>
      </c>
      <c r="E114" s="386">
        <v>7055299638</v>
      </c>
      <c r="F114" s="386">
        <v>8210742718</v>
      </c>
      <c r="G114" s="386">
        <v>35756841625</v>
      </c>
      <c r="H114" s="386">
        <v>30439561381</v>
      </c>
      <c r="I114" s="386">
        <v>0</v>
      </c>
      <c r="J114" s="386">
        <v>5180640122</v>
      </c>
      <c r="K114" s="240"/>
    </row>
    <row r="115" spans="1:11" ht="14.25">
      <c r="A115" s="385" t="s">
        <v>993</v>
      </c>
      <c r="B115" s="385" t="s">
        <v>994</v>
      </c>
      <c r="C115" s="386">
        <v>0</v>
      </c>
      <c r="D115" s="386">
        <v>0</v>
      </c>
      <c r="E115" s="386">
        <v>172376391304</v>
      </c>
      <c r="F115" s="386">
        <v>172376391304</v>
      </c>
      <c r="G115" s="386">
        <v>622419947828</v>
      </c>
      <c r="H115" s="386">
        <v>622419947828</v>
      </c>
      <c r="I115" s="386">
        <v>0</v>
      </c>
      <c r="J115" s="386">
        <v>0</v>
      </c>
      <c r="K115" s="205"/>
    </row>
    <row r="116" spans="1:11" ht="14.25">
      <c r="A116" s="385" t="s">
        <v>995</v>
      </c>
      <c r="B116" s="385" t="s">
        <v>996</v>
      </c>
      <c r="C116" s="386">
        <v>0</v>
      </c>
      <c r="D116" s="386">
        <v>0</v>
      </c>
      <c r="E116" s="386">
        <v>49058434180</v>
      </c>
      <c r="F116" s="386">
        <v>49058434180</v>
      </c>
      <c r="G116" s="386">
        <v>203378256078</v>
      </c>
      <c r="H116" s="386">
        <v>203378256078</v>
      </c>
      <c r="I116" s="386">
        <v>0</v>
      </c>
      <c r="J116" s="386">
        <v>0</v>
      </c>
      <c r="K116" s="240"/>
    </row>
    <row r="117" spans="1:11" ht="14.25">
      <c r="A117" s="385" t="s">
        <v>441</v>
      </c>
      <c r="B117" s="385" t="s">
        <v>442</v>
      </c>
      <c r="C117" s="386">
        <v>0</v>
      </c>
      <c r="D117" s="386">
        <v>0</v>
      </c>
      <c r="E117" s="386">
        <v>66443200</v>
      </c>
      <c r="F117" s="386">
        <v>66443200</v>
      </c>
      <c r="G117" s="386">
        <v>287779606</v>
      </c>
      <c r="H117" s="386">
        <v>287779606</v>
      </c>
      <c r="I117" s="386">
        <v>0</v>
      </c>
      <c r="J117" s="386">
        <v>0</v>
      </c>
      <c r="K117" s="205"/>
    </row>
    <row r="118" spans="1:11" ht="14.25">
      <c r="A118" s="385" t="s">
        <v>997</v>
      </c>
      <c r="B118" s="385" t="s">
        <v>998</v>
      </c>
      <c r="C118" s="386">
        <v>0</v>
      </c>
      <c r="D118" s="386">
        <v>0</v>
      </c>
      <c r="E118" s="386">
        <v>647947510</v>
      </c>
      <c r="F118" s="386">
        <v>647947510</v>
      </c>
      <c r="G118" s="386">
        <v>3286437791</v>
      </c>
      <c r="H118" s="386">
        <v>3286437791</v>
      </c>
      <c r="I118" s="386">
        <v>0</v>
      </c>
      <c r="J118" s="386">
        <v>0</v>
      </c>
      <c r="K118" s="205"/>
    </row>
    <row r="119" spans="1:11" ht="14.25">
      <c r="A119" s="385" t="s">
        <v>999</v>
      </c>
      <c r="B119" s="385" t="s">
        <v>1000</v>
      </c>
      <c r="C119" s="386">
        <v>0</v>
      </c>
      <c r="D119" s="386">
        <v>0</v>
      </c>
      <c r="E119" s="386">
        <v>97159443992</v>
      </c>
      <c r="F119" s="386">
        <v>97159443992</v>
      </c>
      <c r="G119" s="386">
        <v>239108022218</v>
      </c>
      <c r="H119" s="386">
        <v>239108022218</v>
      </c>
      <c r="I119" s="386">
        <v>0</v>
      </c>
      <c r="J119" s="386">
        <v>0</v>
      </c>
      <c r="K119" s="205"/>
    </row>
    <row r="120" spans="1:11" ht="14.25">
      <c r="A120" s="385" t="s">
        <v>1001</v>
      </c>
      <c r="B120" s="385" t="s">
        <v>1002</v>
      </c>
      <c r="C120" s="386">
        <v>0</v>
      </c>
      <c r="D120" s="386">
        <v>0</v>
      </c>
      <c r="E120" s="386">
        <v>1278387296</v>
      </c>
      <c r="F120" s="386">
        <v>1278387296</v>
      </c>
      <c r="G120" s="386">
        <v>4446631810</v>
      </c>
      <c r="H120" s="386">
        <v>4446631810</v>
      </c>
      <c r="I120" s="386">
        <v>0</v>
      </c>
      <c r="J120" s="386">
        <v>0</v>
      </c>
      <c r="K120" s="205"/>
    </row>
    <row r="121" spans="1:11" ht="14.25">
      <c r="A121" s="385" t="s">
        <v>1003</v>
      </c>
      <c r="B121" s="385" t="s">
        <v>1004</v>
      </c>
      <c r="C121" s="386">
        <v>0</v>
      </c>
      <c r="D121" s="386">
        <v>0</v>
      </c>
      <c r="E121" s="386">
        <v>519379683</v>
      </c>
      <c r="F121" s="386">
        <v>519379683</v>
      </c>
      <c r="G121" s="386">
        <v>2081110454</v>
      </c>
      <c r="H121" s="386">
        <v>2081110454</v>
      </c>
      <c r="I121" s="386">
        <v>0</v>
      </c>
      <c r="J121" s="386">
        <v>0</v>
      </c>
      <c r="K121" s="205"/>
    </row>
    <row r="122" spans="1:11" ht="14.25">
      <c r="A122" s="385" t="s">
        <v>1005</v>
      </c>
      <c r="B122" s="385" t="s">
        <v>1006</v>
      </c>
      <c r="C122" s="386">
        <v>0</v>
      </c>
      <c r="D122" s="386">
        <v>0</v>
      </c>
      <c r="E122" s="386">
        <v>20518182</v>
      </c>
      <c r="F122" s="386">
        <v>20518182</v>
      </c>
      <c r="G122" s="386">
        <v>340494423</v>
      </c>
      <c r="H122" s="386">
        <v>340494423</v>
      </c>
      <c r="I122" s="386">
        <v>0</v>
      </c>
      <c r="J122" s="386">
        <v>0</v>
      </c>
      <c r="K122" s="205"/>
    </row>
    <row r="123" spans="1:11" ht="14.25">
      <c r="A123" s="385" t="s">
        <v>1007</v>
      </c>
      <c r="B123" s="385" t="s">
        <v>1008</v>
      </c>
      <c r="C123" s="386">
        <v>0</v>
      </c>
      <c r="D123" s="386">
        <v>0</v>
      </c>
      <c r="E123" s="386">
        <v>517961913</v>
      </c>
      <c r="F123" s="386">
        <v>517961913</v>
      </c>
      <c r="G123" s="386">
        <v>1796058487</v>
      </c>
      <c r="H123" s="386">
        <v>1796058487</v>
      </c>
      <c r="I123" s="386">
        <v>0</v>
      </c>
      <c r="J123" s="386">
        <v>0</v>
      </c>
      <c r="K123" s="205"/>
    </row>
    <row r="124" spans="1:11" ht="14.25">
      <c r="A124" s="385" t="s">
        <v>1009</v>
      </c>
      <c r="B124" s="385" t="s">
        <v>1010</v>
      </c>
      <c r="C124" s="386">
        <v>0</v>
      </c>
      <c r="D124" s="386">
        <v>0</v>
      </c>
      <c r="E124" s="386">
        <v>7274493551</v>
      </c>
      <c r="F124" s="386">
        <v>7274493551</v>
      </c>
      <c r="G124" s="386">
        <v>23120777139</v>
      </c>
      <c r="H124" s="386">
        <v>23120777139</v>
      </c>
      <c r="I124" s="386">
        <v>0</v>
      </c>
      <c r="J124" s="386">
        <v>0</v>
      </c>
      <c r="K124" s="205"/>
    </row>
    <row r="125" spans="1:11" ht="14.25">
      <c r="A125" s="385" t="s">
        <v>1011</v>
      </c>
      <c r="B125" s="385" t="s">
        <v>1012</v>
      </c>
      <c r="C125" s="386">
        <v>0</v>
      </c>
      <c r="D125" s="386">
        <v>0</v>
      </c>
      <c r="E125" s="386">
        <v>2043573449</v>
      </c>
      <c r="F125" s="386">
        <v>2043573449</v>
      </c>
      <c r="G125" s="386">
        <v>8622234576</v>
      </c>
      <c r="H125" s="386">
        <v>8622234576</v>
      </c>
      <c r="I125" s="386">
        <v>0</v>
      </c>
      <c r="J125" s="386">
        <v>0</v>
      </c>
      <c r="K125" s="205"/>
    </row>
    <row r="126" spans="1:11" ht="14.25">
      <c r="A126" s="385" t="s">
        <v>1013</v>
      </c>
      <c r="B126" s="385" t="s">
        <v>1014</v>
      </c>
      <c r="C126" s="386">
        <v>0</v>
      </c>
      <c r="D126" s="386">
        <v>0</v>
      </c>
      <c r="E126" s="386">
        <v>1765997</v>
      </c>
      <c r="F126" s="386">
        <v>1765997</v>
      </c>
      <c r="G126" s="386">
        <v>7063986</v>
      </c>
      <c r="H126" s="386">
        <v>7063986</v>
      </c>
      <c r="I126" s="386">
        <v>0</v>
      </c>
      <c r="J126" s="386">
        <v>0</v>
      </c>
      <c r="K126" s="205"/>
    </row>
    <row r="127" spans="1:11" ht="14.25">
      <c r="A127" s="385" t="s">
        <v>463</v>
      </c>
      <c r="B127" s="385" t="s">
        <v>464</v>
      </c>
      <c r="C127" s="386">
        <v>0</v>
      </c>
      <c r="D127" s="386">
        <v>0</v>
      </c>
      <c r="E127" s="386">
        <v>1447000</v>
      </c>
      <c r="F127" s="386">
        <v>1447000</v>
      </c>
      <c r="G127" s="386">
        <v>32580000</v>
      </c>
      <c r="H127" s="386">
        <v>32580000</v>
      </c>
      <c r="I127" s="386">
        <v>0</v>
      </c>
      <c r="J127" s="386">
        <v>0</v>
      </c>
      <c r="K127" s="205"/>
    </row>
    <row r="128" spans="1:10" ht="14.25">
      <c r="A128" s="385" t="s">
        <v>1015</v>
      </c>
      <c r="B128" s="385" t="s">
        <v>1016</v>
      </c>
      <c r="C128" s="386">
        <v>0</v>
      </c>
      <c r="D128" s="386">
        <v>0.0724</v>
      </c>
      <c r="E128" s="386">
        <v>205837233979</v>
      </c>
      <c r="F128" s="386">
        <v>205837233979</v>
      </c>
      <c r="G128" s="386">
        <v>768932407707</v>
      </c>
      <c r="H128" s="386">
        <v>768932407707</v>
      </c>
      <c r="I128" s="386">
        <v>0</v>
      </c>
      <c r="J128" s="386">
        <v>0.0724</v>
      </c>
    </row>
    <row r="129" spans="1:10" ht="14.25">
      <c r="A129" s="385" t="s">
        <v>1017</v>
      </c>
      <c r="B129" s="385" t="s">
        <v>1018</v>
      </c>
      <c r="C129" s="386">
        <v>0</v>
      </c>
      <c r="D129" s="386">
        <v>0</v>
      </c>
      <c r="E129" s="386">
        <v>9718571634</v>
      </c>
      <c r="F129" s="386">
        <v>9718571634</v>
      </c>
      <c r="G129" s="386">
        <v>40455860511</v>
      </c>
      <c r="H129" s="386">
        <v>40455860511</v>
      </c>
      <c r="I129" s="386">
        <v>0</v>
      </c>
      <c r="J129" s="386">
        <v>0</v>
      </c>
    </row>
    <row r="130" spans="1:11" ht="14.25">
      <c r="A130" s="385" t="s">
        <v>1019</v>
      </c>
      <c r="B130" s="385" t="s">
        <v>1020</v>
      </c>
      <c r="C130" s="386">
        <v>0</v>
      </c>
      <c r="D130" s="386">
        <v>0</v>
      </c>
      <c r="E130" s="386">
        <v>2307828106</v>
      </c>
      <c r="F130" s="386">
        <v>2307828106</v>
      </c>
      <c r="G130" s="386">
        <v>4240931226</v>
      </c>
      <c r="H130" s="386">
        <v>4240931226</v>
      </c>
      <c r="I130" s="386">
        <v>0</v>
      </c>
      <c r="J130" s="386">
        <v>0</v>
      </c>
      <c r="K130" s="205"/>
    </row>
    <row r="131" spans="1:11" ht="14.25">
      <c r="A131" s="385" t="s">
        <v>1021</v>
      </c>
      <c r="B131" s="385" t="s">
        <v>1022</v>
      </c>
      <c r="C131" s="386">
        <v>0</v>
      </c>
      <c r="D131" s="386">
        <v>0</v>
      </c>
      <c r="E131" s="386">
        <v>26566486</v>
      </c>
      <c r="F131" s="386">
        <v>26566486</v>
      </c>
      <c r="G131" s="386">
        <v>109861710</v>
      </c>
      <c r="H131" s="386">
        <v>109861710</v>
      </c>
      <c r="I131" s="386">
        <v>0</v>
      </c>
      <c r="J131" s="386">
        <v>0</v>
      </c>
      <c r="K131" s="205"/>
    </row>
    <row r="132" spans="1:11" ht="14.25">
      <c r="A132" s="385" t="s">
        <v>1023</v>
      </c>
      <c r="B132" s="385" t="s">
        <v>1024</v>
      </c>
      <c r="C132" s="386">
        <v>0</v>
      </c>
      <c r="D132" s="386">
        <v>0</v>
      </c>
      <c r="E132" s="386">
        <v>1540136851</v>
      </c>
      <c r="F132" s="386">
        <v>1540136851</v>
      </c>
      <c r="G132" s="386">
        <v>6067891198</v>
      </c>
      <c r="H132" s="386">
        <v>6067891198</v>
      </c>
      <c r="I132" s="386">
        <v>0</v>
      </c>
      <c r="J132" s="386">
        <v>0</v>
      </c>
      <c r="K132" s="205"/>
    </row>
    <row r="133" spans="1:11" ht="14.25">
      <c r="A133" s="385" t="s">
        <v>831</v>
      </c>
      <c r="B133" s="385" t="s">
        <v>832</v>
      </c>
      <c r="C133" s="386">
        <v>0</v>
      </c>
      <c r="D133" s="386">
        <v>0</v>
      </c>
      <c r="E133" s="386">
        <v>0</v>
      </c>
      <c r="F133" s="386">
        <v>0</v>
      </c>
      <c r="G133" s="386">
        <v>562000</v>
      </c>
      <c r="H133" s="386">
        <v>562000</v>
      </c>
      <c r="I133" s="386">
        <v>0</v>
      </c>
      <c r="J133" s="386">
        <v>0</v>
      </c>
      <c r="K133" s="205"/>
    </row>
    <row r="134" spans="1:11" ht="14.25">
      <c r="A134" s="385" t="s">
        <v>1025</v>
      </c>
      <c r="B134" s="385" t="s">
        <v>1010</v>
      </c>
      <c r="C134" s="386">
        <v>0</v>
      </c>
      <c r="D134" s="386">
        <v>0</v>
      </c>
      <c r="E134" s="386">
        <v>95157093</v>
      </c>
      <c r="F134" s="386">
        <v>95157093</v>
      </c>
      <c r="G134" s="386">
        <v>391253198</v>
      </c>
      <c r="H134" s="386">
        <v>391253198</v>
      </c>
      <c r="I134" s="386">
        <v>0</v>
      </c>
      <c r="J134" s="386">
        <v>0</v>
      </c>
      <c r="K134" s="205"/>
    </row>
    <row r="135" spans="1:11" ht="14.25">
      <c r="A135" s="385" t="s">
        <v>1026</v>
      </c>
      <c r="B135" s="385" t="s">
        <v>1012</v>
      </c>
      <c r="C135" s="386">
        <v>0</v>
      </c>
      <c r="D135" s="386">
        <v>0</v>
      </c>
      <c r="E135" s="386">
        <v>3286610205</v>
      </c>
      <c r="F135" s="386">
        <v>3286610205</v>
      </c>
      <c r="G135" s="386">
        <v>10239096766</v>
      </c>
      <c r="H135" s="386">
        <v>10239096766</v>
      </c>
      <c r="I135" s="386">
        <v>0</v>
      </c>
      <c r="J135" s="386">
        <v>0</v>
      </c>
      <c r="K135" s="205"/>
    </row>
    <row r="136" spans="1:11" ht="14.25">
      <c r="A136" s="385" t="s">
        <v>1027</v>
      </c>
      <c r="B136" s="385" t="s">
        <v>1014</v>
      </c>
      <c r="C136" s="386">
        <v>0</v>
      </c>
      <c r="D136" s="386">
        <v>0</v>
      </c>
      <c r="E136" s="386">
        <v>204163749</v>
      </c>
      <c r="F136" s="386">
        <v>204163749</v>
      </c>
      <c r="G136" s="386">
        <v>277028696</v>
      </c>
      <c r="H136" s="386">
        <v>277028696</v>
      </c>
      <c r="I136" s="386">
        <v>0</v>
      </c>
      <c r="J136" s="386">
        <v>0</v>
      </c>
      <c r="K136" s="205"/>
    </row>
    <row r="137" spans="1:11" ht="14.25">
      <c r="A137" s="385" t="s">
        <v>30</v>
      </c>
      <c r="B137" s="385" t="s">
        <v>31</v>
      </c>
      <c r="C137" s="386">
        <v>0</v>
      </c>
      <c r="D137" s="386">
        <v>0</v>
      </c>
      <c r="E137" s="386">
        <v>74662068</v>
      </c>
      <c r="F137" s="386">
        <v>74662068</v>
      </c>
      <c r="G137" s="386">
        <v>269783839</v>
      </c>
      <c r="H137" s="386">
        <v>269783839</v>
      </c>
      <c r="I137" s="386">
        <v>0</v>
      </c>
      <c r="J137" s="386">
        <v>0</v>
      </c>
      <c r="K137" s="205"/>
    </row>
    <row r="138" spans="1:11" ht="14.25">
      <c r="A138" s="385" t="s">
        <v>1028</v>
      </c>
      <c r="B138" s="385" t="s">
        <v>1029</v>
      </c>
      <c r="C138" s="386">
        <v>0</v>
      </c>
      <c r="D138" s="386">
        <v>0</v>
      </c>
      <c r="E138" s="386">
        <v>2612826284</v>
      </c>
      <c r="F138" s="386">
        <v>2612826284</v>
      </c>
      <c r="G138" s="386">
        <v>10631713808</v>
      </c>
      <c r="H138" s="386">
        <v>10631713808</v>
      </c>
      <c r="I138" s="386">
        <v>0</v>
      </c>
      <c r="J138" s="386">
        <v>0</v>
      </c>
      <c r="K138" s="205"/>
    </row>
    <row r="139" spans="1:11" ht="14.25">
      <c r="A139" s="385" t="s">
        <v>750</v>
      </c>
      <c r="B139" s="385" t="s">
        <v>751</v>
      </c>
      <c r="C139" s="386">
        <v>0</v>
      </c>
      <c r="D139" s="386">
        <v>0</v>
      </c>
      <c r="E139" s="386">
        <v>0</v>
      </c>
      <c r="F139" s="386">
        <v>0</v>
      </c>
      <c r="G139" s="386">
        <v>631649258</v>
      </c>
      <c r="H139" s="386">
        <v>631649258</v>
      </c>
      <c r="I139" s="386">
        <v>0</v>
      </c>
      <c r="J139" s="386">
        <v>0</v>
      </c>
      <c r="K139" s="205"/>
    </row>
    <row r="140" spans="1:11" ht="14.25">
      <c r="A140" s="385" t="s">
        <v>586</v>
      </c>
      <c r="B140" s="385" t="s">
        <v>587</v>
      </c>
      <c r="C140" s="386">
        <v>0</v>
      </c>
      <c r="D140" s="386">
        <v>0</v>
      </c>
      <c r="E140" s="386">
        <v>4750000</v>
      </c>
      <c r="F140" s="386">
        <v>4750000</v>
      </c>
      <c r="G140" s="386">
        <v>4750000</v>
      </c>
      <c r="H140" s="386">
        <v>4750000</v>
      </c>
      <c r="I140" s="386">
        <v>0</v>
      </c>
      <c r="J140" s="386">
        <v>0</v>
      </c>
      <c r="K140" s="205"/>
    </row>
    <row r="141" spans="1:11" ht="14.25">
      <c r="A141" s="385" t="s">
        <v>1030</v>
      </c>
      <c r="B141" s="385" t="s">
        <v>1010</v>
      </c>
      <c r="C141" s="386">
        <v>0</v>
      </c>
      <c r="D141" s="386">
        <v>0</v>
      </c>
      <c r="E141" s="386">
        <v>388225462</v>
      </c>
      <c r="F141" s="386">
        <v>388225462</v>
      </c>
      <c r="G141" s="386">
        <v>1486354798</v>
      </c>
      <c r="H141" s="386">
        <v>1486354798</v>
      </c>
      <c r="I141" s="386">
        <v>0</v>
      </c>
      <c r="J141" s="386">
        <v>0</v>
      </c>
      <c r="K141" s="205"/>
    </row>
    <row r="142" spans="1:11" ht="14.25">
      <c r="A142" s="385" t="s">
        <v>629</v>
      </c>
      <c r="B142" s="385" t="s">
        <v>630</v>
      </c>
      <c r="C142" s="386">
        <v>0</v>
      </c>
      <c r="D142" s="386">
        <v>0</v>
      </c>
      <c r="E142" s="386">
        <v>10518750</v>
      </c>
      <c r="F142" s="386">
        <v>10518750</v>
      </c>
      <c r="G142" s="386">
        <v>16538752</v>
      </c>
      <c r="H142" s="386">
        <v>16538752</v>
      </c>
      <c r="I142" s="386">
        <v>0</v>
      </c>
      <c r="J142" s="386">
        <v>0</v>
      </c>
      <c r="K142" s="205"/>
    </row>
    <row r="143" spans="1:11" ht="14.25">
      <c r="A143" s="385" t="s">
        <v>149</v>
      </c>
      <c r="B143" s="385" t="s">
        <v>150</v>
      </c>
      <c r="C143" s="386">
        <v>0</v>
      </c>
      <c r="D143" s="386">
        <v>0</v>
      </c>
      <c r="E143" s="386">
        <v>672273588</v>
      </c>
      <c r="F143" s="386">
        <v>672273588</v>
      </c>
      <c r="G143" s="386">
        <v>672273588</v>
      </c>
      <c r="H143" s="386">
        <v>672273588</v>
      </c>
      <c r="I143" s="386">
        <v>0</v>
      </c>
      <c r="J143" s="386">
        <v>0</v>
      </c>
      <c r="K143" s="205"/>
    </row>
    <row r="144" spans="1:11" ht="14.25">
      <c r="A144" s="385" t="s">
        <v>1031</v>
      </c>
      <c r="B144" s="385" t="s">
        <v>1012</v>
      </c>
      <c r="C144" s="386">
        <v>0</v>
      </c>
      <c r="D144" s="386">
        <v>0</v>
      </c>
      <c r="E144" s="386">
        <v>2907361177</v>
      </c>
      <c r="F144" s="386">
        <v>2907361177</v>
      </c>
      <c r="G144" s="386">
        <v>12484508988</v>
      </c>
      <c r="H144" s="386">
        <v>12484508988</v>
      </c>
      <c r="I144" s="386">
        <v>0</v>
      </c>
      <c r="J144" s="386">
        <v>0</v>
      </c>
      <c r="K144" s="205"/>
    </row>
    <row r="145" spans="1:11" ht="14.25">
      <c r="A145" s="385" t="s">
        <v>588</v>
      </c>
      <c r="B145" s="385" t="s">
        <v>589</v>
      </c>
      <c r="C145" s="386">
        <v>0</v>
      </c>
      <c r="D145" s="386">
        <v>0</v>
      </c>
      <c r="E145" s="386">
        <v>20000</v>
      </c>
      <c r="F145" s="386">
        <v>20000</v>
      </c>
      <c r="G145" s="386">
        <v>20000</v>
      </c>
      <c r="H145" s="386">
        <v>20000</v>
      </c>
      <c r="I145" s="386">
        <v>0</v>
      </c>
      <c r="J145" s="386">
        <v>0</v>
      </c>
      <c r="K145" s="205"/>
    </row>
    <row r="146" spans="1:11" ht="14.25">
      <c r="A146" s="389" t="s">
        <v>1032</v>
      </c>
      <c r="B146" s="389" t="s">
        <v>1014</v>
      </c>
      <c r="C146" s="390">
        <v>0</v>
      </c>
      <c r="D146" s="390">
        <v>0</v>
      </c>
      <c r="E146" s="390">
        <v>13120167</v>
      </c>
      <c r="F146" s="390">
        <v>13120167</v>
      </c>
      <c r="G146" s="390">
        <v>1010105307</v>
      </c>
      <c r="H146" s="390">
        <v>1010105307</v>
      </c>
      <c r="I146" s="390">
        <v>0</v>
      </c>
      <c r="J146" s="390">
        <v>0</v>
      </c>
      <c r="K146" s="205"/>
    </row>
    <row r="147" spans="1:11" ht="14.25">
      <c r="A147" s="349" t="s">
        <v>26</v>
      </c>
      <c r="B147" s="349" t="s">
        <v>27</v>
      </c>
      <c r="C147" s="173">
        <v>0</v>
      </c>
      <c r="D147" s="173">
        <v>0</v>
      </c>
      <c r="E147" s="173">
        <v>330736750</v>
      </c>
      <c r="F147" s="173">
        <v>330736750</v>
      </c>
      <c r="G147" s="173">
        <v>1033377428</v>
      </c>
      <c r="H147" s="173">
        <v>1033377428</v>
      </c>
      <c r="I147" s="173">
        <v>0</v>
      </c>
      <c r="J147" s="173">
        <v>0</v>
      </c>
      <c r="K147" s="205"/>
    </row>
    <row r="148" spans="1:11" ht="14.25">
      <c r="A148" s="349" t="s">
        <v>1033</v>
      </c>
      <c r="B148" s="349" t="s">
        <v>1034</v>
      </c>
      <c r="C148" s="173">
        <v>0</v>
      </c>
      <c r="D148" s="173">
        <v>0</v>
      </c>
      <c r="E148" s="173">
        <v>11487030</v>
      </c>
      <c r="F148" s="173">
        <v>11487030</v>
      </c>
      <c r="G148" s="173">
        <v>574162535</v>
      </c>
      <c r="H148" s="173">
        <v>574162535</v>
      </c>
      <c r="I148" s="173">
        <v>0</v>
      </c>
      <c r="J148" s="173">
        <v>0</v>
      </c>
      <c r="K148" s="205"/>
    </row>
    <row r="149" spans="1:11" ht="14.25">
      <c r="A149" s="349" t="s">
        <v>445</v>
      </c>
      <c r="B149" s="349" t="s">
        <v>446</v>
      </c>
      <c r="C149" s="173">
        <v>0</v>
      </c>
      <c r="D149" s="173">
        <v>0</v>
      </c>
      <c r="E149" s="173">
        <v>0</v>
      </c>
      <c r="F149" s="173">
        <v>0</v>
      </c>
      <c r="G149" s="173">
        <v>3604616691</v>
      </c>
      <c r="H149" s="173">
        <v>3604616691</v>
      </c>
      <c r="I149" s="173">
        <v>0</v>
      </c>
      <c r="J149" s="173">
        <v>0</v>
      </c>
      <c r="K149" s="205"/>
    </row>
    <row r="150" spans="1:11" ht="14.25">
      <c r="A150" s="349" t="s">
        <v>568</v>
      </c>
      <c r="B150" s="349" t="s">
        <v>569</v>
      </c>
      <c r="C150" s="173">
        <v>0</v>
      </c>
      <c r="D150" s="173">
        <v>0</v>
      </c>
      <c r="E150" s="173">
        <v>888062511</v>
      </c>
      <c r="F150" s="173">
        <v>888062511</v>
      </c>
      <c r="G150" s="173">
        <v>2401925953</v>
      </c>
      <c r="H150" s="173">
        <v>2401925953</v>
      </c>
      <c r="I150" s="173">
        <v>0</v>
      </c>
      <c r="J150" s="173">
        <v>0</v>
      </c>
      <c r="K150" s="205"/>
    </row>
    <row r="151" spans="1:11" ht="14.25">
      <c r="A151" s="349" t="s">
        <v>631</v>
      </c>
      <c r="B151" s="349" t="s">
        <v>632</v>
      </c>
      <c r="C151" s="173">
        <v>0</v>
      </c>
      <c r="D151" s="173">
        <v>0</v>
      </c>
      <c r="E151" s="173">
        <v>260858570</v>
      </c>
      <c r="F151" s="173">
        <v>260858570</v>
      </c>
      <c r="G151" s="173">
        <v>443275372</v>
      </c>
      <c r="H151" s="173">
        <v>443275372</v>
      </c>
      <c r="I151" s="173">
        <v>0</v>
      </c>
      <c r="J151" s="173">
        <v>0</v>
      </c>
      <c r="K151" s="205"/>
    </row>
    <row r="152" spans="1:11" ht="14.25">
      <c r="A152" s="349" t="s">
        <v>1035</v>
      </c>
      <c r="B152" s="349" t="s">
        <v>1036</v>
      </c>
      <c r="C152" s="173">
        <v>0</v>
      </c>
      <c r="D152" s="173">
        <v>0</v>
      </c>
      <c r="E152" s="173">
        <v>228581473502</v>
      </c>
      <c r="F152" s="173">
        <v>228581473502</v>
      </c>
      <c r="G152" s="173">
        <v>849924557573</v>
      </c>
      <c r="H152" s="173">
        <v>849924557573</v>
      </c>
      <c r="I152" s="173">
        <v>0</v>
      </c>
      <c r="J152" s="173">
        <v>0</v>
      </c>
      <c r="K152" s="205"/>
    </row>
    <row r="153" spans="1:11" ht="15.75">
      <c r="A153" s="373"/>
      <c r="B153" s="377" t="s">
        <v>400</v>
      </c>
      <c r="C153" s="376">
        <f>SUM(C10:C146)</f>
        <v>596289089507.0725</v>
      </c>
      <c r="D153" s="376">
        <f aca="true" t="shared" si="1" ref="D153:J153">SUM(D10:D146)</f>
        <v>596289089507.0724</v>
      </c>
      <c r="E153" s="376">
        <f t="shared" si="1"/>
        <v>2362455607702</v>
      </c>
      <c r="F153" s="376">
        <f t="shared" si="1"/>
        <v>2362455607702</v>
      </c>
      <c r="G153" s="376">
        <f t="shared" si="1"/>
        <v>8274895225242</v>
      </c>
      <c r="H153" s="376">
        <f t="shared" si="1"/>
        <v>8274895225242</v>
      </c>
      <c r="I153" s="376">
        <f t="shared" si="1"/>
        <v>632350274736.0725</v>
      </c>
      <c r="J153" s="376">
        <f t="shared" si="1"/>
        <v>632350274736.0724</v>
      </c>
      <c r="K153" s="205"/>
    </row>
    <row r="154" spans="1:11" ht="15.75" hidden="1">
      <c r="A154" s="4"/>
      <c r="B154" s="4"/>
      <c r="C154" s="341"/>
      <c r="D154" s="341">
        <f>C153-D153</f>
        <v>0</v>
      </c>
      <c r="E154" s="341"/>
      <c r="F154" s="341">
        <f>E153-F153</f>
        <v>0</v>
      </c>
      <c r="G154" s="341"/>
      <c r="H154" s="341">
        <f>G153-H153</f>
        <v>0</v>
      </c>
      <c r="I154" s="341"/>
      <c r="J154" s="341">
        <f>I153-J153</f>
        <v>0</v>
      </c>
      <c r="K154" s="205"/>
    </row>
    <row r="155" spans="1:11" ht="15.75">
      <c r="A155" s="4"/>
      <c r="B155" s="4"/>
      <c r="C155" s="341"/>
      <c r="D155" s="341"/>
      <c r="E155" s="341"/>
      <c r="F155" s="341"/>
      <c r="G155" s="341"/>
      <c r="H155" s="341"/>
      <c r="I155" s="341"/>
      <c r="J155" s="341"/>
      <c r="K155" s="205"/>
    </row>
    <row r="156" spans="1:10" ht="17.25">
      <c r="A156" s="115"/>
      <c r="B156" s="205"/>
      <c r="C156" s="116"/>
      <c r="D156" s="282"/>
      <c r="E156" s="116"/>
      <c r="F156" s="116"/>
      <c r="G156" s="241"/>
      <c r="H156" s="508" t="str">
        <f>CDKT!F140</f>
        <v>Bình Döông, Ngaøy  20  thaùng  07 naêm  2015</v>
      </c>
      <c r="I156" s="508"/>
      <c r="J156" s="508"/>
    </row>
    <row r="157" spans="1:10" ht="15.75">
      <c r="A157" s="132"/>
      <c r="B157" s="379" t="s">
        <v>465</v>
      </c>
      <c r="C157" s="205"/>
      <c r="D157" s="116"/>
      <c r="F157" s="283" t="s">
        <v>798</v>
      </c>
      <c r="H157" s="433" t="s">
        <v>799</v>
      </c>
      <c r="I157" s="433"/>
      <c r="J157" s="433"/>
    </row>
    <row r="160" spans="3:10" ht="14.25">
      <c r="C160" s="284"/>
      <c r="D160" s="284"/>
      <c r="E160" s="284"/>
      <c r="F160" s="284"/>
      <c r="G160" s="284"/>
      <c r="H160" s="284"/>
      <c r="I160" s="284"/>
      <c r="J160" s="284"/>
    </row>
  </sheetData>
  <sheetProtection selectLockedCells="1" selectUnlockedCells="1"/>
  <mergeCells count="14">
    <mergeCell ref="A5:J5"/>
    <mergeCell ref="B8:B9"/>
    <mergeCell ref="A1:C1"/>
    <mergeCell ref="A2:C2"/>
    <mergeCell ref="A3:C3"/>
    <mergeCell ref="A4:C4"/>
    <mergeCell ref="H157:J157"/>
    <mergeCell ref="A6:J6"/>
    <mergeCell ref="A8:A9"/>
    <mergeCell ref="H156:J156"/>
    <mergeCell ref="I8:J8"/>
    <mergeCell ref="C8:D8"/>
    <mergeCell ref="E8:F8"/>
    <mergeCell ref="G8:H8"/>
  </mergeCells>
  <printOptions/>
  <pageMargins left="0.35" right="0.2" top="0.35" bottom="0.36" header="0.25" footer="0"/>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sheetPr>
    <tabColor rgb="FFFFFF00"/>
  </sheetPr>
  <dimension ref="A1:E114"/>
  <sheetViews>
    <sheetView zoomScale="115" zoomScaleNormal="115" zoomScalePageLayoutView="0" workbookViewId="0" topLeftCell="A1">
      <pane xSplit="1" ySplit="8" topLeftCell="B105"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140625" defaultRowHeight="12.75"/>
  <cols>
    <col min="1" max="1" width="52.7109375" style="0" customWidth="1"/>
    <col min="2" max="2" width="9.7109375" style="0" bestFit="1" customWidth="1"/>
    <col min="3" max="3" width="12.00390625" style="0" customWidth="1"/>
    <col min="4" max="4" width="18.140625" style="104" customWidth="1"/>
    <col min="5" max="5" width="21.140625" style="104" customWidth="1"/>
  </cols>
  <sheetData>
    <row r="1" spans="1:5" ht="12.75">
      <c r="A1" s="514" t="s">
        <v>447</v>
      </c>
      <c r="B1" s="513"/>
      <c r="C1" s="176" t="s">
        <v>478</v>
      </c>
      <c r="D1" s="209"/>
      <c r="E1" s="209"/>
    </row>
    <row r="2" spans="1:5" ht="12.75">
      <c r="A2" s="513" t="s">
        <v>643</v>
      </c>
      <c r="B2" s="513"/>
      <c r="C2" s="176" t="s">
        <v>1221</v>
      </c>
      <c r="D2" s="209"/>
      <c r="E2" s="209"/>
    </row>
    <row r="3" spans="1:5" ht="12.75">
      <c r="A3" s="513" t="s">
        <v>448</v>
      </c>
      <c r="B3" s="513"/>
      <c r="C3" s="176"/>
      <c r="D3" s="209"/>
      <c r="E3" s="209"/>
    </row>
    <row r="4" spans="1:5" ht="12.75">
      <c r="A4" s="176"/>
      <c r="B4" s="176"/>
      <c r="C4" s="513" t="s">
        <v>449</v>
      </c>
      <c r="D4" s="513"/>
      <c r="E4" s="209"/>
    </row>
    <row r="5" spans="1:5" ht="12.75">
      <c r="A5" s="512" t="s">
        <v>479</v>
      </c>
      <c r="B5" s="513"/>
      <c r="C5" s="513"/>
      <c r="D5" s="513"/>
      <c r="E5" s="209"/>
    </row>
    <row r="6" spans="1:5" ht="12.75">
      <c r="A6" s="512" t="s">
        <v>1222</v>
      </c>
      <c r="B6" s="513"/>
      <c r="C6" s="513"/>
      <c r="D6" s="513"/>
      <c r="E6" s="209"/>
    </row>
    <row r="7" spans="1:5" ht="12.75">
      <c r="A7" s="176"/>
      <c r="B7" s="176"/>
      <c r="C7" s="176"/>
      <c r="D7" s="210"/>
      <c r="E7" s="209"/>
    </row>
    <row r="8" spans="1:5" ht="12.75">
      <c r="A8" s="177" t="s">
        <v>395</v>
      </c>
      <c r="B8" s="177" t="s">
        <v>480</v>
      </c>
      <c r="C8" s="177" t="s">
        <v>481</v>
      </c>
      <c r="D8" s="210" t="s">
        <v>483</v>
      </c>
      <c r="E8" s="210" t="s">
        <v>482</v>
      </c>
    </row>
    <row r="9" spans="1:5" ht="15" customHeight="1">
      <c r="A9" s="178" t="s">
        <v>484</v>
      </c>
      <c r="B9" s="178"/>
      <c r="C9" s="178"/>
      <c r="D9" s="211">
        <v>0</v>
      </c>
      <c r="E9" s="211">
        <v>0</v>
      </c>
    </row>
    <row r="10" spans="1:5" s="215" customFormat="1" ht="15" customHeight="1">
      <c r="A10" s="213" t="s">
        <v>485</v>
      </c>
      <c r="B10" s="213" t="s">
        <v>1056</v>
      </c>
      <c r="C10" s="213"/>
      <c r="D10" s="214">
        <v>437659118277.0724</v>
      </c>
      <c r="E10" s="214">
        <v>436485228104.0724</v>
      </c>
    </row>
    <row r="11" spans="1:5" s="215" customFormat="1" ht="15" customHeight="1">
      <c r="A11" s="213" t="s">
        <v>486</v>
      </c>
      <c r="B11" s="213" t="s">
        <v>1058</v>
      </c>
      <c r="C11" s="213"/>
      <c r="D11" s="214">
        <v>82791429337</v>
      </c>
      <c r="E11" s="214">
        <v>71962946261</v>
      </c>
    </row>
    <row r="12" spans="1:5" ht="15" customHeight="1">
      <c r="A12" s="179" t="s">
        <v>487</v>
      </c>
      <c r="B12" s="179" t="s">
        <v>1060</v>
      </c>
      <c r="C12" s="179"/>
      <c r="D12" s="211">
        <v>35526077501</v>
      </c>
      <c r="E12" s="211">
        <v>53271900548</v>
      </c>
    </row>
    <row r="13" spans="1:5" ht="15" customHeight="1">
      <c r="A13" s="179" t="s">
        <v>488</v>
      </c>
      <c r="B13" s="179" t="s">
        <v>1062</v>
      </c>
      <c r="C13" s="179"/>
      <c r="D13" s="211">
        <v>47265351836</v>
      </c>
      <c r="E13" s="211">
        <v>18691045713</v>
      </c>
    </row>
    <row r="14" spans="1:5" s="215" customFormat="1" ht="15" customHeight="1">
      <c r="A14" s="213" t="s">
        <v>489</v>
      </c>
      <c r="B14" s="213" t="s">
        <v>1064</v>
      </c>
      <c r="C14" s="213"/>
      <c r="D14" s="214">
        <v>0</v>
      </c>
      <c r="E14" s="214">
        <v>12800000000</v>
      </c>
    </row>
    <row r="15" spans="1:5" ht="15" customHeight="1">
      <c r="A15" s="179" t="s">
        <v>490</v>
      </c>
      <c r="B15" s="179" t="s">
        <v>1065</v>
      </c>
      <c r="C15" s="179"/>
      <c r="D15" s="211">
        <v>7100000000</v>
      </c>
      <c r="E15" s="211">
        <v>0</v>
      </c>
    </row>
    <row r="16" spans="1:5" ht="15" customHeight="1">
      <c r="A16" s="179" t="s">
        <v>491</v>
      </c>
      <c r="B16" s="179" t="s">
        <v>1066</v>
      </c>
      <c r="C16" s="179"/>
      <c r="D16" s="211">
        <v>0</v>
      </c>
      <c r="E16" s="211">
        <v>0</v>
      </c>
    </row>
    <row r="17" spans="1:5" s="215" customFormat="1" ht="15" customHeight="1">
      <c r="A17" s="213" t="s">
        <v>492</v>
      </c>
      <c r="B17" s="213" t="s">
        <v>1068</v>
      </c>
      <c r="C17" s="213"/>
      <c r="D17" s="214">
        <v>134345116458</v>
      </c>
      <c r="E17" s="214">
        <v>152570157567</v>
      </c>
    </row>
    <row r="18" spans="1:5" ht="15" customHeight="1">
      <c r="A18" s="179" t="s">
        <v>493</v>
      </c>
      <c r="B18" s="179" t="s">
        <v>890</v>
      </c>
      <c r="C18" s="179"/>
      <c r="D18" s="211">
        <v>122781957056</v>
      </c>
      <c r="E18" s="211">
        <v>141786256209</v>
      </c>
    </row>
    <row r="19" spans="1:5" ht="15" customHeight="1">
      <c r="A19" s="179" t="s">
        <v>494</v>
      </c>
      <c r="B19" s="179" t="s">
        <v>1069</v>
      </c>
      <c r="C19" s="179"/>
      <c r="D19" s="211">
        <v>8779895556</v>
      </c>
      <c r="E19" s="211">
        <v>12023448258</v>
      </c>
    </row>
    <row r="20" spans="1:5" ht="15" customHeight="1">
      <c r="A20" s="179" t="s">
        <v>495</v>
      </c>
      <c r="B20" s="179" t="s">
        <v>1071</v>
      </c>
      <c r="C20" s="179"/>
      <c r="D20" s="211">
        <v>0</v>
      </c>
      <c r="E20" s="211">
        <v>0</v>
      </c>
    </row>
    <row r="21" spans="1:5" ht="15" customHeight="1">
      <c r="A21" s="179" t="s">
        <v>496</v>
      </c>
      <c r="B21" s="179" t="s">
        <v>1073</v>
      </c>
      <c r="C21" s="179"/>
      <c r="D21" s="211">
        <v>0</v>
      </c>
      <c r="E21" s="211">
        <v>0</v>
      </c>
    </row>
    <row r="22" spans="1:5" ht="15" customHeight="1">
      <c r="A22" s="179" t="s">
        <v>497</v>
      </c>
      <c r="B22" s="179" t="s">
        <v>1074</v>
      </c>
      <c r="C22" s="179"/>
      <c r="D22" s="211">
        <v>236286203</v>
      </c>
      <c r="E22" s="211">
        <v>3285370664</v>
      </c>
    </row>
    <row r="23" spans="1:5" ht="15" customHeight="1">
      <c r="A23" s="179" t="s">
        <v>498</v>
      </c>
      <c r="B23" s="179" t="s">
        <v>898</v>
      </c>
      <c r="C23" s="179"/>
      <c r="D23" s="211">
        <v>-4553022357</v>
      </c>
      <c r="E23" s="211">
        <v>-4524917564</v>
      </c>
    </row>
    <row r="24" spans="1:5" s="215" customFormat="1" ht="15" customHeight="1">
      <c r="A24" s="213" t="s">
        <v>499</v>
      </c>
      <c r="B24" s="213" t="s">
        <v>1076</v>
      </c>
      <c r="C24" s="213"/>
      <c r="D24" s="214">
        <v>212859111854.0724</v>
      </c>
      <c r="E24" s="214">
        <v>193243836160.0724</v>
      </c>
    </row>
    <row r="25" spans="1:5" ht="15" customHeight="1">
      <c r="A25" s="179" t="s">
        <v>500</v>
      </c>
      <c r="B25" s="179" t="s">
        <v>900</v>
      </c>
      <c r="C25" s="179"/>
      <c r="D25" s="211">
        <v>215663025566.0724</v>
      </c>
      <c r="E25" s="211">
        <v>196265561983.0724</v>
      </c>
    </row>
    <row r="26" spans="1:5" ht="15" customHeight="1">
      <c r="A26" s="179" t="s">
        <v>501</v>
      </c>
      <c r="B26" s="179" t="s">
        <v>1079</v>
      </c>
      <c r="C26" s="179"/>
      <c r="D26" s="211">
        <v>-2803913712</v>
      </c>
      <c r="E26" s="211">
        <v>-3021725823</v>
      </c>
    </row>
    <row r="27" spans="1:5" s="215" customFormat="1" ht="15" customHeight="1">
      <c r="A27" s="213" t="s">
        <v>502</v>
      </c>
      <c r="B27" s="213" t="s">
        <v>1081</v>
      </c>
      <c r="C27" s="213"/>
      <c r="D27" s="214">
        <v>7663460628</v>
      </c>
      <c r="E27" s="214">
        <v>5908288116</v>
      </c>
    </row>
    <row r="28" spans="1:5" ht="15" customHeight="1">
      <c r="A28" s="179" t="s">
        <v>503</v>
      </c>
      <c r="B28" s="179" t="s">
        <v>1083</v>
      </c>
      <c r="C28" s="179"/>
      <c r="D28" s="211">
        <v>224565492</v>
      </c>
      <c r="E28" s="211">
        <v>1078029507</v>
      </c>
    </row>
    <row r="29" spans="1:5" ht="15" customHeight="1">
      <c r="A29" s="179" t="s">
        <v>504</v>
      </c>
      <c r="B29" s="179" t="s">
        <v>910</v>
      </c>
      <c r="C29" s="179"/>
      <c r="D29" s="211">
        <v>4185703078</v>
      </c>
      <c r="E29" s="211">
        <v>406777342</v>
      </c>
    </row>
    <row r="30" spans="1:5" ht="15" customHeight="1">
      <c r="A30" s="179" t="s">
        <v>505</v>
      </c>
      <c r="B30" s="179" t="s">
        <v>918</v>
      </c>
      <c r="C30" s="179"/>
      <c r="D30" s="211">
        <v>0</v>
      </c>
      <c r="E30" s="211">
        <v>0</v>
      </c>
    </row>
    <row r="31" spans="1:5" ht="15" customHeight="1">
      <c r="A31" s="179" t="s">
        <v>506</v>
      </c>
      <c r="B31" s="179" t="s">
        <v>1087</v>
      </c>
      <c r="C31" s="179"/>
      <c r="D31" s="211">
        <v>3253192058</v>
      </c>
      <c r="E31" s="211">
        <v>4423481267</v>
      </c>
    </row>
    <row r="32" spans="1:5" s="215" customFormat="1" ht="15" customHeight="1">
      <c r="A32" s="213" t="s">
        <v>507</v>
      </c>
      <c r="B32" s="213" t="s">
        <v>1088</v>
      </c>
      <c r="C32" s="213"/>
      <c r="D32" s="214">
        <v>111767937013</v>
      </c>
      <c r="E32" s="214">
        <v>105449801206</v>
      </c>
    </row>
    <row r="33" spans="1:5" s="215" customFormat="1" ht="15" customHeight="1">
      <c r="A33" s="213" t="s">
        <v>508</v>
      </c>
      <c r="B33" s="213" t="s">
        <v>1090</v>
      </c>
      <c r="C33" s="213"/>
      <c r="D33" s="214">
        <v>0</v>
      </c>
      <c r="E33" s="214">
        <v>0</v>
      </c>
    </row>
    <row r="34" spans="1:5" ht="15" customHeight="1">
      <c r="A34" s="179" t="s">
        <v>509</v>
      </c>
      <c r="B34" s="179" t="s">
        <v>1092</v>
      </c>
      <c r="C34" s="179"/>
      <c r="D34" s="211">
        <v>0</v>
      </c>
      <c r="E34" s="211">
        <v>0</v>
      </c>
    </row>
    <row r="35" spans="1:5" ht="15" customHeight="1">
      <c r="A35" s="179" t="s">
        <v>510</v>
      </c>
      <c r="B35" s="179" t="s">
        <v>936</v>
      </c>
      <c r="C35" s="179"/>
      <c r="D35" s="211">
        <v>0</v>
      </c>
      <c r="E35" s="211">
        <v>0</v>
      </c>
    </row>
    <row r="36" spans="1:5" ht="15" customHeight="1">
      <c r="A36" s="179" t="s">
        <v>511</v>
      </c>
      <c r="B36" s="179" t="s">
        <v>1049</v>
      </c>
      <c r="C36" s="179"/>
      <c r="D36" s="211">
        <v>0</v>
      </c>
      <c r="E36" s="211">
        <v>0</v>
      </c>
    </row>
    <row r="37" spans="1:5" ht="15" customHeight="1">
      <c r="A37" s="179" t="s">
        <v>512</v>
      </c>
      <c r="B37" s="179" t="s">
        <v>1093</v>
      </c>
      <c r="C37" s="179"/>
      <c r="D37" s="211">
        <v>0</v>
      </c>
      <c r="E37" s="211">
        <v>0</v>
      </c>
    </row>
    <row r="38" spans="1:5" ht="15" customHeight="1">
      <c r="A38" s="179" t="s">
        <v>513</v>
      </c>
      <c r="B38" s="179" t="s">
        <v>1094</v>
      </c>
      <c r="C38" s="179"/>
      <c r="D38" s="211">
        <v>0</v>
      </c>
      <c r="E38" s="211">
        <v>0</v>
      </c>
    </row>
    <row r="39" spans="1:5" s="215" customFormat="1" ht="15" customHeight="1">
      <c r="A39" s="213" t="s">
        <v>514</v>
      </c>
      <c r="B39" s="213" t="s">
        <v>1096</v>
      </c>
      <c r="C39" s="213"/>
      <c r="D39" s="214">
        <v>100725249074</v>
      </c>
      <c r="E39" s="214">
        <v>99814508380</v>
      </c>
    </row>
    <row r="40" spans="1:5" s="215" customFormat="1" ht="15" customHeight="1">
      <c r="A40" s="213" t="s">
        <v>515</v>
      </c>
      <c r="B40" s="213" t="s">
        <v>1098</v>
      </c>
      <c r="C40" s="213"/>
      <c r="D40" s="214">
        <v>97220320404</v>
      </c>
      <c r="E40" s="214">
        <v>96136091570</v>
      </c>
    </row>
    <row r="41" spans="1:5" ht="15" customHeight="1">
      <c r="A41" s="179" t="s">
        <v>516</v>
      </c>
      <c r="B41" s="179" t="s">
        <v>1100</v>
      </c>
      <c r="C41" s="179"/>
      <c r="D41" s="211">
        <v>247791317058</v>
      </c>
      <c r="E41" s="211">
        <v>239468181473</v>
      </c>
    </row>
    <row r="42" spans="1:5" ht="15" customHeight="1">
      <c r="A42" s="179" t="s">
        <v>517</v>
      </c>
      <c r="B42" s="179" t="s">
        <v>1102</v>
      </c>
      <c r="C42" s="179"/>
      <c r="D42" s="211">
        <v>-150570996654</v>
      </c>
      <c r="E42" s="211">
        <v>-143332089903</v>
      </c>
    </row>
    <row r="43" spans="1:5" s="215" customFormat="1" ht="15" customHeight="1">
      <c r="A43" s="213" t="s">
        <v>518</v>
      </c>
      <c r="B43" s="213" t="s">
        <v>1104</v>
      </c>
      <c r="C43" s="213"/>
      <c r="D43" s="214">
        <v>0</v>
      </c>
      <c r="E43" s="214">
        <v>0</v>
      </c>
    </row>
    <row r="44" spans="1:5" ht="15" customHeight="1">
      <c r="A44" s="179" t="s">
        <v>516</v>
      </c>
      <c r="B44" s="179" t="s">
        <v>1105</v>
      </c>
      <c r="C44" s="179"/>
      <c r="D44" s="211">
        <v>0</v>
      </c>
      <c r="E44" s="211">
        <v>0</v>
      </c>
    </row>
    <row r="45" spans="1:5" ht="15" customHeight="1">
      <c r="A45" s="179" t="s">
        <v>517</v>
      </c>
      <c r="B45" s="179" t="s">
        <v>1106</v>
      </c>
      <c r="C45" s="179"/>
      <c r="D45" s="211">
        <v>0</v>
      </c>
      <c r="E45" s="211">
        <v>0</v>
      </c>
    </row>
    <row r="46" spans="1:5" s="215" customFormat="1" ht="15" customHeight="1">
      <c r="A46" s="213" t="s">
        <v>519</v>
      </c>
      <c r="B46" s="213" t="s">
        <v>1108</v>
      </c>
      <c r="C46" s="213"/>
      <c r="D46" s="214">
        <v>3504928670</v>
      </c>
      <c r="E46" s="214">
        <v>3678416810</v>
      </c>
    </row>
    <row r="47" spans="1:5" ht="15" customHeight="1">
      <c r="A47" s="179" t="s">
        <v>516</v>
      </c>
      <c r="B47" s="179" t="s">
        <v>1109</v>
      </c>
      <c r="C47" s="179"/>
      <c r="D47" s="211">
        <v>7001402879</v>
      </c>
      <c r="E47" s="211">
        <v>7001402879</v>
      </c>
    </row>
    <row r="48" spans="1:5" ht="15" customHeight="1">
      <c r="A48" s="179" t="s">
        <v>517</v>
      </c>
      <c r="B48" s="179" t="s">
        <v>1110</v>
      </c>
      <c r="C48" s="179"/>
      <c r="D48" s="211">
        <v>-3496474209</v>
      </c>
      <c r="E48" s="211">
        <v>-3322986069</v>
      </c>
    </row>
    <row r="49" spans="1:5" ht="15" customHeight="1">
      <c r="A49" s="179" t="s">
        <v>520</v>
      </c>
      <c r="B49" s="179" t="s">
        <v>1111</v>
      </c>
      <c r="C49" s="179"/>
      <c r="D49" s="211">
        <v>14279929880</v>
      </c>
      <c r="E49" s="211">
        <v>4438996024</v>
      </c>
    </row>
    <row r="50" spans="1:5" s="215" customFormat="1" ht="15" customHeight="1">
      <c r="A50" s="213" t="s">
        <v>521</v>
      </c>
      <c r="B50" s="213" t="s">
        <v>1113</v>
      </c>
      <c r="C50" s="213"/>
      <c r="D50" s="214">
        <v>0</v>
      </c>
      <c r="E50" s="214">
        <v>0</v>
      </c>
    </row>
    <row r="51" spans="1:5" ht="15" customHeight="1">
      <c r="A51" s="179" t="s">
        <v>516</v>
      </c>
      <c r="B51" s="179" t="s">
        <v>1114</v>
      </c>
      <c r="C51" s="179"/>
      <c r="D51" s="211">
        <v>0</v>
      </c>
      <c r="E51" s="211">
        <v>0</v>
      </c>
    </row>
    <row r="52" spans="1:5" ht="15" customHeight="1">
      <c r="A52" s="179" t="s">
        <v>517</v>
      </c>
      <c r="B52" s="179" t="s">
        <v>1115</v>
      </c>
      <c r="C52" s="179"/>
      <c r="D52" s="211">
        <v>0</v>
      </c>
      <c r="E52" s="211">
        <v>0</v>
      </c>
    </row>
    <row r="53" spans="1:5" s="215" customFormat="1" ht="15" customHeight="1">
      <c r="A53" s="213" t="s">
        <v>522</v>
      </c>
      <c r="B53" s="213" t="s">
        <v>1116</v>
      </c>
      <c r="C53" s="213"/>
      <c r="D53" s="214">
        <v>0</v>
      </c>
      <c r="E53" s="214">
        <v>0</v>
      </c>
    </row>
    <row r="54" spans="1:5" ht="15" customHeight="1">
      <c r="A54" s="179" t="s">
        <v>523</v>
      </c>
      <c r="B54" s="179" t="s">
        <v>1118</v>
      </c>
      <c r="C54" s="179"/>
      <c r="D54" s="211">
        <v>0</v>
      </c>
      <c r="E54" s="211">
        <v>0</v>
      </c>
    </row>
    <row r="55" spans="1:5" ht="15" customHeight="1">
      <c r="A55" s="179" t="s">
        <v>524</v>
      </c>
      <c r="B55" s="179" t="s">
        <v>1120</v>
      </c>
      <c r="C55" s="179"/>
      <c r="D55" s="211">
        <v>0</v>
      </c>
      <c r="E55" s="211">
        <v>0</v>
      </c>
    </row>
    <row r="56" spans="1:5" ht="15" customHeight="1">
      <c r="A56" s="179" t="s">
        <v>525</v>
      </c>
      <c r="B56" s="179" t="s">
        <v>1121</v>
      </c>
      <c r="C56" s="179"/>
      <c r="D56" s="211">
        <v>0</v>
      </c>
      <c r="E56" s="211">
        <v>0</v>
      </c>
    </row>
    <row r="57" spans="1:5" ht="15" customHeight="1">
      <c r="A57" s="179" t="s">
        <v>526</v>
      </c>
      <c r="B57" s="179" t="s">
        <v>1123</v>
      </c>
      <c r="C57" s="179"/>
      <c r="D57" s="211">
        <v>0</v>
      </c>
      <c r="E57" s="211">
        <v>0</v>
      </c>
    </row>
    <row r="58" spans="1:5" s="215" customFormat="1" ht="15" customHeight="1">
      <c r="A58" s="213" t="s">
        <v>527</v>
      </c>
      <c r="B58" s="213" t="s">
        <v>1124</v>
      </c>
      <c r="C58" s="213"/>
      <c r="D58" s="214">
        <v>3902722999</v>
      </c>
      <c r="E58" s="214">
        <v>3415794814</v>
      </c>
    </row>
    <row r="59" spans="1:5" ht="15" customHeight="1">
      <c r="A59" s="179" t="s">
        <v>528</v>
      </c>
      <c r="B59" s="179" t="s">
        <v>1126</v>
      </c>
      <c r="C59" s="179"/>
      <c r="D59" s="211">
        <v>2245705423</v>
      </c>
      <c r="E59" s="211">
        <v>1780275877</v>
      </c>
    </row>
    <row r="60" spans="1:5" ht="15" customHeight="1">
      <c r="A60" s="179" t="s">
        <v>529</v>
      </c>
      <c r="B60" s="179" t="s">
        <v>1128</v>
      </c>
      <c r="C60" s="179"/>
      <c r="D60" s="211">
        <v>1657017576</v>
      </c>
      <c r="E60" s="211">
        <v>1635518937</v>
      </c>
    </row>
    <row r="61" spans="1:5" ht="15" customHeight="1">
      <c r="A61" s="179" t="s">
        <v>530</v>
      </c>
      <c r="B61" s="179" t="s">
        <v>1130</v>
      </c>
      <c r="C61" s="179"/>
      <c r="D61" s="211">
        <v>0</v>
      </c>
      <c r="E61" s="211">
        <v>0</v>
      </c>
    </row>
    <row r="62" spans="1:5" s="215" customFormat="1" ht="15" customHeight="1">
      <c r="A62" s="213" t="s">
        <v>531</v>
      </c>
      <c r="B62" s="213" t="s">
        <v>532</v>
      </c>
      <c r="C62" s="213"/>
      <c r="D62" s="214">
        <v>0</v>
      </c>
      <c r="E62" s="214">
        <v>0</v>
      </c>
    </row>
    <row r="63" spans="1:5" s="215" customFormat="1" ht="15" customHeight="1">
      <c r="A63" s="213" t="s">
        <v>533</v>
      </c>
      <c r="B63" s="213" t="s">
        <v>1132</v>
      </c>
      <c r="C63" s="213"/>
      <c r="D63" s="214">
        <v>549427055290.0724</v>
      </c>
      <c r="E63" s="214">
        <v>541935029310.0724</v>
      </c>
    </row>
    <row r="64" spans="1:5" ht="15" customHeight="1">
      <c r="A64" s="178" t="s">
        <v>534</v>
      </c>
      <c r="B64" s="178"/>
      <c r="C64" s="178"/>
      <c r="D64" s="211">
        <v>0</v>
      </c>
      <c r="E64" s="211">
        <v>0</v>
      </c>
    </row>
    <row r="65" spans="1:5" s="215" customFormat="1" ht="15" customHeight="1">
      <c r="A65" s="213" t="s">
        <v>535</v>
      </c>
      <c r="B65" s="213" t="s">
        <v>1136</v>
      </c>
      <c r="C65" s="213"/>
      <c r="D65" s="214">
        <v>393850157585</v>
      </c>
      <c r="E65" s="214">
        <v>379210588738</v>
      </c>
    </row>
    <row r="66" spans="1:5" s="215" customFormat="1" ht="15" customHeight="1">
      <c r="A66" s="213" t="s">
        <v>536</v>
      </c>
      <c r="B66" s="213" t="s">
        <v>1138</v>
      </c>
      <c r="C66" s="213"/>
      <c r="D66" s="214">
        <v>393850157585</v>
      </c>
      <c r="E66" s="214">
        <v>379210588738</v>
      </c>
    </row>
    <row r="67" spans="1:5" ht="15" customHeight="1">
      <c r="A67" s="179" t="s">
        <v>537</v>
      </c>
      <c r="B67" s="179" t="s">
        <v>1140</v>
      </c>
      <c r="C67" s="179"/>
      <c r="D67" s="211">
        <v>230021259589</v>
      </c>
      <c r="E67" s="211">
        <v>228900162437</v>
      </c>
    </row>
    <row r="68" spans="1:5" ht="15" customHeight="1">
      <c r="A68" s="179" t="s">
        <v>538</v>
      </c>
      <c r="B68" s="179" t="s">
        <v>1142</v>
      </c>
      <c r="C68" s="179"/>
      <c r="D68" s="211">
        <v>142237052729</v>
      </c>
      <c r="E68" s="211">
        <v>141005784022</v>
      </c>
    </row>
    <row r="69" spans="1:5" ht="15" customHeight="1">
      <c r="A69" s="179" t="s">
        <v>539</v>
      </c>
      <c r="B69" s="179" t="s">
        <v>1144</v>
      </c>
      <c r="C69" s="179"/>
      <c r="D69" s="211">
        <v>514999529</v>
      </c>
      <c r="E69" s="211">
        <v>1045753206</v>
      </c>
    </row>
    <row r="70" spans="1:5" ht="15" customHeight="1">
      <c r="A70" s="179" t="s">
        <v>540</v>
      </c>
      <c r="B70" s="179" t="s">
        <v>1146</v>
      </c>
      <c r="C70" s="179"/>
      <c r="D70" s="211">
        <v>2352249219</v>
      </c>
      <c r="E70" s="211">
        <v>2127187758</v>
      </c>
    </row>
    <row r="71" spans="1:5" ht="15" customHeight="1">
      <c r="A71" s="179" t="s">
        <v>541</v>
      </c>
      <c r="B71" s="179" t="s">
        <v>952</v>
      </c>
      <c r="C71" s="179"/>
      <c r="D71" s="211">
        <v>1663534992</v>
      </c>
      <c r="E71" s="211">
        <v>2297110135</v>
      </c>
    </row>
    <row r="72" spans="1:5" ht="15" customHeight="1">
      <c r="A72" s="179" t="s">
        <v>542</v>
      </c>
      <c r="B72" s="179" t="s">
        <v>1149</v>
      </c>
      <c r="C72" s="179"/>
      <c r="D72" s="211">
        <v>1265831192</v>
      </c>
      <c r="E72" s="211">
        <v>468637104</v>
      </c>
    </row>
    <row r="73" spans="1:5" ht="15" customHeight="1">
      <c r="A73" s="179" t="s">
        <v>543</v>
      </c>
      <c r="B73" s="179" t="s">
        <v>1151</v>
      </c>
      <c r="C73" s="179"/>
      <c r="D73" s="211">
        <v>0</v>
      </c>
      <c r="E73" s="211">
        <v>0</v>
      </c>
    </row>
    <row r="74" spans="1:5" ht="15" customHeight="1">
      <c r="A74" s="179" t="s">
        <v>544</v>
      </c>
      <c r="B74" s="179" t="s">
        <v>1153</v>
      </c>
      <c r="C74" s="179"/>
      <c r="D74" s="211">
        <v>0</v>
      </c>
      <c r="E74" s="211">
        <v>0</v>
      </c>
    </row>
    <row r="75" spans="1:5" ht="15" customHeight="1">
      <c r="A75" s="179" t="s">
        <v>545</v>
      </c>
      <c r="B75" s="179" t="s">
        <v>1155</v>
      </c>
      <c r="C75" s="179"/>
      <c r="D75" s="211">
        <v>13286495000</v>
      </c>
      <c r="E75" s="211">
        <v>1680145827</v>
      </c>
    </row>
    <row r="76" spans="1:5" ht="15" customHeight="1">
      <c r="A76" s="179" t="s">
        <v>546</v>
      </c>
      <c r="B76" s="179" t="s">
        <v>1157</v>
      </c>
      <c r="C76" s="179"/>
      <c r="D76" s="211">
        <v>0</v>
      </c>
      <c r="E76" s="211">
        <v>0</v>
      </c>
    </row>
    <row r="77" spans="1:5" ht="15" customHeight="1">
      <c r="A77" s="179" t="s">
        <v>547</v>
      </c>
      <c r="B77" s="179" t="s">
        <v>434</v>
      </c>
      <c r="C77" s="179"/>
      <c r="D77" s="211">
        <v>2508735335</v>
      </c>
      <c r="E77" s="211">
        <v>1685808249</v>
      </c>
    </row>
    <row r="78" spans="1:5" s="215" customFormat="1" ht="15" customHeight="1">
      <c r="A78" s="213" t="s">
        <v>548</v>
      </c>
      <c r="B78" s="213" t="s">
        <v>435</v>
      </c>
      <c r="C78" s="213"/>
      <c r="D78" s="214">
        <v>0</v>
      </c>
      <c r="E78" s="214">
        <v>0</v>
      </c>
    </row>
    <row r="79" spans="1:5" ht="15" customHeight="1">
      <c r="A79" s="179" t="s">
        <v>549</v>
      </c>
      <c r="B79" s="179" t="s">
        <v>954</v>
      </c>
      <c r="C79" s="179"/>
      <c r="D79" s="211">
        <v>0</v>
      </c>
      <c r="E79" s="211">
        <v>0</v>
      </c>
    </row>
    <row r="80" spans="1:5" ht="15" customHeight="1">
      <c r="A80" s="179" t="s">
        <v>550</v>
      </c>
      <c r="B80" s="179" t="s">
        <v>1161</v>
      </c>
      <c r="C80" s="179"/>
      <c r="D80" s="211">
        <v>0</v>
      </c>
      <c r="E80" s="211">
        <v>0</v>
      </c>
    </row>
    <row r="81" spans="1:5" ht="15" customHeight="1">
      <c r="A81" s="179" t="s">
        <v>551</v>
      </c>
      <c r="B81" s="179" t="s">
        <v>1163</v>
      </c>
      <c r="C81" s="179"/>
      <c r="D81" s="211">
        <v>0</v>
      </c>
      <c r="E81" s="211">
        <v>0</v>
      </c>
    </row>
    <row r="82" spans="1:5" ht="15" customHeight="1">
      <c r="A82" s="179" t="s">
        <v>552</v>
      </c>
      <c r="B82" s="179" t="s">
        <v>968</v>
      </c>
      <c r="C82" s="179"/>
      <c r="D82" s="211">
        <v>0</v>
      </c>
      <c r="E82" s="211">
        <v>0</v>
      </c>
    </row>
    <row r="83" spans="1:5" ht="15" customHeight="1">
      <c r="A83" s="179" t="s">
        <v>553</v>
      </c>
      <c r="B83" s="179" t="s">
        <v>970</v>
      </c>
      <c r="C83" s="179"/>
      <c r="D83" s="211">
        <v>0</v>
      </c>
      <c r="E83" s="211">
        <v>0</v>
      </c>
    </row>
    <row r="84" spans="1:5" ht="15" customHeight="1">
      <c r="A84" s="179" t="s">
        <v>554</v>
      </c>
      <c r="B84" s="179" t="s">
        <v>1167</v>
      </c>
      <c r="C84" s="179"/>
      <c r="D84" s="211">
        <v>0</v>
      </c>
      <c r="E84" s="211">
        <v>0</v>
      </c>
    </row>
    <row r="85" spans="1:5" ht="15" customHeight="1">
      <c r="A85" s="179" t="s">
        <v>555</v>
      </c>
      <c r="B85" s="179" t="s">
        <v>1169</v>
      </c>
      <c r="C85" s="179"/>
      <c r="D85" s="211">
        <v>0</v>
      </c>
      <c r="E85" s="211">
        <v>0</v>
      </c>
    </row>
    <row r="86" spans="1:5" ht="15" customHeight="1">
      <c r="A86" s="179" t="s">
        <v>556</v>
      </c>
      <c r="B86" s="179" t="s">
        <v>436</v>
      </c>
      <c r="C86" s="179"/>
      <c r="D86" s="211">
        <v>0</v>
      </c>
      <c r="E86" s="211">
        <v>0</v>
      </c>
    </row>
    <row r="87" spans="1:5" ht="15" customHeight="1">
      <c r="A87" s="179" t="s">
        <v>557</v>
      </c>
      <c r="B87" s="179" t="s">
        <v>437</v>
      </c>
      <c r="C87" s="179"/>
      <c r="D87" s="211">
        <v>0</v>
      </c>
      <c r="E87" s="211">
        <v>0</v>
      </c>
    </row>
    <row r="88" spans="1:5" s="215" customFormat="1" ht="15" customHeight="1">
      <c r="A88" s="213" t="s">
        <v>558</v>
      </c>
      <c r="B88" s="213" t="s">
        <v>1171</v>
      </c>
      <c r="C88" s="213"/>
      <c r="D88" s="214">
        <v>155576897705</v>
      </c>
      <c r="E88" s="214">
        <v>162724440572</v>
      </c>
    </row>
    <row r="89" spans="1:5" ht="15" customHeight="1">
      <c r="A89" s="178" t="s">
        <v>559</v>
      </c>
      <c r="B89" s="178" t="s">
        <v>1173</v>
      </c>
      <c r="C89" s="178"/>
      <c r="D89" s="211">
        <v>155576897705</v>
      </c>
      <c r="E89" s="211">
        <v>162724440572</v>
      </c>
    </row>
    <row r="90" spans="1:5" ht="15" customHeight="1">
      <c r="A90" s="179" t="s">
        <v>560</v>
      </c>
      <c r="B90" s="179" t="s">
        <v>1175</v>
      </c>
      <c r="C90" s="179"/>
      <c r="D90" s="211">
        <v>130000000000</v>
      </c>
      <c r="E90" s="211">
        <v>130000000000</v>
      </c>
    </row>
    <row r="91" spans="1:5" ht="15" customHeight="1">
      <c r="A91" s="179" t="s">
        <v>561</v>
      </c>
      <c r="B91" s="179" t="s">
        <v>1177</v>
      </c>
      <c r="C91" s="179"/>
      <c r="D91" s="211">
        <v>0</v>
      </c>
      <c r="E91" s="211">
        <v>0</v>
      </c>
    </row>
    <row r="92" spans="1:5" ht="15" customHeight="1">
      <c r="A92" s="179" t="s">
        <v>562</v>
      </c>
      <c r="B92" s="179" t="s">
        <v>1179</v>
      </c>
      <c r="C92" s="179"/>
      <c r="D92" s="211">
        <v>0</v>
      </c>
      <c r="E92" s="211">
        <v>0</v>
      </c>
    </row>
    <row r="93" spans="1:5" ht="15" customHeight="1">
      <c r="A93" s="179" t="s">
        <v>563</v>
      </c>
      <c r="B93" s="179" t="s">
        <v>983</v>
      </c>
      <c r="C93" s="179"/>
      <c r="D93" s="211">
        <v>0</v>
      </c>
      <c r="E93" s="211">
        <v>0</v>
      </c>
    </row>
    <row r="94" spans="1:5" ht="15" customHeight="1">
      <c r="A94" s="179" t="s">
        <v>564</v>
      </c>
      <c r="B94" s="179" t="s">
        <v>985</v>
      </c>
      <c r="C94" s="179"/>
      <c r="D94" s="211">
        <v>0</v>
      </c>
      <c r="E94" s="211">
        <v>0</v>
      </c>
    </row>
    <row r="95" spans="1:5" ht="15" customHeight="1">
      <c r="A95" s="179" t="s">
        <v>565</v>
      </c>
      <c r="B95" s="179" t="s">
        <v>2</v>
      </c>
      <c r="C95" s="179"/>
      <c r="D95" s="211">
        <v>0</v>
      </c>
      <c r="E95" s="211">
        <v>0</v>
      </c>
    </row>
    <row r="96" spans="1:5" ht="15" customHeight="1">
      <c r="A96" s="179" t="s">
        <v>644</v>
      </c>
      <c r="B96" s="179" t="s">
        <v>4</v>
      </c>
      <c r="C96" s="179"/>
      <c r="D96" s="211">
        <v>8905306042</v>
      </c>
      <c r="E96" s="211">
        <v>8905306042</v>
      </c>
    </row>
    <row r="97" spans="1:5" ht="15" customHeight="1">
      <c r="A97" s="179" t="s">
        <v>645</v>
      </c>
      <c r="B97" s="179" t="s">
        <v>6</v>
      </c>
      <c r="C97" s="179"/>
      <c r="D97" s="211">
        <v>5019320026</v>
      </c>
      <c r="E97" s="211">
        <v>3882149076</v>
      </c>
    </row>
    <row r="98" spans="1:5" ht="15" customHeight="1">
      <c r="A98" s="179" t="s">
        <v>646</v>
      </c>
      <c r="B98" s="179" t="s">
        <v>647</v>
      </c>
      <c r="C98" s="179"/>
      <c r="D98" s="211">
        <v>0</v>
      </c>
      <c r="E98" s="211">
        <v>0</v>
      </c>
    </row>
    <row r="99" spans="1:5" ht="15" customHeight="1">
      <c r="A99" s="179" t="s">
        <v>648</v>
      </c>
      <c r="B99" s="179" t="s">
        <v>7</v>
      </c>
      <c r="C99" s="179"/>
      <c r="D99" s="211">
        <v>11652271637</v>
      </c>
      <c r="E99" s="211">
        <v>19936985454</v>
      </c>
    </row>
    <row r="100" spans="1:5" ht="15" customHeight="1">
      <c r="A100" s="179" t="s">
        <v>651</v>
      </c>
      <c r="B100" s="179" t="s">
        <v>8</v>
      </c>
      <c r="C100" s="179"/>
      <c r="D100" s="211">
        <v>0</v>
      </c>
      <c r="E100" s="211">
        <v>0</v>
      </c>
    </row>
    <row r="101" spans="1:5" ht="15" customHeight="1">
      <c r="A101" s="179" t="s">
        <v>652</v>
      </c>
      <c r="B101" s="179" t="s">
        <v>438</v>
      </c>
      <c r="C101" s="179"/>
      <c r="D101" s="211">
        <v>0</v>
      </c>
      <c r="E101" s="211">
        <v>0</v>
      </c>
    </row>
    <row r="102" spans="1:5" s="215" customFormat="1" ht="15" customHeight="1">
      <c r="A102" s="213" t="s">
        <v>653</v>
      </c>
      <c r="B102" s="213" t="s">
        <v>10</v>
      </c>
      <c r="C102" s="213"/>
      <c r="D102" s="214">
        <v>0</v>
      </c>
      <c r="E102" s="214">
        <v>0</v>
      </c>
    </row>
    <row r="103" spans="1:5" ht="15" customHeight="1">
      <c r="A103" s="179" t="s">
        <v>654</v>
      </c>
      <c r="B103" s="179" t="s">
        <v>12</v>
      </c>
      <c r="C103" s="179"/>
      <c r="D103" s="211">
        <v>0</v>
      </c>
      <c r="E103" s="211">
        <v>0</v>
      </c>
    </row>
    <row r="104" spans="1:5" ht="15" customHeight="1">
      <c r="A104" s="179" t="s">
        <v>655</v>
      </c>
      <c r="B104" s="179" t="s">
        <v>14</v>
      </c>
      <c r="C104" s="179"/>
      <c r="D104" s="211">
        <v>0</v>
      </c>
      <c r="E104" s="211">
        <v>0</v>
      </c>
    </row>
    <row r="105" spans="1:5" s="215" customFormat="1" ht="15" customHeight="1">
      <c r="A105" s="213" t="s">
        <v>656</v>
      </c>
      <c r="B105" s="213" t="s">
        <v>657</v>
      </c>
      <c r="C105" s="213"/>
      <c r="D105" s="214">
        <v>0</v>
      </c>
      <c r="E105" s="214">
        <v>0</v>
      </c>
    </row>
    <row r="106" spans="1:5" s="215" customFormat="1" ht="15" customHeight="1">
      <c r="A106" s="213" t="s">
        <v>658</v>
      </c>
      <c r="B106" s="213" t="s">
        <v>16</v>
      </c>
      <c r="C106" s="213"/>
      <c r="D106" s="214">
        <v>549427055290</v>
      </c>
      <c r="E106" s="214">
        <v>541935029310</v>
      </c>
    </row>
    <row r="107" spans="1:5" s="215" customFormat="1" ht="15" customHeight="1" hidden="1">
      <c r="A107" s="213" t="s">
        <v>659</v>
      </c>
      <c r="B107" s="213"/>
      <c r="C107" s="213"/>
      <c r="D107" s="214">
        <v>0</v>
      </c>
      <c r="E107" s="214">
        <v>0</v>
      </c>
    </row>
    <row r="108" spans="1:5" ht="15" customHeight="1" hidden="1">
      <c r="A108" s="179" t="s">
        <v>660</v>
      </c>
      <c r="B108" s="179" t="s">
        <v>761</v>
      </c>
      <c r="C108" s="179"/>
      <c r="D108" s="211"/>
      <c r="E108" s="211"/>
    </row>
    <row r="109" spans="1:5" ht="15" customHeight="1" hidden="1">
      <c r="A109" s="179" t="s">
        <v>661</v>
      </c>
      <c r="B109" s="179" t="s">
        <v>763</v>
      </c>
      <c r="C109" s="179"/>
      <c r="D109" s="211"/>
      <c r="E109" s="211"/>
    </row>
    <row r="110" spans="1:5" ht="15" customHeight="1" hidden="1">
      <c r="A110" s="179" t="s">
        <v>662</v>
      </c>
      <c r="B110" s="179" t="s">
        <v>48</v>
      </c>
      <c r="C110" s="179"/>
      <c r="D110" s="211"/>
      <c r="E110" s="211"/>
    </row>
    <row r="111" spans="1:5" ht="15" customHeight="1" hidden="1">
      <c r="A111" s="179" t="s">
        <v>663</v>
      </c>
      <c r="B111" s="179" t="s">
        <v>50</v>
      </c>
      <c r="C111" s="179"/>
      <c r="D111" s="211"/>
      <c r="E111" s="211"/>
    </row>
    <row r="112" spans="1:5" ht="15" customHeight="1" hidden="1">
      <c r="A112" s="179" t="s">
        <v>664</v>
      </c>
      <c r="B112" s="179" t="s">
        <v>52</v>
      </c>
      <c r="C112" s="179"/>
      <c r="D112" s="285">
        <v>6730.550000000001</v>
      </c>
      <c r="E112" s="395">
        <v>65751.75995481502</v>
      </c>
    </row>
    <row r="113" spans="1:5" ht="15" customHeight="1" hidden="1">
      <c r="A113" s="179" t="s">
        <v>665</v>
      </c>
      <c r="B113" s="179" t="s">
        <v>54</v>
      </c>
      <c r="C113" s="179"/>
      <c r="D113" s="211"/>
      <c r="E113" s="211"/>
    </row>
    <row r="114" spans="4:5" ht="12.75">
      <c r="D114" s="225">
        <v>0.0723876953125</v>
      </c>
      <c r="E114" s="225">
        <v>0.0723876953125</v>
      </c>
    </row>
  </sheetData>
  <sheetProtection/>
  <mergeCells count="6">
    <mergeCell ref="A6:D6"/>
    <mergeCell ref="A5:D5"/>
    <mergeCell ref="A1:B1"/>
    <mergeCell ref="A2:B2"/>
    <mergeCell ref="A3:B3"/>
    <mergeCell ref="C4:D4"/>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00"/>
  </sheetPr>
  <dimension ref="A1:G30"/>
  <sheetViews>
    <sheetView zoomScalePageLayoutView="0" workbookViewId="0" topLeftCell="A10">
      <selection activeCell="A1" sqref="A1:IV16384"/>
    </sheetView>
  </sheetViews>
  <sheetFormatPr defaultColWidth="9.140625" defaultRowHeight="12.75"/>
  <cols>
    <col min="1" max="1" width="57.57421875" style="0" customWidth="1"/>
    <col min="2" max="2" width="6.57421875" style="0" customWidth="1"/>
    <col min="3" max="3" width="6.421875" style="0" customWidth="1"/>
    <col min="4" max="4" width="15.28125" style="0" customWidth="1"/>
    <col min="5" max="5" width="18.140625" style="0" customWidth="1"/>
    <col min="6" max="6" width="16.8515625" style="0" customWidth="1"/>
    <col min="7" max="7" width="17.28125" style="0" customWidth="1"/>
  </cols>
  <sheetData>
    <row r="1" spans="1:7" ht="12.75">
      <c r="A1" s="224" t="s">
        <v>447</v>
      </c>
      <c r="B1" s="176"/>
      <c r="C1" s="176"/>
      <c r="D1" s="176"/>
      <c r="E1" s="176" t="s">
        <v>478</v>
      </c>
      <c r="F1" s="176"/>
      <c r="G1" s="176"/>
    </row>
    <row r="2" spans="1:7" ht="12.75">
      <c r="A2" s="224" t="s">
        <v>643</v>
      </c>
      <c r="B2" s="176"/>
      <c r="C2" s="176"/>
      <c r="D2" s="176"/>
      <c r="E2" s="176" t="s">
        <v>1221</v>
      </c>
      <c r="F2" s="176"/>
      <c r="G2" s="176"/>
    </row>
    <row r="3" spans="1:7" ht="12.75">
      <c r="A3" s="224" t="s">
        <v>448</v>
      </c>
      <c r="B3" s="176"/>
      <c r="C3" s="176"/>
      <c r="D3" s="176"/>
      <c r="E3" s="176"/>
      <c r="F3" s="176"/>
      <c r="G3" s="176"/>
    </row>
    <row r="4" spans="1:7" ht="12.75">
      <c r="A4" s="176"/>
      <c r="B4" s="176"/>
      <c r="C4" s="176"/>
      <c r="D4" s="176"/>
      <c r="E4" s="513" t="s">
        <v>450</v>
      </c>
      <c r="F4" s="513"/>
      <c r="G4" s="176"/>
    </row>
    <row r="5" spans="1:7" ht="12.75">
      <c r="A5" s="512" t="s">
        <v>1223</v>
      </c>
      <c r="B5" s="513"/>
      <c r="C5" s="513"/>
      <c r="D5" s="513"/>
      <c r="E5" s="513"/>
      <c r="F5" s="513"/>
      <c r="G5" s="176"/>
    </row>
    <row r="6" spans="1:7" ht="12.75">
      <c r="A6" s="512"/>
      <c r="B6" s="513"/>
      <c r="C6" s="513"/>
      <c r="D6" s="513"/>
      <c r="E6" s="513"/>
      <c r="F6" s="513"/>
      <c r="G6" s="176"/>
    </row>
    <row r="7" spans="1:7" ht="12.75">
      <c r="A7" s="176"/>
      <c r="B7" s="176"/>
      <c r="C7" s="176"/>
      <c r="D7" s="176"/>
      <c r="E7" s="176"/>
      <c r="F7" s="176"/>
      <c r="G7" s="176"/>
    </row>
    <row r="8" spans="1:7" s="181" customFormat="1" ht="30" customHeight="1">
      <c r="A8" s="180" t="s">
        <v>395</v>
      </c>
      <c r="B8" s="180" t="s">
        <v>480</v>
      </c>
      <c r="C8" s="180" t="s">
        <v>481</v>
      </c>
      <c r="D8" s="180" t="s">
        <v>666</v>
      </c>
      <c r="E8" s="180" t="s">
        <v>667</v>
      </c>
      <c r="F8" s="180" t="s">
        <v>668</v>
      </c>
      <c r="G8" s="180" t="s">
        <v>669</v>
      </c>
    </row>
    <row r="9" spans="1:7" ht="12.75">
      <c r="A9" s="179" t="s">
        <v>670</v>
      </c>
      <c r="B9" s="179" t="s">
        <v>761</v>
      </c>
      <c r="C9" s="179"/>
      <c r="D9" s="212">
        <v>241338400787</v>
      </c>
      <c r="E9" s="212">
        <v>204045107663</v>
      </c>
      <c r="F9" s="212">
        <v>476146520106</v>
      </c>
      <c r="G9" s="212">
        <v>373514268126</v>
      </c>
    </row>
    <row r="10" spans="1:7" ht="12.75">
      <c r="A10" s="179" t="s">
        <v>671</v>
      </c>
      <c r="B10" s="179" t="s">
        <v>763</v>
      </c>
      <c r="C10" s="179"/>
      <c r="D10" s="212">
        <v>0</v>
      </c>
      <c r="E10" s="212">
        <v>1808158935</v>
      </c>
      <c r="F10" s="212">
        <v>0</v>
      </c>
      <c r="G10" s="212">
        <v>1808158935</v>
      </c>
    </row>
    <row r="11" spans="1:7" ht="12.75">
      <c r="A11" s="178" t="s">
        <v>672</v>
      </c>
      <c r="B11" s="178" t="s">
        <v>765</v>
      </c>
      <c r="C11" s="178"/>
      <c r="D11" s="212">
        <v>241338400787</v>
      </c>
      <c r="E11" s="212">
        <v>202236948728</v>
      </c>
      <c r="F11" s="212">
        <v>476146520106</v>
      </c>
      <c r="G11" s="212">
        <v>371706109191</v>
      </c>
    </row>
    <row r="12" spans="1:7" ht="12.75">
      <c r="A12" s="179" t="s">
        <v>673</v>
      </c>
      <c r="B12" s="179" t="s">
        <v>767</v>
      </c>
      <c r="C12" s="179"/>
      <c r="D12" s="212">
        <v>224221906634</v>
      </c>
      <c r="E12" s="212">
        <v>189518359680</v>
      </c>
      <c r="F12" s="212">
        <v>441530802948</v>
      </c>
      <c r="G12" s="212">
        <v>344289306764</v>
      </c>
    </row>
    <row r="13" spans="1:7" ht="12.75">
      <c r="A13" s="178" t="s">
        <v>674</v>
      </c>
      <c r="B13" s="178" t="s">
        <v>768</v>
      </c>
      <c r="C13" s="178"/>
      <c r="D13" s="212">
        <v>17116494153</v>
      </c>
      <c r="E13" s="212">
        <v>12718589048</v>
      </c>
      <c r="F13" s="212">
        <v>34615717158</v>
      </c>
      <c r="G13" s="212">
        <v>27416802427</v>
      </c>
    </row>
    <row r="14" spans="1:7" ht="12.75">
      <c r="A14" s="179" t="s">
        <v>675</v>
      </c>
      <c r="B14" s="179" t="s">
        <v>770</v>
      </c>
      <c r="C14" s="179"/>
      <c r="D14" s="212">
        <v>626365341</v>
      </c>
      <c r="E14" s="212">
        <v>576035733</v>
      </c>
      <c r="F14" s="212">
        <v>1039726340</v>
      </c>
      <c r="G14" s="212">
        <v>633513792</v>
      </c>
    </row>
    <row r="15" spans="1:7" ht="12.75">
      <c r="A15" s="179" t="s">
        <v>676</v>
      </c>
      <c r="B15" s="179" t="s">
        <v>772</v>
      </c>
      <c r="C15" s="179"/>
      <c r="D15" s="212">
        <v>4540830078</v>
      </c>
      <c r="E15" s="212">
        <v>3954496982</v>
      </c>
      <c r="F15" s="212">
        <v>8563208331</v>
      </c>
      <c r="G15" s="212">
        <v>9039907371</v>
      </c>
    </row>
    <row r="16" spans="1:7" ht="12.75">
      <c r="A16" s="179" t="s">
        <v>677</v>
      </c>
      <c r="B16" s="179" t="s">
        <v>773</v>
      </c>
      <c r="C16" s="179"/>
      <c r="D16" s="212">
        <v>3876291947</v>
      </c>
      <c r="E16" s="212">
        <v>3547673210</v>
      </c>
      <c r="F16" s="212">
        <v>7741263814</v>
      </c>
      <c r="G16" s="212">
        <v>8494943046</v>
      </c>
    </row>
    <row r="17" spans="1:7" ht="12.75">
      <c r="A17" s="179" t="s">
        <v>678</v>
      </c>
      <c r="B17" s="179" t="s">
        <v>775</v>
      </c>
      <c r="C17" s="179"/>
      <c r="D17" s="212">
        <v>4580999336</v>
      </c>
      <c r="E17" s="212">
        <v>3599578034</v>
      </c>
      <c r="F17" s="212">
        <v>8715654635</v>
      </c>
      <c r="G17" s="212">
        <v>6986349737</v>
      </c>
    </row>
    <row r="18" spans="1:7" ht="12.75">
      <c r="A18" s="179" t="s">
        <v>679</v>
      </c>
      <c r="B18" s="179" t="s">
        <v>777</v>
      </c>
      <c r="C18" s="179"/>
      <c r="D18" s="212">
        <v>3746749818</v>
      </c>
      <c r="E18" s="212">
        <v>3742418337</v>
      </c>
      <c r="F18" s="212">
        <v>7225142173</v>
      </c>
      <c r="G18" s="212">
        <v>6657199733</v>
      </c>
    </row>
    <row r="19" spans="1:7" ht="12.75">
      <c r="A19" s="178" t="s">
        <v>680</v>
      </c>
      <c r="B19" s="178" t="s">
        <v>778</v>
      </c>
      <c r="C19" s="178"/>
      <c r="D19" s="212">
        <v>4874280262</v>
      </c>
      <c r="E19" s="212">
        <v>1998131428</v>
      </c>
      <c r="F19" s="212">
        <v>11151438359</v>
      </c>
      <c r="G19" s="212">
        <v>5366859378</v>
      </c>
    </row>
    <row r="20" spans="1:7" ht="12.75">
      <c r="A20" s="179" t="s">
        <v>681</v>
      </c>
      <c r="B20" s="179" t="s">
        <v>780</v>
      </c>
      <c r="C20" s="179"/>
      <c r="D20" s="212">
        <v>0</v>
      </c>
      <c r="E20" s="212">
        <v>1986000</v>
      </c>
      <c r="F20" s="212">
        <v>0</v>
      </c>
      <c r="G20" s="212">
        <v>1986000</v>
      </c>
    </row>
    <row r="21" spans="1:7" ht="12.75">
      <c r="A21" s="179" t="s">
        <v>682</v>
      </c>
      <c r="B21" s="179" t="s">
        <v>782</v>
      </c>
      <c r="C21" s="179"/>
      <c r="D21" s="212">
        <v>11432410</v>
      </c>
      <c r="E21" s="212">
        <v>0</v>
      </c>
      <c r="F21" s="212">
        <v>455275085</v>
      </c>
      <c r="G21" s="212">
        <v>4552979</v>
      </c>
    </row>
    <row r="22" spans="1:7" ht="12.75">
      <c r="A22" s="178" t="s">
        <v>683</v>
      </c>
      <c r="B22" s="178" t="s">
        <v>784</v>
      </c>
      <c r="C22" s="178"/>
      <c r="D22" s="212">
        <v>-11432410</v>
      </c>
      <c r="E22" s="212">
        <v>1986000</v>
      </c>
      <c r="F22" s="212">
        <v>-455275085</v>
      </c>
      <c r="G22" s="212">
        <v>-2566979</v>
      </c>
    </row>
    <row r="23" spans="1:7" ht="12.75">
      <c r="A23" s="179" t="s">
        <v>684</v>
      </c>
      <c r="B23" s="179" t="s">
        <v>685</v>
      </c>
      <c r="C23" s="179"/>
      <c r="D23" s="212">
        <v>0</v>
      </c>
      <c r="E23" s="212">
        <v>0</v>
      </c>
      <c r="F23" s="212">
        <v>0</v>
      </c>
      <c r="G23" s="212">
        <v>0</v>
      </c>
    </row>
    <row r="24" spans="1:7" ht="12.75">
      <c r="A24" s="178" t="s">
        <v>686</v>
      </c>
      <c r="B24" s="178" t="s">
        <v>785</v>
      </c>
      <c r="C24" s="178"/>
      <c r="D24" s="212">
        <v>4862847852</v>
      </c>
      <c r="E24" s="212">
        <v>2000117428</v>
      </c>
      <c r="F24" s="212">
        <v>10696163274</v>
      </c>
      <c r="G24" s="212">
        <v>5364292399</v>
      </c>
    </row>
    <row r="25" spans="1:7" ht="12.75">
      <c r="A25" s="179" t="s">
        <v>687</v>
      </c>
      <c r="B25" s="179" t="s">
        <v>787</v>
      </c>
      <c r="C25" s="179"/>
      <c r="D25" s="212">
        <v>1307533485</v>
      </c>
      <c r="E25" s="212">
        <v>404752437</v>
      </c>
      <c r="F25" s="212">
        <v>2590862878</v>
      </c>
      <c r="G25" s="212">
        <v>1144870931</v>
      </c>
    </row>
    <row r="26" spans="1:7" ht="12.75">
      <c r="A26" s="179" t="s">
        <v>688</v>
      </c>
      <c r="B26" s="179" t="s">
        <v>789</v>
      </c>
      <c r="C26" s="179"/>
      <c r="D26" s="212">
        <v>-21498639</v>
      </c>
      <c r="E26" s="212">
        <v>143293615</v>
      </c>
      <c r="F26" s="212">
        <v>-21498639</v>
      </c>
      <c r="G26" s="212">
        <v>143293615</v>
      </c>
    </row>
    <row r="27" spans="1:7" ht="12.75">
      <c r="A27" s="178" t="s">
        <v>689</v>
      </c>
      <c r="B27" s="178" t="s">
        <v>791</v>
      </c>
      <c r="C27" s="178"/>
      <c r="D27" s="212">
        <v>3576813006</v>
      </c>
      <c r="E27" s="212">
        <v>1452071376</v>
      </c>
      <c r="F27" s="212">
        <v>8126799035</v>
      </c>
      <c r="G27" s="212">
        <v>4076127854</v>
      </c>
    </row>
    <row r="28" spans="1:7" ht="12.75">
      <c r="A28" s="179" t="s">
        <v>690</v>
      </c>
      <c r="B28" s="179" t="s">
        <v>84</v>
      </c>
      <c r="C28" s="179"/>
      <c r="D28" s="212">
        <v>0</v>
      </c>
      <c r="E28" s="212">
        <v>0</v>
      </c>
      <c r="F28" s="212">
        <v>0</v>
      </c>
      <c r="G28" s="212">
        <v>0</v>
      </c>
    </row>
    <row r="29" spans="1:7" ht="12.75">
      <c r="A29" s="179" t="s">
        <v>691</v>
      </c>
      <c r="B29" s="179" t="s">
        <v>692</v>
      </c>
      <c r="C29" s="179"/>
      <c r="D29" s="212">
        <v>0</v>
      </c>
      <c r="E29" s="212">
        <v>0</v>
      </c>
      <c r="F29" s="212">
        <v>0</v>
      </c>
      <c r="G29" s="212">
        <v>0</v>
      </c>
    </row>
    <row r="30" spans="1:7" ht="12.75">
      <c r="A30" s="179" t="s">
        <v>693</v>
      </c>
      <c r="B30" s="179" t="s">
        <v>793</v>
      </c>
      <c r="C30" s="179"/>
      <c r="D30" s="212">
        <v>275</v>
      </c>
      <c r="E30" s="212">
        <v>112</v>
      </c>
      <c r="F30" s="212">
        <v>625</v>
      </c>
      <c r="G30" s="212">
        <v>314</v>
      </c>
    </row>
  </sheetData>
  <sheetProtection/>
  <mergeCells count="3">
    <mergeCell ref="A5:F5"/>
    <mergeCell ref="E4:F4"/>
    <mergeCell ref="A6:F6"/>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FF00"/>
  </sheetPr>
  <dimension ref="A1:E40"/>
  <sheetViews>
    <sheetView zoomScalePageLayoutView="0" workbookViewId="0" topLeftCell="A25">
      <selection activeCell="A1" sqref="A1:IV16384"/>
    </sheetView>
  </sheetViews>
  <sheetFormatPr defaultColWidth="9.140625" defaultRowHeight="12.75"/>
  <cols>
    <col min="1" max="1" width="48.7109375" style="0" customWidth="1"/>
    <col min="2" max="2" width="9.7109375" style="0" customWidth="1"/>
    <col min="3" max="3" width="20.421875" style="0" bestFit="1" customWidth="1"/>
    <col min="4" max="4" width="21.8515625" style="0" customWidth="1"/>
    <col min="5" max="5" width="20.28125" style="0" customWidth="1"/>
  </cols>
  <sheetData>
    <row r="1" spans="1:5" ht="12.75">
      <c r="A1" s="224" t="s">
        <v>447</v>
      </c>
      <c r="B1" s="176"/>
      <c r="C1" s="176" t="s">
        <v>478</v>
      </c>
      <c r="D1" s="176"/>
      <c r="E1" s="176"/>
    </row>
    <row r="2" spans="1:5" ht="12.75">
      <c r="A2" s="224" t="s">
        <v>643</v>
      </c>
      <c r="B2" s="176"/>
      <c r="C2" s="176" t="s">
        <v>1221</v>
      </c>
      <c r="D2" s="176"/>
      <c r="E2" s="176"/>
    </row>
    <row r="3" spans="1:5" ht="12.75">
      <c r="A3" s="224" t="s">
        <v>448</v>
      </c>
      <c r="B3" s="176"/>
      <c r="C3" s="176"/>
      <c r="D3" s="176"/>
      <c r="E3" s="176"/>
    </row>
    <row r="4" spans="1:5" ht="12.75">
      <c r="A4" s="176"/>
      <c r="B4" s="176"/>
      <c r="C4" s="513" t="s">
        <v>451</v>
      </c>
      <c r="D4" s="513"/>
      <c r="E4" s="176"/>
    </row>
    <row r="5" spans="1:5" ht="12.75">
      <c r="A5" s="512" t="s">
        <v>1224</v>
      </c>
      <c r="B5" s="513"/>
      <c r="C5" s="513"/>
      <c r="D5" s="513"/>
      <c r="E5" s="176"/>
    </row>
    <row r="6" spans="1:5" ht="12.75">
      <c r="A6" s="176"/>
      <c r="B6" s="176"/>
      <c r="C6" s="176"/>
      <c r="D6" s="176"/>
      <c r="E6" s="176"/>
    </row>
    <row r="7" spans="1:5" ht="12.75">
      <c r="A7" s="176"/>
      <c r="B7" s="176"/>
      <c r="C7" s="176"/>
      <c r="D7" s="176"/>
      <c r="E7" s="176"/>
    </row>
    <row r="8" spans="1:5" s="181" customFormat="1" ht="36" customHeight="1">
      <c r="A8" s="180" t="s">
        <v>395</v>
      </c>
      <c r="B8" s="180" t="s">
        <v>480</v>
      </c>
      <c r="C8" s="180" t="s">
        <v>481</v>
      </c>
      <c r="D8" s="180" t="s">
        <v>694</v>
      </c>
      <c r="E8" s="180" t="s">
        <v>695</v>
      </c>
    </row>
    <row r="9" spans="1:5" ht="12.75">
      <c r="A9" s="178" t="s">
        <v>696</v>
      </c>
      <c r="B9" s="178"/>
      <c r="C9" s="178"/>
      <c r="D9" s="178">
        <v>0</v>
      </c>
      <c r="E9" s="178">
        <v>0</v>
      </c>
    </row>
    <row r="10" spans="1:5" ht="12.75">
      <c r="A10" s="179" t="s">
        <v>697</v>
      </c>
      <c r="B10" s="179" t="s">
        <v>761</v>
      </c>
      <c r="C10" s="179"/>
      <c r="D10" s="212">
        <v>568962278908</v>
      </c>
      <c r="E10" s="212">
        <v>406823945610</v>
      </c>
    </row>
    <row r="11" spans="1:5" ht="12.75">
      <c r="A11" s="179" t="s">
        <v>698</v>
      </c>
      <c r="B11" s="179" t="s">
        <v>763</v>
      </c>
      <c r="C11" s="179"/>
      <c r="D11" s="212">
        <v>-494415248624</v>
      </c>
      <c r="E11" s="212">
        <v>-167036133886</v>
      </c>
    </row>
    <row r="12" spans="1:5" ht="12.75">
      <c r="A12" s="179" t="s">
        <v>699</v>
      </c>
      <c r="B12" s="179" t="s">
        <v>48</v>
      </c>
      <c r="C12" s="179"/>
      <c r="D12" s="212">
        <v>-9939663109</v>
      </c>
      <c r="E12" s="212">
        <v>-8461503338</v>
      </c>
    </row>
    <row r="13" spans="1:5" ht="12.75">
      <c r="A13" s="179" t="s">
        <v>700</v>
      </c>
      <c r="B13" s="179" t="s">
        <v>50</v>
      </c>
      <c r="C13" s="179"/>
      <c r="D13" s="212">
        <v>-8653674551</v>
      </c>
      <c r="E13" s="212">
        <v>-8998029826</v>
      </c>
    </row>
    <row r="14" spans="1:5" ht="12.75">
      <c r="A14" s="179" t="s">
        <v>701</v>
      </c>
      <c r="B14" s="179" t="s">
        <v>52</v>
      </c>
      <c r="C14" s="179"/>
      <c r="D14" s="212">
        <v>-2354410964</v>
      </c>
      <c r="E14" s="212">
        <v>0</v>
      </c>
    </row>
    <row r="15" spans="1:5" ht="12.75">
      <c r="A15" s="179" t="s">
        <v>702</v>
      </c>
      <c r="B15" s="179" t="s">
        <v>54</v>
      </c>
      <c r="C15" s="179"/>
      <c r="D15" s="212">
        <v>4578652264</v>
      </c>
      <c r="E15" s="212">
        <v>5861106780</v>
      </c>
    </row>
    <row r="16" spans="1:5" ht="12.75">
      <c r="A16" s="179" t="s">
        <v>703</v>
      </c>
      <c r="B16" s="179" t="s">
        <v>56</v>
      </c>
      <c r="C16" s="179"/>
      <c r="D16" s="212">
        <v>-8964206160</v>
      </c>
      <c r="E16" s="212">
        <v>-11722040052</v>
      </c>
    </row>
    <row r="17" spans="1:5" ht="12.75">
      <c r="A17" s="178" t="s">
        <v>704</v>
      </c>
      <c r="B17" s="178" t="s">
        <v>768</v>
      </c>
      <c r="C17" s="178"/>
      <c r="D17" s="212">
        <v>49213727764</v>
      </c>
      <c r="E17" s="212">
        <v>216467345288</v>
      </c>
    </row>
    <row r="18" spans="1:5" ht="12.75">
      <c r="A18" s="178" t="s">
        <v>705</v>
      </c>
      <c r="B18" s="178"/>
      <c r="C18" s="178"/>
      <c r="D18" s="212">
        <v>0</v>
      </c>
      <c r="E18" s="212">
        <v>0</v>
      </c>
    </row>
    <row r="19" spans="1:5" ht="12.75">
      <c r="A19" s="179" t="s">
        <v>706</v>
      </c>
      <c r="B19" s="179" t="s">
        <v>770</v>
      </c>
      <c r="C19" s="179"/>
      <c r="D19" s="212">
        <v>-8323135585</v>
      </c>
      <c r="E19" s="212">
        <v>-4114313635</v>
      </c>
    </row>
    <row r="20" spans="1:5" ht="12.75">
      <c r="A20" s="179" t="s">
        <v>707</v>
      </c>
      <c r="B20" s="179" t="s">
        <v>772</v>
      </c>
      <c r="C20" s="179"/>
      <c r="D20" s="212">
        <v>0</v>
      </c>
      <c r="E20" s="212">
        <v>0</v>
      </c>
    </row>
    <row r="21" spans="1:5" ht="12.75">
      <c r="A21" s="179" t="s">
        <v>708</v>
      </c>
      <c r="B21" s="179" t="s">
        <v>773</v>
      </c>
      <c r="C21" s="179"/>
      <c r="D21" s="212">
        <v>-20000000000</v>
      </c>
      <c r="E21" s="212">
        <v>0</v>
      </c>
    </row>
    <row r="22" spans="1:5" ht="12.75">
      <c r="A22" s="179" t="s">
        <v>709</v>
      </c>
      <c r="B22" s="179" t="s">
        <v>775</v>
      </c>
      <c r="C22" s="179"/>
      <c r="D22" s="212">
        <v>0</v>
      </c>
      <c r="E22" s="212">
        <v>0</v>
      </c>
    </row>
    <row r="23" spans="1:5" ht="12.75">
      <c r="A23" s="179" t="s">
        <v>710</v>
      </c>
      <c r="B23" s="179" t="s">
        <v>777</v>
      </c>
      <c r="C23" s="179"/>
      <c r="D23" s="212">
        <v>0</v>
      </c>
      <c r="E23" s="212">
        <v>0</v>
      </c>
    </row>
    <row r="24" spans="1:5" ht="12.75">
      <c r="A24" s="179" t="s">
        <v>711</v>
      </c>
      <c r="B24" s="179" t="s">
        <v>65</v>
      </c>
      <c r="C24" s="179"/>
      <c r="D24" s="212">
        <v>0</v>
      </c>
      <c r="E24" s="212">
        <v>0</v>
      </c>
    </row>
    <row r="25" spans="1:5" ht="12.75">
      <c r="A25" s="179" t="s">
        <v>712</v>
      </c>
      <c r="B25" s="179" t="s">
        <v>67</v>
      </c>
      <c r="C25" s="179"/>
      <c r="D25" s="212">
        <v>1039726340</v>
      </c>
      <c r="E25" s="212">
        <v>46919319</v>
      </c>
    </row>
    <row r="26" spans="1:5" ht="12.75">
      <c r="A26" s="178" t="s">
        <v>713</v>
      </c>
      <c r="B26" s="178" t="s">
        <v>778</v>
      </c>
      <c r="C26" s="178"/>
      <c r="D26" s="212">
        <v>-27283409245</v>
      </c>
      <c r="E26" s="212">
        <v>-4067394316</v>
      </c>
    </row>
    <row r="27" spans="1:5" ht="12.75">
      <c r="A27" s="178" t="s">
        <v>714</v>
      </c>
      <c r="B27" s="178"/>
      <c r="C27" s="178"/>
      <c r="D27" s="212">
        <v>0</v>
      </c>
      <c r="E27" s="212">
        <v>0</v>
      </c>
    </row>
    <row r="28" spans="1:5" ht="12.75">
      <c r="A28" s="179" t="s">
        <v>715</v>
      </c>
      <c r="B28" s="179" t="s">
        <v>780</v>
      </c>
      <c r="C28" s="179"/>
      <c r="D28" s="212">
        <v>0</v>
      </c>
      <c r="E28" s="212">
        <v>0</v>
      </c>
    </row>
    <row r="29" spans="1:5" ht="12.75">
      <c r="A29" s="179" t="s">
        <v>716</v>
      </c>
      <c r="B29" s="179" t="s">
        <v>782</v>
      </c>
      <c r="C29" s="179"/>
      <c r="D29" s="212">
        <v>0</v>
      </c>
      <c r="E29" s="212">
        <v>0</v>
      </c>
    </row>
    <row r="30" spans="1:5" ht="12.75">
      <c r="A30" s="179" t="s">
        <v>717</v>
      </c>
      <c r="B30" s="179" t="s">
        <v>73</v>
      </c>
      <c r="C30" s="179"/>
      <c r="D30" s="212">
        <v>365647834845</v>
      </c>
      <c r="E30" s="212">
        <v>130953015493</v>
      </c>
    </row>
    <row r="31" spans="1:5" ht="12.75">
      <c r="A31" s="179" t="s">
        <v>718</v>
      </c>
      <c r="B31" s="179" t="s">
        <v>75</v>
      </c>
      <c r="C31" s="179"/>
      <c r="D31" s="212">
        <v>-376722860949</v>
      </c>
      <c r="E31" s="212">
        <v>-369580956681</v>
      </c>
    </row>
    <row r="32" spans="1:5" ht="12.75">
      <c r="A32" s="179" t="s">
        <v>719</v>
      </c>
      <c r="B32" s="179" t="s">
        <v>77</v>
      </c>
      <c r="C32" s="179"/>
      <c r="D32" s="212">
        <v>0</v>
      </c>
      <c r="E32" s="212">
        <v>-67784175</v>
      </c>
    </row>
    <row r="33" spans="1:5" ht="12.75">
      <c r="A33" s="179" t="s">
        <v>720</v>
      </c>
      <c r="B33" s="179" t="s">
        <v>79</v>
      </c>
      <c r="C33" s="179"/>
      <c r="D33" s="212">
        <v>0</v>
      </c>
      <c r="E33" s="212">
        <v>0</v>
      </c>
    </row>
    <row r="34" spans="1:5" ht="12.75">
      <c r="A34" s="178" t="s">
        <v>721</v>
      </c>
      <c r="B34" s="178" t="s">
        <v>784</v>
      </c>
      <c r="C34" s="178"/>
      <c r="D34" s="212">
        <v>-11075026104</v>
      </c>
      <c r="E34" s="212">
        <v>-238695725363</v>
      </c>
    </row>
    <row r="35" spans="1:5" ht="12.75">
      <c r="A35" s="178" t="s">
        <v>722</v>
      </c>
      <c r="B35" s="178" t="s">
        <v>785</v>
      </c>
      <c r="C35" s="178"/>
      <c r="D35" s="212">
        <v>10855292415</v>
      </c>
      <c r="E35" s="212">
        <v>-26295774391</v>
      </c>
    </row>
    <row r="36" spans="1:5" ht="12.75">
      <c r="A36" s="179" t="s">
        <v>723</v>
      </c>
      <c r="B36" s="179" t="s">
        <v>791</v>
      </c>
      <c r="C36" s="179"/>
      <c r="D36" s="212">
        <v>71962946261</v>
      </c>
      <c r="E36" s="212">
        <v>65061880656</v>
      </c>
    </row>
    <row r="37" spans="1:5" ht="12.75">
      <c r="A37" s="179" t="s">
        <v>724</v>
      </c>
      <c r="B37" s="179" t="s">
        <v>84</v>
      </c>
      <c r="C37" s="179"/>
      <c r="D37" s="212">
        <v>-26809339</v>
      </c>
      <c r="E37" s="212">
        <v>17236567</v>
      </c>
    </row>
    <row r="38" spans="1:5" ht="12.75">
      <c r="A38" s="178" t="s">
        <v>725</v>
      </c>
      <c r="B38" s="178" t="s">
        <v>793</v>
      </c>
      <c r="C38" s="178"/>
      <c r="D38" s="212">
        <v>82791429337</v>
      </c>
      <c r="E38" s="212">
        <v>38783342832</v>
      </c>
    </row>
    <row r="39" spans="4:5" ht="12.75">
      <c r="D39" s="104"/>
      <c r="E39" s="104"/>
    </row>
    <row r="40" spans="4:5" ht="12.75">
      <c r="D40" s="218"/>
      <c r="E40" s="218"/>
    </row>
  </sheetData>
  <sheetProtection/>
  <mergeCells count="2">
    <mergeCell ref="A5:D5"/>
    <mergeCell ref="C4:D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127"/>
  <sheetViews>
    <sheetView zoomScalePageLayoutView="0" workbookViewId="0" topLeftCell="A1">
      <selection activeCell="D10" sqref="D10:E127"/>
    </sheetView>
  </sheetViews>
  <sheetFormatPr defaultColWidth="9.140625" defaultRowHeight="12.75"/>
  <cols>
    <col min="1" max="1" width="41.140625" style="416" customWidth="1"/>
    <col min="2" max="2" width="7.57421875" style="416" customWidth="1"/>
    <col min="3" max="3" width="6.57421875" style="418" customWidth="1"/>
    <col min="4" max="5" width="19.7109375" style="417" bestFit="1" customWidth="1"/>
  </cols>
  <sheetData>
    <row r="1" spans="1:3" ht="12.75">
      <c r="A1" s="515" t="s">
        <v>1236</v>
      </c>
      <c r="B1" s="516"/>
      <c r="C1" s="418" t="s">
        <v>478</v>
      </c>
    </row>
    <row r="2" spans="1:3" ht="12.75">
      <c r="A2" s="516" t="s">
        <v>1237</v>
      </c>
      <c r="B2" s="516"/>
      <c r="C2" s="418" t="s">
        <v>1238</v>
      </c>
    </row>
    <row r="3" spans="1:2" ht="12.75">
      <c r="A3" s="516" t="s">
        <v>1239</v>
      </c>
      <c r="B3" s="516"/>
    </row>
    <row r="4" spans="3:4" ht="12.75">
      <c r="C4" s="516" t="s">
        <v>1240</v>
      </c>
      <c r="D4" s="516"/>
    </row>
    <row r="5" spans="1:4" ht="12.75">
      <c r="A5" s="517" t="s">
        <v>479</v>
      </c>
      <c r="B5" s="516"/>
      <c r="C5" s="516"/>
      <c r="D5" s="516"/>
    </row>
    <row r="8" spans="1:5" ht="24">
      <c r="A8" s="418" t="s">
        <v>395</v>
      </c>
      <c r="B8" s="422" t="s">
        <v>480</v>
      </c>
      <c r="C8" s="422" t="s">
        <v>481</v>
      </c>
      <c r="D8" s="423" t="s">
        <v>483</v>
      </c>
      <c r="E8" s="423" t="s">
        <v>482</v>
      </c>
    </row>
    <row r="9" spans="1:5" ht="12.75">
      <c r="A9" s="415" t="s">
        <v>484</v>
      </c>
      <c r="B9" s="419"/>
      <c r="C9" s="426"/>
      <c r="D9" s="420" t="s">
        <v>1241</v>
      </c>
      <c r="E9" s="420" t="s">
        <v>1241</v>
      </c>
    </row>
    <row r="10" spans="1:5" ht="12.75">
      <c r="A10" s="415" t="s">
        <v>485</v>
      </c>
      <c r="B10" s="419" t="s">
        <v>1056</v>
      </c>
      <c r="C10" s="426"/>
      <c r="D10" s="425">
        <v>437659118277</v>
      </c>
      <c r="E10" s="425">
        <v>436485228104</v>
      </c>
    </row>
    <row r="11" spans="1:5" ht="12.75">
      <c r="A11" s="415" t="s">
        <v>486</v>
      </c>
      <c r="B11" s="419" t="s">
        <v>1058</v>
      </c>
      <c r="C11" s="426">
        <v>5.1</v>
      </c>
      <c r="D11" s="425">
        <v>82791429337</v>
      </c>
      <c r="E11" s="425">
        <v>71962946261</v>
      </c>
    </row>
    <row r="12" spans="1:5" ht="12.75">
      <c r="A12" s="421" t="s">
        <v>487</v>
      </c>
      <c r="B12" s="419" t="s">
        <v>1060</v>
      </c>
      <c r="C12" s="426"/>
      <c r="D12" s="424">
        <v>35526077501</v>
      </c>
      <c r="E12" s="424">
        <v>53271900548</v>
      </c>
    </row>
    <row r="13" spans="1:5" ht="12.75">
      <c r="A13" s="421" t="s">
        <v>488</v>
      </c>
      <c r="B13" s="419" t="s">
        <v>1062</v>
      </c>
      <c r="C13" s="426"/>
      <c r="D13" s="424">
        <v>47265351836</v>
      </c>
      <c r="E13" s="424">
        <v>18691045713</v>
      </c>
    </row>
    <row r="14" spans="1:5" ht="12.75">
      <c r="A14" s="415" t="s">
        <v>489</v>
      </c>
      <c r="B14" s="419" t="s">
        <v>1064</v>
      </c>
      <c r="C14" s="426">
        <v>5.2</v>
      </c>
      <c r="D14" s="425">
        <v>0</v>
      </c>
      <c r="E14" s="425">
        <v>12800000000</v>
      </c>
    </row>
    <row r="15" spans="1:5" ht="12.75">
      <c r="A15" s="421" t="s">
        <v>1242</v>
      </c>
      <c r="B15" s="419" t="s">
        <v>1065</v>
      </c>
      <c r="C15" s="426"/>
      <c r="D15" s="424">
        <v>0</v>
      </c>
      <c r="E15" s="424">
        <v>12800000000</v>
      </c>
    </row>
    <row r="16" spans="1:5" ht="12.75">
      <c r="A16" s="421" t="s">
        <v>1243</v>
      </c>
      <c r="B16" s="419" t="s">
        <v>1244</v>
      </c>
      <c r="C16" s="426"/>
      <c r="D16" s="424">
        <v>0</v>
      </c>
      <c r="E16" s="424">
        <v>0</v>
      </c>
    </row>
    <row r="17" spans="1:5" ht="12.75">
      <c r="A17" s="421" t="s">
        <v>1245</v>
      </c>
      <c r="B17" s="419" t="s">
        <v>1246</v>
      </c>
      <c r="C17" s="426"/>
      <c r="D17" s="424">
        <v>0</v>
      </c>
      <c r="E17" s="424">
        <v>0</v>
      </c>
    </row>
    <row r="18" spans="1:5" ht="12.75">
      <c r="A18" s="415" t="s">
        <v>492</v>
      </c>
      <c r="B18" s="419" t="s">
        <v>1068</v>
      </c>
      <c r="C18" s="426">
        <v>5.3</v>
      </c>
      <c r="D18" s="425">
        <v>134345116458</v>
      </c>
      <c r="E18" s="425">
        <v>152570157567</v>
      </c>
    </row>
    <row r="19" spans="1:5" ht="12.75">
      <c r="A19" s="421" t="s">
        <v>1247</v>
      </c>
      <c r="B19" s="419" t="s">
        <v>890</v>
      </c>
      <c r="C19" s="426"/>
      <c r="D19" s="424">
        <v>122781957056</v>
      </c>
      <c r="E19" s="424">
        <v>141786256209</v>
      </c>
    </row>
    <row r="20" spans="1:5" ht="12.75">
      <c r="A20" s="421" t="s">
        <v>1248</v>
      </c>
      <c r="B20" s="419" t="s">
        <v>1069</v>
      </c>
      <c r="C20" s="426"/>
      <c r="D20" s="424">
        <v>8779895556</v>
      </c>
      <c r="E20" s="424">
        <v>12023448258</v>
      </c>
    </row>
    <row r="21" spans="1:5" ht="12.75">
      <c r="A21" s="421" t="s">
        <v>495</v>
      </c>
      <c r="B21" s="419" t="s">
        <v>1071</v>
      </c>
      <c r="C21" s="426"/>
      <c r="D21" s="424">
        <v>0</v>
      </c>
      <c r="E21" s="424">
        <v>0</v>
      </c>
    </row>
    <row r="22" spans="1:5" ht="12.75">
      <c r="A22" s="421" t="s">
        <v>496</v>
      </c>
      <c r="B22" s="419" t="s">
        <v>1073</v>
      </c>
      <c r="C22" s="426"/>
      <c r="D22" s="424">
        <v>0</v>
      </c>
      <c r="E22" s="424">
        <v>0</v>
      </c>
    </row>
    <row r="23" spans="1:5" ht="12.75">
      <c r="A23" s="421" t="s">
        <v>1249</v>
      </c>
      <c r="B23" s="419" t="s">
        <v>1074</v>
      </c>
      <c r="C23" s="426"/>
      <c r="D23" s="424">
        <v>7100000000</v>
      </c>
      <c r="E23" s="424"/>
    </row>
    <row r="24" spans="1:5" ht="12.75">
      <c r="A24" s="421" t="s">
        <v>1250</v>
      </c>
      <c r="B24" s="419" t="s">
        <v>1251</v>
      </c>
      <c r="C24" s="426"/>
      <c r="D24" s="424">
        <v>236286203</v>
      </c>
      <c r="E24" s="424">
        <v>3285370664</v>
      </c>
    </row>
    <row r="25" spans="1:5" ht="12.75">
      <c r="A25" s="421" t="s">
        <v>1252</v>
      </c>
      <c r="B25" s="419" t="s">
        <v>1253</v>
      </c>
      <c r="C25" s="426"/>
      <c r="D25" s="424">
        <v>-4553022357</v>
      </c>
      <c r="E25" s="424">
        <v>-4524917564</v>
      </c>
    </row>
    <row r="26" spans="1:5" ht="12.75">
      <c r="A26" s="421" t="s">
        <v>1254</v>
      </c>
      <c r="B26" s="419" t="s">
        <v>898</v>
      </c>
      <c r="C26" s="426"/>
      <c r="D26" s="424">
        <v>0</v>
      </c>
      <c r="E26" s="424">
        <v>0</v>
      </c>
    </row>
    <row r="27" spans="1:5" ht="12.75">
      <c r="A27" s="415" t="s">
        <v>499</v>
      </c>
      <c r="B27" s="419" t="s">
        <v>1076</v>
      </c>
      <c r="C27" s="426">
        <v>5.4</v>
      </c>
      <c r="D27" s="425">
        <v>212859111854</v>
      </c>
      <c r="E27" s="425">
        <v>193243836160</v>
      </c>
    </row>
    <row r="28" spans="1:5" ht="12.75">
      <c r="A28" s="421" t="s">
        <v>500</v>
      </c>
      <c r="B28" s="419" t="s">
        <v>900</v>
      </c>
      <c r="C28" s="426"/>
      <c r="D28" s="424">
        <v>215663025566</v>
      </c>
      <c r="E28" s="424">
        <v>196265561983</v>
      </c>
    </row>
    <row r="29" spans="1:5" ht="12.75">
      <c r="A29" s="421" t="s">
        <v>501</v>
      </c>
      <c r="B29" s="419" t="s">
        <v>1079</v>
      </c>
      <c r="C29" s="426"/>
      <c r="D29" s="424">
        <v>-2803913712</v>
      </c>
      <c r="E29" s="424">
        <v>-3021725823</v>
      </c>
    </row>
    <row r="30" spans="1:5" ht="12.75">
      <c r="A30" s="415" t="s">
        <v>502</v>
      </c>
      <c r="B30" s="419" t="s">
        <v>1081</v>
      </c>
      <c r="C30" s="426">
        <v>5.5</v>
      </c>
      <c r="D30" s="425">
        <v>7663460628</v>
      </c>
      <c r="E30" s="425">
        <v>5908288116</v>
      </c>
    </row>
    <row r="31" spans="1:5" ht="12.75">
      <c r="A31" s="421" t="s">
        <v>503</v>
      </c>
      <c r="B31" s="419" t="s">
        <v>1083</v>
      </c>
      <c r="C31" s="426"/>
      <c r="D31" s="424">
        <v>224565492</v>
      </c>
      <c r="E31" s="424">
        <v>1078029507</v>
      </c>
    </row>
    <row r="32" spans="1:5" ht="12.75">
      <c r="A32" s="421" t="s">
        <v>504</v>
      </c>
      <c r="B32" s="419" t="s">
        <v>910</v>
      </c>
      <c r="C32" s="426"/>
      <c r="D32" s="424">
        <v>4185703078</v>
      </c>
      <c r="E32" s="424">
        <v>406777342</v>
      </c>
    </row>
    <row r="33" spans="1:5" ht="12.75">
      <c r="A33" s="421" t="s">
        <v>505</v>
      </c>
      <c r="B33" s="419" t="s">
        <v>1255</v>
      </c>
      <c r="C33" s="426"/>
      <c r="D33" s="424">
        <v>0</v>
      </c>
      <c r="E33" s="424">
        <v>0</v>
      </c>
    </row>
    <row r="34" spans="1:5" ht="12.75">
      <c r="A34" s="421" t="s">
        <v>1256</v>
      </c>
      <c r="B34" s="419" t="s">
        <v>918</v>
      </c>
      <c r="C34" s="426"/>
      <c r="D34" s="424">
        <v>0</v>
      </c>
      <c r="E34" s="424">
        <v>0</v>
      </c>
    </row>
    <row r="35" spans="1:5" ht="12.75">
      <c r="A35" s="421" t="s">
        <v>1257</v>
      </c>
      <c r="B35" s="419" t="s">
        <v>920</v>
      </c>
      <c r="C35" s="426"/>
      <c r="D35" s="424">
        <v>3253192058</v>
      </c>
      <c r="E35" s="424">
        <v>4423481267</v>
      </c>
    </row>
    <row r="36" spans="1:5" ht="12.75">
      <c r="A36" s="415" t="s">
        <v>507</v>
      </c>
      <c r="B36" s="419" t="s">
        <v>1088</v>
      </c>
      <c r="C36" s="426"/>
      <c r="D36" s="425">
        <v>111767937013</v>
      </c>
      <c r="E36" s="425">
        <v>105449801206</v>
      </c>
    </row>
    <row r="37" spans="1:5" ht="12.75">
      <c r="A37" s="415" t="s">
        <v>508</v>
      </c>
      <c r="B37" s="419" t="s">
        <v>1090</v>
      </c>
      <c r="C37" s="426"/>
      <c r="D37" s="425">
        <v>0</v>
      </c>
      <c r="E37" s="425">
        <v>0</v>
      </c>
    </row>
    <row r="38" spans="1:5" ht="12.75">
      <c r="A38" s="421" t="s">
        <v>509</v>
      </c>
      <c r="B38" s="419" t="s">
        <v>1092</v>
      </c>
      <c r="C38" s="426"/>
      <c r="D38" s="424">
        <v>0</v>
      </c>
      <c r="E38" s="424">
        <v>0</v>
      </c>
    </row>
    <row r="39" spans="1:5" ht="12.75">
      <c r="A39" s="421" t="s">
        <v>1258</v>
      </c>
      <c r="B39" s="419" t="s">
        <v>936</v>
      </c>
      <c r="C39" s="426"/>
      <c r="D39" s="424">
        <v>0</v>
      </c>
      <c r="E39" s="424">
        <v>0</v>
      </c>
    </row>
    <row r="40" spans="1:5" ht="12.75">
      <c r="A40" s="421" t="s">
        <v>1259</v>
      </c>
      <c r="B40" s="419" t="s">
        <v>1049</v>
      </c>
      <c r="C40" s="426"/>
      <c r="D40" s="424">
        <v>0</v>
      </c>
      <c r="E40" s="424">
        <v>0</v>
      </c>
    </row>
    <row r="41" spans="1:5" ht="12.75">
      <c r="A41" s="421" t="s">
        <v>1260</v>
      </c>
      <c r="B41" s="419" t="s">
        <v>1261</v>
      </c>
      <c r="C41" s="426"/>
      <c r="D41" s="424">
        <v>0</v>
      </c>
      <c r="E41" s="424">
        <v>0</v>
      </c>
    </row>
    <row r="42" spans="1:5" ht="12.75">
      <c r="A42" s="421" t="s">
        <v>1262</v>
      </c>
      <c r="B42" s="419" t="s">
        <v>1263</v>
      </c>
      <c r="C42" s="426"/>
      <c r="D42" s="424">
        <v>0</v>
      </c>
      <c r="E42" s="424">
        <v>0</v>
      </c>
    </row>
    <row r="43" spans="1:5" ht="12.75">
      <c r="A43" s="421" t="s">
        <v>1264</v>
      </c>
      <c r="B43" s="419" t="s">
        <v>1265</v>
      </c>
      <c r="C43" s="426"/>
      <c r="D43" s="424">
        <v>0</v>
      </c>
      <c r="E43" s="424">
        <v>0</v>
      </c>
    </row>
    <row r="44" spans="1:5" ht="12.75">
      <c r="A44" s="421" t="s">
        <v>1266</v>
      </c>
      <c r="B44" s="419" t="s">
        <v>1094</v>
      </c>
      <c r="C44" s="426"/>
      <c r="D44" s="424">
        <v>0</v>
      </c>
      <c r="E44" s="424">
        <v>0</v>
      </c>
    </row>
    <row r="45" spans="1:5" ht="12.75">
      <c r="A45" s="415" t="s">
        <v>514</v>
      </c>
      <c r="B45" s="419" t="s">
        <v>1096</v>
      </c>
      <c r="C45" s="426"/>
      <c r="D45" s="425">
        <v>100725249074</v>
      </c>
      <c r="E45" s="425">
        <v>99814508380</v>
      </c>
    </row>
    <row r="46" spans="1:5" ht="12.75">
      <c r="A46" s="415" t="s">
        <v>515</v>
      </c>
      <c r="B46" s="419" t="s">
        <v>1098</v>
      </c>
      <c r="C46" s="426">
        <v>5.8</v>
      </c>
      <c r="D46" s="425">
        <v>97220320404</v>
      </c>
      <c r="E46" s="425">
        <v>96136091570</v>
      </c>
    </row>
    <row r="47" spans="1:5" ht="12.75">
      <c r="A47" s="421" t="s">
        <v>516</v>
      </c>
      <c r="B47" s="419" t="s">
        <v>1100</v>
      </c>
      <c r="C47" s="426"/>
      <c r="D47" s="424">
        <v>247791317058</v>
      </c>
      <c r="E47" s="424">
        <v>239468181473</v>
      </c>
    </row>
    <row r="48" spans="1:5" ht="12.75">
      <c r="A48" s="421" t="s">
        <v>517</v>
      </c>
      <c r="B48" s="419" t="s">
        <v>1102</v>
      </c>
      <c r="C48" s="426"/>
      <c r="D48" s="424">
        <v>-150570996654</v>
      </c>
      <c r="E48" s="424">
        <v>-143332089903</v>
      </c>
    </row>
    <row r="49" spans="1:5" ht="12.75">
      <c r="A49" s="415" t="s">
        <v>518</v>
      </c>
      <c r="B49" s="419" t="s">
        <v>1104</v>
      </c>
      <c r="C49" s="426">
        <v>5.9</v>
      </c>
      <c r="D49" s="425">
        <v>0</v>
      </c>
      <c r="E49" s="425">
        <v>0</v>
      </c>
    </row>
    <row r="50" spans="1:5" ht="12.75">
      <c r="A50" s="421" t="s">
        <v>516</v>
      </c>
      <c r="B50" s="419" t="s">
        <v>1105</v>
      </c>
      <c r="C50" s="426"/>
      <c r="D50" s="424">
        <v>0</v>
      </c>
      <c r="E50" s="424">
        <v>0</v>
      </c>
    </row>
    <row r="51" spans="1:5" ht="12.75">
      <c r="A51" s="421" t="s">
        <v>517</v>
      </c>
      <c r="B51" s="419" t="s">
        <v>1106</v>
      </c>
      <c r="C51" s="426"/>
      <c r="D51" s="424">
        <v>0</v>
      </c>
      <c r="E51" s="424">
        <v>0</v>
      </c>
    </row>
    <row r="52" spans="1:5" ht="12.75">
      <c r="A52" s="415" t="s">
        <v>519</v>
      </c>
      <c r="B52" s="419" t="s">
        <v>1108</v>
      </c>
      <c r="C52" s="426" t="s">
        <v>1359</v>
      </c>
      <c r="D52" s="425">
        <v>3504928670</v>
      </c>
      <c r="E52" s="425">
        <v>3678416810</v>
      </c>
    </row>
    <row r="53" spans="1:5" ht="12.75">
      <c r="A53" s="421" t="s">
        <v>516</v>
      </c>
      <c r="B53" s="419" t="s">
        <v>1109</v>
      </c>
      <c r="C53" s="426"/>
      <c r="D53" s="424">
        <v>7001402879</v>
      </c>
      <c r="E53" s="424">
        <v>7001402879</v>
      </c>
    </row>
    <row r="54" spans="1:5" ht="12.75">
      <c r="A54" s="421" t="s">
        <v>517</v>
      </c>
      <c r="B54" s="419" t="s">
        <v>1110</v>
      </c>
      <c r="C54" s="426"/>
      <c r="D54" s="424">
        <v>-3496474209</v>
      </c>
      <c r="E54" s="424">
        <v>-3322986069</v>
      </c>
    </row>
    <row r="55" spans="1:5" ht="12.75">
      <c r="A55" s="415" t="s">
        <v>521</v>
      </c>
      <c r="B55" s="419" t="s">
        <v>1111</v>
      </c>
      <c r="C55" s="426"/>
      <c r="D55" s="425">
        <v>0</v>
      </c>
      <c r="E55" s="425">
        <v>0</v>
      </c>
    </row>
    <row r="56" spans="1:5" ht="12.75">
      <c r="A56" s="421" t="s">
        <v>516</v>
      </c>
      <c r="B56" s="419" t="s">
        <v>1267</v>
      </c>
      <c r="C56" s="426"/>
      <c r="D56" s="424">
        <v>0</v>
      </c>
      <c r="E56" s="424">
        <v>0</v>
      </c>
    </row>
    <row r="57" spans="1:5" ht="12.75">
      <c r="A57" s="421" t="s">
        <v>517</v>
      </c>
      <c r="B57" s="419" t="s">
        <v>1268</v>
      </c>
      <c r="C57" s="426"/>
      <c r="D57" s="424">
        <v>0</v>
      </c>
      <c r="E57" s="424">
        <v>0</v>
      </c>
    </row>
    <row r="58" spans="1:5" ht="12.75">
      <c r="A58" s="415" t="s">
        <v>1269</v>
      </c>
      <c r="B58" s="419" t="s">
        <v>1113</v>
      </c>
      <c r="C58" s="426"/>
      <c r="D58" s="425">
        <v>7139964940</v>
      </c>
      <c r="E58" s="425">
        <v>2219498012</v>
      </c>
    </row>
    <row r="59" spans="1:5" ht="12.75">
      <c r="A59" s="421" t="s">
        <v>1270</v>
      </c>
      <c r="B59" s="419" t="s">
        <v>1114</v>
      </c>
      <c r="C59" s="426"/>
      <c r="D59" s="424">
        <v>0</v>
      </c>
      <c r="E59" s="424">
        <v>0</v>
      </c>
    </row>
    <row r="60" spans="1:5" ht="12.75">
      <c r="A60" s="421" t="s">
        <v>1271</v>
      </c>
      <c r="B60" s="419" t="s">
        <v>1115</v>
      </c>
      <c r="C60" s="426"/>
      <c r="D60" s="424">
        <v>7139964940</v>
      </c>
      <c r="E60" s="424">
        <v>2219498012</v>
      </c>
    </row>
    <row r="61" spans="1:5" ht="12.75">
      <c r="A61" s="415" t="s">
        <v>1272</v>
      </c>
      <c r="B61" s="419" t="s">
        <v>1116</v>
      </c>
      <c r="C61" s="426"/>
      <c r="D61" s="425">
        <v>0</v>
      </c>
      <c r="E61" s="425">
        <v>0</v>
      </c>
    </row>
    <row r="62" spans="1:5" ht="12.75">
      <c r="A62" s="421" t="s">
        <v>523</v>
      </c>
      <c r="B62" s="419" t="s">
        <v>1118</v>
      </c>
      <c r="C62" s="426"/>
      <c r="D62" s="424">
        <v>0</v>
      </c>
      <c r="E62" s="424">
        <v>0</v>
      </c>
    </row>
    <row r="63" spans="1:5" ht="12.75">
      <c r="A63" s="421" t="s">
        <v>524</v>
      </c>
      <c r="B63" s="419" t="s">
        <v>1120</v>
      </c>
      <c r="C63" s="426"/>
      <c r="D63" s="424">
        <v>0</v>
      </c>
      <c r="E63" s="424">
        <v>0</v>
      </c>
    </row>
    <row r="64" spans="1:5" ht="12.75">
      <c r="A64" s="421" t="s">
        <v>1273</v>
      </c>
      <c r="B64" s="419" t="s">
        <v>1274</v>
      </c>
      <c r="C64" s="426"/>
      <c r="D64" s="424">
        <v>0</v>
      </c>
      <c r="E64" s="424">
        <v>0</v>
      </c>
    </row>
    <row r="65" spans="1:5" ht="12.75">
      <c r="A65" s="421" t="s">
        <v>1275</v>
      </c>
      <c r="B65" s="419" t="s">
        <v>1276</v>
      </c>
      <c r="C65" s="426"/>
      <c r="D65" s="424">
        <v>0</v>
      </c>
      <c r="E65" s="424">
        <v>0</v>
      </c>
    </row>
    <row r="66" spans="1:5" ht="12.75">
      <c r="A66" s="421" t="s">
        <v>1277</v>
      </c>
      <c r="B66" s="419" t="s">
        <v>1278</v>
      </c>
      <c r="C66" s="426"/>
      <c r="D66" s="424">
        <v>0</v>
      </c>
      <c r="E66" s="424">
        <v>0</v>
      </c>
    </row>
    <row r="67" spans="1:5" ht="12.75">
      <c r="A67" s="415" t="s">
        <v>1279</v>
      </c>
      <c r="B67" s="419" t="s">
        <v>1124</v>
      </c>
      <c r="C67" s="426">
        <v>5.12</v>
      </c>
      <c r="D67" s="425">
        <v>3902722999</v>
      </c>
      <c r="E67" s="425">
        <v>3415794814</v>
      </c>
    </row>
    <row r="68" spans="1:5" ht="12.75">
      <c r="A68" s="421" t="s">
        <v>528</v>
      </c>
      <c r="B68" s="419" t="s">
        <v>1126</v>
      </c>
      <c r="C68" s="426"/>
      <c r="D68" s="424">
        <v>2245705423</v>
      </c>
      <c r="E68" s="424">
        <v>1780275877</v>
      </c>
    </row>
    <row r="69" spans="1:5" ht="12.75">
      <c r="A69" s="421" t="s">
        <v>529</v>
      </c>
      <c r="B69" s="419" t="s">
        <v>1128</v>
      </c>
      <c r="C69" s="426"/>
      <c r="D69" s="424">
        <v>1657017576</v>
      </c>
      <c r="E69" s="424">
        <v>1635518937</v>
      </c>
    </row>
    <row r="70" spans="1:5" ht="12.75">
      <c r="A70" s="421" t="s">
        <v>1280</v>
      </c>
      <c r="B70" s="419" t="s">
        <v>1281</v>
      </c>
      <c r="C70" s="426"/>
      <c r="D70" s="424">
        <v>0</v>
      </c>
      <c r="E70" s="424">
        <v>0</v>
      </c>
    </row>
    <row r="71" spans="1:5" ht="12.75">
      <c r="A71" s="421" t="s">
        <v>1282</v>
      </c>
      <c r="B71" s="419" t="s">
        <v>1130</v>
      </c>
      <c r="C71" s="426"/>
      <c r="D71" s="424">
        <v>0</v>
      </c>
      <c r="E71" s="424">
        <v>0</v>
      </c>
    </row>
    <row r="72" spans="1:5" ht="12.75">
      <c r="A72" s="421" t="s">
        <v>1283</v>
      </c>
      <c r="B72" s="419" t="s">
        <v>532</v>
      </c>
      <c r="C72" s="426"/>
      <c r="D72" s="424">
        <v>0</v>
      </c>
      <c r="E72" s="424">
        <v>0</v>
      </c>
    </row>
    <row r="73" spans="1:5" ht="12.75">
      <c r="A73" s="415" t="s">
        <v>533</v>
      </c>
      <c r="B73" s="419" t="s">
        <v>1132</v>
      </c>
      <c r="C73" s="426"/>
      <c r="D73" s="425">
        <v>549427055290</v>
      </c>
      <c r="E73" s="425">
        <v>541935029310</v>
      </c>
    </row>
    <row r="74" spans="1:5" ht="12.75">
      <c r="A74" s="415" t="s">
        <v>534</v>
      </c>
      <c r="B74" s="419"/>
      <c r="C74" s="426"/>
      <c r="D74" s="425" t="s">
        <v>1241</v>
      </c>
      <c r="E74" s="425" t="s">
        <v>1241</v>
      </c>
    </row>
    <row r="75" spans="1:5" ht="12.75">
      <c r="A75" s="415" t="s">
        <v>1284</v>
      </c>
      <c r="B75" s="419" t="s">
        <v>1136</v>
      </c>
      <c r="C75" s="426">
        <v>5.13</v>
      </c>
      <c r="D75" s="425">
        <v>393850157585</v>
      </c>
      <c r="E75" s="425">
        <v>379210588738</v>
      </c>
    </row>
    <row r="76" spans="1:5" ht="12.75">
      <c r="A76" s="415" t="s">
        <v>536</v>
      </c>
      <c r="B76" s="419" t="s">
        <v>1138</v>
      </c>
      <c r="C76" s="426">
        <v>5.13</v>
      </c>
      <c r="D76" s="425">
        <v>393850157585</v>
      </c>
      <c r="E76" s="425">
        <v>379210588738</v>
      </c>
    </row>
    <row r="77" spans="1:5" ht="12.75">
      <c r="A77" s="421" t="s">
        <v>1285</v>
      </c>
      <c r="B77" s="419" t="s">
        <v>1140</v>
      </c>
      <c r="C77" s="426" t="s">
        <v>1360</v>
      </c>
      <c r="D77" s="424">
        <v>230021259589</v>
      </c>
      <c r="E77" s="424">
        <v>228900162437</v>
      </c>
    </row>
    <row r="78" spans="1:5" ht="12.75">
      <c r="A78" s="421" t="s">
        <v>1286</v>
      </c>
      <c r="B78" s="419" t="s">
        <v>1142</v>
      </c>
      <c r="C78" s="426" t="s">
        <v>1361</v>
      </c>
      <c r="D78" s="424">
        <v>142237052729</v>
      </c>
      <c r="E78" s="424">
        <v>141005784022</v>
      </c>
    </row>
    <row r="79" spans="1:5" ht="12.75">
      <c r="A79" s="421" t="s">
        <v>1287</v>
      </c>
      <c r="B79" s="419" t="s">
        <v>1144</v>
      </c>
      <c r="C79" s="426" t="s">
        <v>1362</v>
      </c>
      <c r="D79" s="424">
        <v>514999529</v>
      </c>
      <c r="E79" s="424">
        <v>1045753206</v>
      </c>
    </row>
    <row r="80" spans="1:5" ht="12.75">
      <c r="A80" s="421" t="s">
        <v>1288</v>
      </c>
      <c r="B80" s="419" t="s">
        <v>1146</v>
      </c>
      <c r="C80" s="426" t="s">
        <v>1363</v>
      </c>
      <c r="D80" s="424">
        <v>2352249219</v>
      </c>
      <c r="E80" s="424">
        <v>2127187758</v>
      </c>
    </row>
    <row r="81" spans="1:5" ht="12.75">
      <c r="A81" s="421" t="s">
        <v>1289</v>
      </c>
      <c r="B81" s="419" t="s">
        <v>952</v>
      </c>
      <c r="C81" s="426" t="s">
        <v>1364</v>
      </c>
      <c r="D81" s="424">
        <v>1663534992</v>
      </c>
      <c r="E81" s="424">
        <v>2297110135</v>
      </c>
    </row>
    <row r="82" spans="1:5" ht="12.75">
      <c r="A82" s="421" t="s">
        <v>1290</v>
      </c>
      <c r="B82" s="419" t="s">
        <v>1149</v>
      </c>
      <c r="C82" s="426" t="s">
        <v>1365</v>
      </c>
      <c r="D82" s="424">
        <v>1265831192</v>
      </c>
      <c r="E82" s="424">
        <v>468637104</v>
      </c>
    </row>
    <row r="83" spans="1:5" ht="12.75">
      <c r="A83" s="421" t="s">
        <v>1291</v>
      </c>
      <c r="B83" s="419" t="s">
        <v>1151</v>
      </c>
      <c r="C83" s="426"/>
      <c r="D83" s="424">
        <v>0</v>
      </c>
      <c r="E83" s="424">
        <v>0</v>
      </c>
    </row>
    <row r="84" spans="1:5" ht="12.75">
      <c r="A84" s="421" t="s">
        <v>1292</v>
      </c>
      <c r="B84" s="419" t="s">
        <v>1153</v>
      </c>
      <c r="C84" s="426"/>
      <c r="D84" s="424">
        <v>0</v>
      </c>
      <c r="E84" s="424">
        <v>0</v>
      </c>
    </row>
    <row r="85" spans="1:5" ht="12.75">
      <c r="A85" s="421" t="s">
        <v>1293</v>
      </c>
      <c r="B85" s="419" t="s">
        <v>1155</v>
      </c>
      <c r="C85" s="426" t="s">
        <v>1366</v>
      </c>
      <c r="D85" s="424">
        <v>13286495000</v>
      </c>
      <c r="E85" s="424">
        <v>1680145827</v>
      </c>
    </row>
    <row r="86" spans="1:5" ht="12.75">
      <c r="A86" s="421" t="s">
        <v>1294</v>
      </c>
      <c r="B86" s="419" t="s">
        <v>1157</v>
      </c>
      <c r="C86" s="426"/>
      <c r="D86" s="424">
        <v>0</v>
      </c>
      <c r="E86" s="424">
        <v>0</v>
      </c>
    </row>
    <row r="87" spans="1:5" ht="12.75">
      <c r="A87" s="421" t="s">
        <v>1295</v>
      </c>
      <c r="B87" s="419" t="s">
        <v>1296</v>
      </c>
      <c r="C87" s="426"/>
      <c r="D87" s="424">
        <v>0</v>
      </c>
      <c r="E87" s="424">
        <v>0</v>
      </c>
    </row>
    <row r="88" spans="1:5" ht="12.75">
      <c r="A88" s="421" t="s">
        <v>1297</v>
      </c>
      <c r="B88" s="419" t="s">
        <v>1298</v>
      </c>
      <c r="C88" s="426" t="s">
        <v>1367</v>
      </c>
      <c r="D88" s="424">
        <v>2508735335</v>
      </c>
      <c r="E88" s="424">
        <v>1685808249</v>
      </c>
    </row>
    <row r="89" spans="1:5" ht="12.75">
      <c r="A89" s="421" t="s">
        <v>1299</v>
      </c>
      <c r="B89" s="419" t="s">
        <v>434</v>
      </c>
      <c r="C89" s="426"/>
      <c r="D89" s="424">
        <v>0</v>
      </c>
      <c r="E89" s="424">
        <v>0</v>
      </c>
    </row>
    <row r="90" spans="1:5" ht="12.75">
      <c r="A90" s="421" t="s">
        <v>1300</v>
      </c>
      <c r="B90" s="419" t="s">
        <v>1301</v>
      </c>
      <c r="C90" s="426"/>
      <c r="D90" s="424">
        <v>0</v>
      </c>
      <c r="E90" s="424">
        <v>0</v>
      </c>
    </row>
    <row r="91" spans="1:5" ht="12.75">
      <c r="A91" s="415" t="s">
        <v>548</v>
      </c>
      <c r="B91" s="419" t="s">
        <v>435</v>
      </c>
      <c r="C91" s="426">
        <v>5.14</v>
      </c>
      <c r="D91" s="425">
        <v>0</v>
      </c>
      <c r="E91" s="425">
        <v>0</v>
      </c>
    </row>
    <row r="92" spans="1:5" ht="12.75">
      <c r="A92" s="421" t="s">
        <v>1302</v>
      </c>
      <c r="B92" s="419" t="s">
        <v>954</v>
      </c>
      <c r="C92" s="426"/>
      <c r="D92" s="424">
        <v>0</v>
      </c>
      <c r="E92" s="424">
        <v>0</v>
      </c>
    </row>
    <row r="93" spans="1:5" ht="12.75">
      <c r="A93" s="421" t="s">
        <v>1303</v>
      </c>
      <c r="B93" s="419" t="s">
        <v>1161</v>
      </c>
      <c r="C93" s="426"/>
      <c r="D93" s="424">
        <v>0</v>
      </c>
      <c r="E93" s="424">
        <v>0</v>
      </c>
    </row>
    <row r="94" spans="1:5" ht="12.75">
      <c r="A94" s="421" t="s">
        <v>1304</v>
      </c>
      <c r="B94" s="419" t="s">
        <v>1163</v>
      </c>
      <c r="C94" s="426"/>
      <c r="D94" s="424">
        <v>0</v>
      </c>
      <c r="E94" s="424">
        <v>0</v>
      </c>
    </row>
    <row r="95" spans="1:5" ht="12.75">
      <c r="A95" s="421" t="s">
        <v>1305</v>
      </c>
      <c r="B95" s="419" t="s">
        <v>968</v>
      </c>
      <c r="C95" s="426"/>
      <c r="D95" s="424">
        <v>0</v>
      </c>
      <c r="E95" s="424">
        <v>0</v>
      </c>
    </row>
    <row r="96" spans="1:5" ht="12.75">
      <c r="A96" s="421" t="s">
        <v>1306</v>
      </c>
      <c r="B96" s="419" t="s">
        <v>970</v>
      </c>
      <c r="C96" s="426"/>
      <c r="D96" s="424">
        <v>0</v>
      </c>
      <c r="E96" s="424">
        <v>0</v>
      </c>
    </row>
    <row r="97" spans="1:5" ht="12.75">
      <c r="A97" s="421" t="s">
        <v>1307</v>
      </c>
      <c r="B97" s="419" t="s">
        <v>1167</v>
      </c>
      <c r="C97" s="426"/>
      <c r="D97" s="424">
        <v>0</v>
      </c>
      <c r="E97" s="424">
        <v>0</v>
      </c>
    </row>
    <row r="98" spans="1:5" ht="12.75">
      <c r="A98" s="421" t="s">
        <v>1308</v>
      </c>
      <c r="B98" s="419" t="s">
        <v>1169</v>
      </c>
      <c r="C98" s="426"/>
      <c r="D98" s="424">
        <v>0</v>
      </c>
      <c r="E98" s="424">
        <v>0</v>
      </c>
    </row>
    <row r="99" spans="1:5" ht="12.75">
      <c r="A99" s="421" t="s">
        <v>1309</v>
      </c>
      <c r="B99" s="419" t="s">
        <v>436</v>
      </c>
      <c r="C99" s="426"/>
      <c r="D99" s="424">
        <v>0</v>
      </c>
      <c r="E99" s="424">
        <v>0</v>
      </c>
    </row>
    <row r="100" spans="1:5" ht="12.75">
      <c r="A100" s="421" t="s">
        <v>1310</v>
      </c>
      <c r="B100" s="419" t="s">
        <v>437</v>
      </c>
      <c r="C100" s="426"/>
      <c r="D100" s="424">
        <v>0</v>
      </c>
      <c r="E100" s="424">
        <v>0</v>
      </c>
    </row>
    <row r="101" spans="1:5" ht="12.75">
      <c r="A101" s="421" t="s">
        <v>1311</v>
      </c>
      <c r="B101" s="419" t="s">
        <v>1312</v>
      </c>
      <c r="C101" s="426"/>
      <c r="D101" s="424">
        <v>0</v>
      </c>
      <c r="E101" s="424">
        <v>0</v>
      </c>
    </row>
    <row r="102" spans="1:5" ht="12.75">
      <c r="A102" s="421" t="s">
        <v>1313</v>
      </c>
      <c r="B102" s="419" t="s">
        <v>1314</v>
      </c>
      <c r="C102" s="426"/>
      <c r="D102" s="424">
        <v>0</v>
      </c>
      <c r="E102" s="424">
        <v>0</v>
      </c>
    </row>
    <row r="103" spans="1:5" ht="12.75">
      <c r="A103" s="421" t="s">
        <v>1315</v>
      </c>
      <c r="B103" s="419" t="s">
        <v>1316</v>
      </c>
      <c r="C103" s="426"/>
      <c r="D103" s="424">
        <v>0</v>
      </c>
      <c r="E103" s="424">
        <v>0</v>
      </c>
    </row>
    <row r="104" spans="1:5" ht="12.75">
      <c r="A104" s="421" t="s">
        <v>1317</v>
      </c>
      <c r="B104" s="419" t="s">
        <v>1318</v>
      </c>
      <c r="C104" s="426"/>
      <c r="D104" s="424">
        <v>0</v>
      </c>
      <c r="E104" s="424">
        <v>0</v>
      </c>
    </row>
    <row r="105" spans="1:5" ht="12.75">
      <c r="A105" s="415" t="s">
        <v>1319</v>
      </c>
      <c r="B105" s="419" t="s">
        <v>1171</v>
      </c>
      <c r="C105" s="426">
        <v>15</v>
      </c>
      <c r="D105" s="425">
        <v>155576897705</v>
      </c>
      <c r="E105" s="425">
        <v>162724440572</v>
      </c>
    </row>
    <row r="106" spans="1:5" ht="12.75">
      <c r="A106" s="415" t="s">
        <v>559</v>
      </c>
      <c r="B106" s="419" t="s">
        <v>1173</v>
      </c>
      <c r="C106" s="426">
        <v>15</v>
      </c>
      <c r="D106" s="425">
        <v>155576897705</v>
      </c>
      <c r="E106" s="425">
        <v>162724440572</v>
      </c>
    </row>
    <row r="107" spans="1:5" ht="12.75">
      <c r="A107" s="415" t="s">
        <v>1320</v>
      </c>
      <c r="B107" s="419" t="s">
        <v>1175</v>
      </c>
      <c r="C107" s="426">
        <v>15</v>
      </c>
      <c r="D107" s="425">
        <v>130000000000</v>
      </c>
      <c r="E107" s="425">
        <v>130000000000</v>
      </c>
    </row>
    <row r="108" spans="1:5" ht="12.75">
      <c r="A108" s="421" t="s">
        <v>1321</v>
      </c>
      <c r="B108" s="419" t="s">
        <v>1322</v>
      </c>
      <c r="C108" s="426"/>
      <c r="D108" s="424">
        <v>0</v>
      </c>
      <c r="E108" s="424">
        <v>0</v>
      </c>
    </row>
    <row r="109" spans="1:5" ht="12.75">
      <c r="A109" s="421" t="s">
        <v>1323</v>
      </c>
      <c r="B109" s="419" t="s">
        <v>1324</v>
      </c>
      <c r="C109" s="426"/>
      <c r="D109" s="424">
        <v>0</v>
      </c>
      <c r="E109" s="424">
        <v>0</v>
      </c>
    </row>
    <row r="110" spans="1:5" ht="12.75">
      <c r="A110" s="421" t="s">
        <v>561</v>
      </c>
      <c r="B110" s="419" t="s">
        <v>1177</v>
      </c>
      <c r="C110" s="426"/>
      <c r="D110" s="424">
        <v>0</v>
      </c>
      <c r="E110" s="424">
        <v>0</v>
      </c>
    </row>
    <row r="111" spans="1:5" ht="12.75">
      <c r="A111" s="421" t="s">
        <v>1325</v>
      </c>
      <c r="B111" s="419" t="s">
        <v>1179</v>
      </c>
      <c r="C111" s="426"/>
      <c r="D111" s="424">
        <v>0</v>
      </c>
      <c r="E111" s="424">
        <v>0</v>
      </c>
    </row>
    <row r="112" spans="1:5" ht="12.75">
      <c r="A112" s="421" t="s">
        <v>1326</v>
      </c>
      <c r="B112" s="419" t="s">
        <v>983</v>
      </c>
      <c r="C112" s="426"/>
      <c r="D112" s="424">
        <v>0</v>
      </c>
      <c r="E112" s="424">
        <v>0</v>
      </c>
    </row>
    <row r="113" spans="1:5" ht="12.75">
      <c r="A113" s="421" t="s">
        <v>1327</v>
      </c>
      <c r="B113" s="419" t="s">
        <v>985</v>
      </c>
      <c r="C113" s="426"/>
      <c r="D113" s="424">
        <v>0</v>
      </c>
      <c r="E113" s="424">
        <v>0</v>
      </c>
    </row>
    <row r="114" spans="1:5" ht="12.75">
      <c r="A114" s="421" t="s">
        <v>1328</v>
      </c>
      <c r="B114" s="419" t="s">
        <v>2</v>
      </c>
      <c r="C114" s="426"/>
      <c r="D114" s="424">
        <v>0</v>
      </c>
      <c r="E114" s="424">
        <v>0</v>
      </c>
    </row>
    <row r="115" spans="1:5" ht="12.75">
      <c r="A115" s="421" t="s">
        <v>1329</v>
      </c>
      <c r="B115" s="419" t="s">
        <v>4</v>
      </c>
      <c r="C115" s="426"/>
      <c r="D115" s="424">
        <v>0</v>
      </c>
      <c r="E115" s="424">
        <v>0</v>
      </c>
    </row>
    <row r="116" spans="1:5" ht="12.75">
      <c r="A116" s="421" t="s">
        <v>1330</v>
      </c>
      <c r="B116" s="419" t="s">
        <v>6</v>
      </c>
      <c r="C116" s="426" t="s">
        <v>745</v>
      </c>
      <c r="D116" s="424">
        <v>8905306042</v>
      </c>
      <c r="E116" s="424">
        <v>8905306042</v>
      </c>
    </row>
    <row r="117" spans="1:5" ht="12.75">
      <c r="A117" s="421" t="s">
        <v>1331</v>
      </c>
      <c r="B117" s="419" t="s">
        <v>647</v>
      </c>
      <c r="C117" s="426"/>
      <c r="D117" s="424">
        <v>0</v>
      </c>
      <c r="E117" s="424">
        <v>0</v>
      </c>
    </row>
    <row r="118" spans="1:5" ht="12.75">
      <c r="A118" s="421" t="s">
        <v>1332</v>
      </c>
      <c r="B118" s="419" t="s">
        <v>7</v>
      </c>
      <c r="C118" s="426" t="s">
        <v>745</v>
      </c>
      <c r="D118" s="424">
        <v>5019320026</v>
      </c>
      <c r="E118" s="424">
        <v>3882149076</v>
      </c>
    </row>
    <row r="119" spans="1:5" ht="12.75">
      <c r="A119" s="415" t="s">
        <v>1333</v>
      </c>
      <c r="B119" s="419" t="s">
        <v>8</v>
      </c>
      <c r="C119" s="426" t="s">
        <v>745</v>
      </c>
      <c r="D119" s="425">
        <v>11652271637</v>
      </c>
      <c r="E119" s="425">
        <v>19936985454</v>
      </c>
    </row>
    <row r="120" spans="1:5" ht="12.75">
      <c r="A120" s="421" t="s">
        <v>1334</v>
      </c>
      <c r="B120" s="419" t="s">
        <v>1335</v>
      </c>
      <c r="C120" s="426"/>
      <c r="D120" s="424">
        <v>0</v>
      </c>
      <c r="E120" s="424">
        <v>0</v>
      </c>
    </row>
    <row r="121" spans="1:5" ht="12.75">
      <c r="A121" s="421" t="s">
        <v>1336</v>
      </c>
      <c r="B121" s="419" t="s">
        <v>1337</v>
      </c>
      <c r="C121" s="426"/>
      <c r="D121" s="424">
        <v>0</v>
      </c>
      <c r="E121" s="424">
        <v>0</v>
      </c>
    </row>
    <row r="122" spans="1:5" ht="12.75">
      <c r="A122" s="421" t="s">
        <v>1338</v>
      </c>
      <c r="B122" s="419" t="s">
        <v>438</v>
      </c>
      <c r="C122" s="426"/>
      <c r="D122" s="424">
        <v>0</v>
      </c>
      <c r="E122" s="424">
        <v>0</v>
      </c>
    </row>
    <row r="123" spans="1:5" ht="12.75">
      <c r="A123" s="421" t="s">
        <v>1339</v>
      </c>
      <c r="B123" s="419" t="s">
        <v>1340</v>
      </c>
      <c r="C123" s="426"/>
      <c r="D123" s="424">
        <v>0</v>
      </c>
      <c r="E123" s="424">
        <v>0</v>
      </c>
    </row>
    <row r="124" spans="1:5" ht="12.75">
      <c r="A124" s="415" t="s">
        <v>653</v>
      </c>
      <c r="B124" s="419" t="s">
        <v>10</v>
      </c>
      <c r="C124" s="426"/>
      <c r="D124" s="425">
        <v>0</v>
      </c>
      <c r="E124" s="425">
        <v>0</v>
      </c>
    </row>
    <row r="125" spans="1:5" ht="12.75">
      <c r="A125" s="421" t="s">
        <v>654</v>
      </c>
      <c r="B125" s="419" t="s">
        <v>1341</v>
      </c>
      <c r="C125" s="426"/>
      <c r="D125" s="424">
        <v>0</v>
      </c>
      <c r="E125" s="424">
        <v>0</v>
      </c>
    </row>
    <row r="126" spans="1:5" ht="12.75">
      <c r="A126" s="421" t="s">
        <v>655</v>
      </c>
      <c r="B126" s="419" t="s">
        <v>12</v>
      </c>
      <c r="C126" s="426"/>
      <c r="D126" s="424">
        <v>0</v>
      </c>
      <c r="E126" s="424">
        <v>0</v>
      </c>
    </row>
    <row r="127" spans="1:5" ht="12.75">
      <c r="A127" s="415" t="s">
        <v>658</v>
      </c>
      <c r="B127" s="419" t="s">
        <v>16</v>
      </c>
      <c r="C127" s="426"/>
      <c r="D127" s="425">
        <v>549427055290</v>
      </c>
      <c r="E127" s="425">
        <v>541935029310</v>
      </c>
    </row>
  </sheetData>
  <sheetProtection/>
  <mergeCells count="5">
    <mergeCell ref="A1:B1"/>
    <mergeCell ref="A2:B2"/>
    <mergeCell ref="A3:B3"/>
    <mergeCell ref="C4:D4"/>
    <mergeCell ref="A5:D5"/>
  </mergeCells>
  <printOptions/>
  <pageMargins left="0.35" right="0.23"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G40"/>
  <sheetViews>
    <sheetView showOutlineSymbols="0" zoomScalePageLayoutView="0" workbookViewId="0" topLeftCell="A8">
      <pane xSplit="1" ySplit="3" topLeftCell="B14" activePane="bottomRight" state="frozen"/>
      <selection pane="topLeft" activeCell="A8" sqref="A8"/>
      <selection pane="topRight" activeCell="B8" sqref="B8"/>
      <selection pane="bottomLeft" activeCell="A11" sqref="A11"/>
      <selection pane="bottomRight" activeCell="J18" sqref="J18"/>
    </sheetView>
  </sheetViews>
  <sheetFormatPr defaultColWidth="6.8515625" defaultRowHeight="12.75"/>
  <cols>
    <col min="1" max="1" width="33.421875" style="1" customWidth="1"/>
    <col min="2" max="2" width="5.00390625" style="1" customWidth="1"/>
    <col min="3" max="3" width="6.57421875" style="1" customWidth="1"/>
    <col min="4" max="4" width="16.140625" style="1" bestFit="1" customWidth="1"/>
    <col min="5" max="5" width="15.140625" style="3" customWidth="1"/>
    <col min="6" max="7" width="15.57421875" style="1" customWidth="1"/>
    <col min="8" max="16384" width="6.8515625" style="1" customWidth="1"/>
  </cols>
  <sheetData>
    <row r="1" spans="1:7" ht="19.5" customHeight="1">
      <c r="A1" s="175" t="s">
        <v>467</v>
      </c>
      <c r="C1" s="75"/>
      <c r="D1" s="86"/>
      <c r="E1" s="437" t="s">
        <v>1187</v>
      </c>
      <c r="F1" s="437"/>
      <c r="G1" s="437"/>
    </row>
    <row r="2" spans="1:7" ht="15.75" customHeight="1">
      <c r="A2" s="175" t="s">
        <v>466</v>
      </c>
      <c r="C2" s="75"/>
      <c r="E2" s="442" t="s">
        <v>1185</v>
      </c>
      <c r="F2" s="442"/>
      <c r="G2" s="442"/>
    </row>
    <row r="3" spans="1:7" ht="15.75" customHeight="1">
      <c r="A3" s="175" t="s">
        <v>468</v>
      </c>
      <c r="B3" s="75"/>
      <c r="C3" s="75"/>
      <c r="D3" s="87"/>
      <c r="E3" s="442" t="s">
        <v>1186</v>
      </c>
      <c r="F3" s="442"/>
      <c r="G3" s="442"/>
    </row>
    <row r="4" spans="1:7" ht="14.25" customHeight="1">
      <c r="A4" s="438" t="s">
        <v>649</v>
      </c>
      <c r="B4" s="438"/>
      <c r="C4" s="438"/>
      <c r="D4" s="438"/>
      <c r="E4" s="438"/>
      <c r="F4" s="438"/>
      <c r="G4" s="438"/>
    </row>
    <row r="5" spans="1:7" ht="24.75" customHeight="1">
      <c r="A5" s="438"/>
      <c r="B5" s="438"/>
      <c r="C5" s="438"/>
      <c r="D5" s="438"/>
      <c r="E5" s="438"/>
      <c r="F5" s="438"/>
      <c r="G5" s="438"/>
    </row>
    <row r="6" spans="1:7" ht="18.75" customHeight="1">
      <c r="A6" s="441" t="s">
        <v>1226</v>
      </c>
      <c r="B6" s="441"/>
      <c r="C6" s="441"/>
      <c r="D6" s="441"/>
      <c r="E6" s="441"/>
      <c r="F6" s="441"/>
      <c r="G6" s="441"/>
    </row>
    <row r="7" spans="1:7" ht="14.25" customHeight="1">
      <c r="A7" s="4"/>
      <c r="C7" s="84"/>
      <c r="D7" s="330"/>
      <c r="E7" s="84"/>
      <c r="G7" s="85" t="s">
        <v>794</v>
      </c>
    </row>
    <row r="8" spans="1:7" ht="21" customHeight="1">
      <c r="A8" s="439" t="s">
        <v>756</v>
      </c>
      <c r="B8" s="439" t="s">
        <v>118</v>
      </c>
      <c r="C8" s="439" t="s">
        <v>86</v>
      </c>
      <c r="D8" s="434" t="s">
        <v>1227</v>
      </c>
      <c r="E8" s="435"/>
      <c r="F8" s="434" t="s">
        <v>807</v>
      </c>
      <c r="G8" s="435"/>
    </row>
    <row r="9" spans="1:7" ht="21.75" customHeight="1">
      <c r="A9" s="440"/>
      <c r="B9" s="440"/>
      <c r="C9" s="440"/>
      <c r="D9" s="5" t="s">
        <v>104</v>
      </c>
      <c r="E9" s="6" t="s">
        <v>105</v>
      </c>
      <c r="F9" s="5" t="s">
        <v>104</v>
      </c>
      <c r="G9" s="6" t="s">
        <v>105</v>
      </c>
    </row>
    <row r="10" spans="1:7" ht="19.5" customHeight="1">
      <c r="A10" s="7" t="s">
        <v>757</v>
      </c>
      <c r="B10" s="8" t="s">
        <v>758</v>
      </c>
      <c r="C10" s="8">
        <v>3</v>
      </c>
      <c r="D10" s="56" t="s">
        <v>760</v>
      </c>
      <c r="E10" s="56" t="s">
        <v>1134</v>
      </c>
      <c r="F10" s="56" t="s">
        <v>98</v>
      </c>
      <c r="G10" s="56" t="s">
        <v>107</v>
      </c>
    </row>
    <row r="11" spans="1:7" s="9" customFormat="1" ht="39" customHeight="1">
      <c r="A11" s="88" t="s">
        <v>119</v>
      </c>
      <c r="B11" s="89" t="s">
        <v>761</v>
      </c>
      <c r="C11" s="89"/>
      <c r="D11" s="281">
        <v>241338400787</v>
      </c>
      <c r="E11" s="90">
        <v>204045107663</v>
      </c>
      <c r="F11" s="90">
        <v>476146520106</v>
      </c>
      <c r="G11" s="90">
        <v>373514268126</v>
      </c>
    </row>
    <row r="12" spans="1:7" ht="19.5" customHeight="1">
      <c r="A12" s="91" t="s">
        <v>762</v>
      </c>
      <c r="B12" s="92" t="s">
        <v>763</v>
      </c>
      <c r="C12" s="92"/>
      <c r="D12" s="93">
        <v>0</v>
      </c>
      <c r="E12" s="93">
        <v>1808158935</v>
      </c>
      <c r="F12" s="93">
        <v>0</v>
      </c>
      <c r="G12" s="93">
        <v>1808158935</v>
      </c>
    </row>
    <row r="13" spans="1:7" s="9" customFormat="1" ht="34.5" customHeight="1">
      <c r="A13" s="94" t="s">
        <v>764</v>
      </c>
      <c r="B13" s="95" t="s">
        <v>765</v>
      </c>
      <c r="C13" s="95"/>
      <c r="D13" s="96">
        <v>241338400787</v>
      </c>
      <c r="E13" s="96">
        <v>202236948728</v>
      </c>
      <c r="F13" s="96">
        <v>476146520106</v>
      </c>
      <c r="G13" s="96">
        <v>371706109191</v>
      </c>
    </row>
    <row r="14" spans="1:7" ht="19.5" customHeight="1">
      <c r="A14" s="91" t="s">
        <v>766</v>
      </c>
      <c r="B14" s="92" t="s">
        <v>767</v>
      </c>
      <c r="C14" s="95"/>
      <c r="D14" s="93">
        <v>224221906634</v>
      </c>
      <c r="E14" s="93">
        <v>189518359680</v>
      </c>
      <c r="F14" s="93">
        <v>441530802948</v>
      </c>
      <c r="G14" s="93">
        <v>344289306764</v>
      </c>
    </row>
    <row r="15" spans="1:7" s="9" customFormat="1" ht="19.5" customHeight="1">
      <c r="A15" s="94" t="s">
        <v>795</v>
      </c>
      <c r="B15" s="95" t="s">
        <v>768</v>
      </c>
      <c r="C15" s="95"/>
      <c r="D15" s="96">
        <v>17116494153</v>
      </c>
      <c r="E15" s="96">
        <v>12718589048</v>
      </c>
      <c r="F15" s="96">
        <v>34615717158</v>
      </c>
      <c r="G15" s="96">
        <v>27416802427</v>
      </c>
    </row>
    <row r="16" spans="1:7" s="9" customFormat="1" ht="17.25" customHeight="1">
      <c r="A16" s="94"/>
      <c r="B16" s="95"/>
      <c r="C16" s="95"/>
      <c r="D16" s="96">
        <v>0</v>
      </c>
      <c r="E16" s="96">
        <v>0</v>
      </c>
      <c r="F16" s="96">
        <v>0</v>
      </c>
      <c r="G16" s="96">
        <v>0</v>
      </c>
    </row>
    <row r="17" spans="1:7" ht="19.5" customHeight="1">
      <c r="A17" s="91" t="s">
        <v>769</v>
      </c>
      <c r="B17" s="92" t="s">
        <v>770</v>
      </c>
      <c r="C17" s="95"/>
      <c r="D17" s="280">
        <v>626365341</v>
      </c>
      <c r="E17" s="93">
        <v>576035733</v>
      </c>
      <c r="F17" s="93">
        <v>1039726340</v>
      </c>
      <c r="G17" s="93">
        <v>633513792</v>
      </c>
    </row>
    <row r="18" spans="1:7" ht="19.5" customHeight="1">
      <c r="A18" s="91" t="s">
        <v>771</v>
      </c>
      <c r="B18" s="92" t="s">
        <v>772</v>
      </c>
      <c r="C18" s="95"/>
      <c r="D18" s="93">
        <v>4540830078</v>
      </c>
      <c r="E18" s="93">
        <v>3954496982</v>
      </c>
      <c r="F18" s="93">
        <v>8563208331</v>
      </c>
      <c r="G18" s="93">
        <v>9039907371</v>
      </c>
    </row>
    <row r="19" spans="1:7" ht="19.5" customHeight="1">
      <c r="A19" s="97" t="s">
        <v>796</v>
      </c>
      <c r="B19" s="92" t="s">
        <v>773</v>
      </c>
      <c r="C19" s="92"/>
      <c r="D19" s="93">
        <v>3876291947</v>
      </c>
      <c r="E19" s="93">
        <v>3547673210</v>
      </c>
      <c r="F19" s="93">
        <v>7741263814</v>
      </c>
      <c r="G19" s="93">
        <v>8494943046</v>
      </c>
    </row>
    <row r="20" spans="1:7" ht="19.5" customHeight="1">
      <c r="A20" s="91" t="s">
        <v>774</v>
      </c>
      <c r="B20" s="92" t="s">
        <v>775</v>
      </c>
      <c r="C20" s="92"/>
      <c r="D20" s="93">
        <v>4580999336</v>
      </c>
      <c r="E20" s="93">
        <v>3599578034</v>
      </c>
      <c r="F20" s="93">
        <v>8715654635</v>
      </c>
      <c r="G20" s="93">
        <v>6986349737</v>
      </c>
    </row>
    <row r="21" spans="1:7" ht="19.5" customHeight="1">
      <c r="A21" s="91" t="s">
        <v>776</v>
      </c>
      <c r="B21" s="92" t="s">
        <v>777</v>
      </c>
      <c r="C21" s="92"/>
      <c r="D21" s="93">
        <v>3746749818</v>
      </c>
      <c r="E21" s="93">
        <v>3742418337</v>
      </c>
      <c r="F21" s="93">
        <v>7225142173</v>
      </c>
      <c r="G21" s="93">
        <v>6657199733</v>
      </c>
    </row>
    <row r="22" spans="1:7" s="9" customFormat="1" ht="34.5" customHeight="1">
      <c r="A22" s="94" t="s">
        <v>120</v>
      </c>
      <c r="B22" s="95" t="s">
        <v>778</v>
      </c>
      <c r="C22" s="95"/>
      <c r="D22" s="96">
        <v>4874280262</v>
      </c>
      <c r="E22" s="96">
        <v>1998131428</v>
      </c>
      <c r="F22" s="96">
        <v>11151438359</v>
      </c>
      <c r="G22" s="96">
        <v>5366859378</v>
      </c>
    </row>
    <row r="23" spans="1:7" s="9" customFormat="1" ht="12" customHeight="1">
      <c r="A23" s="94"/>
      <c r="B23" s="95"/>
      <c r="C23" s="95"/>
      <c r="D23" s="96"/>
      <c r="E23" s="96"/>
      <c r="F23" s="96"/>
      <c r="G23" s="96"/>
    </row>
    <row r="24" spans="1:7" ht="19.5" customHeight="1">
      <c r="A24" s="91" t="s">
        <v>779</v>
      </c>
      <c r="B24" s="92" t="s">
        <v>780</v>
      </c>
      <c r="C24" s="92"/>
      <c r="D24" s="280">
        <v>0</v>
      </c>
      <c r="E24" s="93">
        <v>1986000</v>
      </c>
      <c r="F24" s="93">
        <v>0</v>
      </c>
      <c r="G24" s="93">
        <v>1986000</v>
      </c>
    </row>
    <row r="25" spans="1:7" ht="19.5" customHeight="1">
      <c r="A25" s="91" t="s">
        <v>781</v>
      </c>
      <c r="B25" s="92" t="s">
        <v>782</v>
      </c>
      <c r="C25" s="92"/>
      <c r="D25" s="93">
        <v>11432410</v>
      </c>
      <c r="E25" s="93">
        <v>0</v>
      </c>
      <c r="F25" s="93">
        <v>455275085</v>
      </c>
      <c r="G25" s="93">
        <v>4552979</v>
      </c>
    </row>
    <row r="26" spans="1:7" s="9" customFormat="1" ht="19.5" customHeight="1">
      <c r="A26" s="94" t="s">
        <v>783</v>
      </c>
      <c r="B26" s="95" t="s">
        <v>784</v>
      </c>
      <c r="C26" s="95"/>
      <c r="D26" s="96">
        <v>-11432410</v>
      </c>
      <c r="E26" s="96">
        <v>1986000</v>
      </c>
      <c r="F26" s="96">
        <v>-455275085</v>
      </c>
      <c r="G26" s="96">
        <v>-2566979</v>
      </c>
    </row>
    <row r="27" spans="1:7" s="9" customFormat="1" ht="11.25" customHeight="1">
      <c r="A27" s="94"/>
      <c r="B27" s="95"/>
      <c r="C27" s="95"/>
      <c r="D27" s="96"/>
      <c r="E27" s="96"/>
      <c r="F27" s="96"/>
      <c r="G27" s="96"/>
    </row>
    <row r="28" spans="1:7" s="9" customFormat="1" ht="34.5" customHeight="1">
      <c r="A28" s="94" t="s">
        <v>121</v>
      </c>
      <c r="B28" s="95" t="s">
        <v>785</v>
      </c>
      <c r="C28" s="95"/>
      <c r="D28" s="96">
        <v>4862847852</v>
      </c>
      <c r="E28" s="96">
        <v>2000117428</v>
      </c>
      <c r="F28" s="96">
        <v>10696163274</v>
      </c>
      <c r="G28" s="96">
        <v>5364292399</v>
      </c>
    </row>
    <row r="29" spans="1:7" ht="19.5" customHeight="1">
      <c r="A29" s="91" t="s">
        <v>786</v>
      </c>
      <c r="B29" s="92" t="s">
        <v>787</v>
      </c>
      <c r="C29" s="95"/>
      <c r="D29" s="93">
        <v>1307533485</v>
      </c>
      <c r="E29" s="93">
        <v>404752437</v>
      </c>
      <c r="F29" s="93">
        <v>2590862878</v>
      </c>
      <c r="G29" s="93">
        <v>1144870931</v>
      </c>
    </row>
    <row r="30" spans="1:7" ht="19.5" customHeight="1">
      <c r="A30" s="91" t="s">
        <v>788</v>
      </c>
      <c r="B30" s="92" t="s">
        <v>789</v>
      </c>
      <c r="C30" s="95"/>
      <c r="D30" s="93">
        <v>-21498639</v>
      </c>
      <c r="E30" s="93">
        <v>143293615</v>
      </c>
      <c r="F30" s="93">
        <v>-21498639</v>
      </c>
      <c r="G30" s="93">
        <v>143293615</v>
      </c>
    </row>
    <row r="31" spans="1:7" s="9" customFormat="1" ht="19.5" customHeight="1">
      <c r="A31" s="94" t="s">
        <v>790</v>
      </c>
      <c r="B31" s="95" t="s">
        <v>791</v>
      </c>
      <c r="C31" s="95"/>
      <c r="D31" s="96">
        <v>3576813006</v>
      </c>
      <c r="E31" s="96">
        <v>1452071376</v>
      </c>
      <c r="F31" s="96">
        <v>8126799035</v>
      </c>
      <c r="G31" s="96">
        <v>4076127854</v>
      </c>
    </row>
    <row r="32" spans="1:7" s="9" customFormat="1" ht="20.25" customHeight="1">
      <c r="A32" s="98" t="s">
        <v>792</v>
      </c>
      <c r="B32" s="99" t="s">
        <v>793</v>
      </c>
      <c r="C32" s="99"/>
      <c r="D32" s="101">
        <v>275</v>
      </c>
      <c r="E32" s="101">
        <v>112</v>
      </c>
      <c r="F32" s="101">
        <v>625</v>
      </c>
      <c r="G32" s="101">
        <v>314</v>
      </c>
    </row>
    <row r="33" spans="1:7" ht="27.75" customHeight="1">
      <c r="A33" s="4"/>
      <c r="B33" s="4"/>
      <c r="C33" s="4"/>
      <c r="D33" s="14"/>
      <c r="E33" s="436" t="s">
        <v>1225</v>
      </c>
      <c r="F33" s="436"/>
      <c r="G33" s="436"/>
    </row>
    <row r="34" spans="1:7" ht="18" customHeight="1">
      <c r="A34" s="11" t="s">
        <v>833</v>
      </c>
      <c r="C34" s="100" t="s">
        <v>834</v>
      </c>
      <c r="D34" s="51"/>
      <c r="E34" s="433" t="s">
        <v>799</v>
      </c>
      <c r="F34" s="433"/>
      <c r="G34" s="433"/>
    </row>
    <row r="35" spans="2:7" ht="19.5" customHeight="1">
      <c r="B35" s="11"/>
      <c r="C35" s="11"/>
      <c r="D35" s="170"/>
      <c r="E35" s="170"/>
      <c r="F35" s="170"/>
      <c r="G35" s="170"/>
    </row>
    <row r="36" spans="2:7" ht="19.5" customHeight="1">
      <c r="B36" s="11"/>
      <c r="C36" s="11"/>
      <c r="D36" s="170"/>
      <c r="E36" s="170"/>
      <c r="F36" s="170"/>
      <c r="G36" s="170"/>
    </row>
    <row r="37" spans="2:7" ht="19.5" customHeight="1">
      <c r="B37" s="12"/>
      <c r="C37" s="12"/>
      <c r="D37" s="170"/>
      <c r="E37" s="170"/>
      <c r="F37" s="170"/>
      <c r="G37" s="170"/>
    </row>
    <row r="38" spans="1:7" ht="15.75">
      <c r="A38" s="9"/>
      <c r="C38" s="51"/>
      <c r="D38" s="170"/>
      <c r="E38" s="170"/>
      <c r="F38" s="170"/>
      <c r="G38" s="170"/>
    </row>
    <row r="39" spans="1:7" ht="16.5" customHeight="1">
      <c r="A39" s="2"/>
      <c r="D39" s="222"/>
      <c r="E39" s="53"/>
      <c r="G39" s="52"/>
    </row>
    <row r="40" ht="12.75" customHeight="1">
      <c r="D40" s="52"/>
    </row>
    <row r="41" ht="12.75" customHeight="1"/>
    <row r="42" ht="12.75" customHeight="1"/>
    <row r="43" ht="12.75" customHeight="1"/>
    <row r="44" ht="12.75" customHeight="1"/>
    <row r="45" ht="12.75" customHeight="1"/>
    <row r="46" ht="12.75" customHeight="1"/>
    <row r="47" ht="12.75" customHeight="1"/>
    <row r="48" ht="12.75" customHeight="1"/>
  </sheetData>
  <sheetProtection/>
  <mergeCells count="12">
    <mergeCell ref="E2:G2"/>
    <mergeCell ref="E3:G3"/>
    <mergeCell ref="E34:G34"/>
    <mergeCell ref="D8:E8"/>
    <mergeCell ref="F8:G8"/>
    <mergeCell ref="E33:G33"/>
    <mergeCell ref="E1:G1"/>
    <mergeCell ref="A4:G5"/>
    <mergeCell ref="A8:A9"/>
    <mergeCell ref="B8:B9"/>
    <mergeCell ref="C8:C9"/>
    <mergeCell ref="A6:G6"/>
  </mergeCells>
  <printOptions horizontalCentered="1"/>
  <pageMargins left="0.3" right="0.21" top="0.77" bottom="0.38" header="0" footer="0.12"/>
  <pageSetup fitToHeight="0" fitToWidth="0" horizontalDpi="600" verticalDpi="600" orientation="portrait" paperSize="9" scale="92" r:id="rId1"/>
  <headerFooter alignWithMargins="0">
    <oddFooter>&amp;R4</oddFooter>
  </headerFooter>
</worksheet>
</file>

<file path=xl/worksheets/sheet20.xml><?xml version="1.0" encoding="utf-8"?>
<worksheet xmlns="http://schemas.openxmlformats.org/spreadsheetml/2006/main" xmlns:r="http://schemas.openxmlformats.org/officeDocument/2006/relationships">
  <dimension ref="A1:G31"/>
  <sheetViews>
    <sheetView zoomScalePageLayoutView="0" workbookViewId="0" topLeftCell="A1">
      <selection activeCell="D9" sqref="D9:G31"/>
    </sheetView>
  </sheetViews>
  <sheetFormatPr defaultColWidth="9.140625" defaultRowHeight="12.75"/>
  <cols>
    <col min="1" max="1" width="50.00390625" style="416" customWidth="1"/>
    <col min="2" max="2" width="5.28125" style="416" customWidth="1"/>
    <col min="3" max="3" width="8.00390625" style="416" customWidth="1"/>
    <col min="4" max="5" width="20.00390625" style="416" customWidth="1"/>
    <col min="6" max="6" width="20.421875" style="416" customWidth="1"/>
    <col min="7" max="7" width="19.421875" style="416" customWidth="1"/>
  </cols>
  <sheetData>
    <row r="1" spans="1:5" ht="12.75">
      <c r="A1" s="515" t="s">
        <v>1236</v>
      </c>
      <c r="B1" s="516"/>
      <c r="E1" s="416" t="s">
        <v>478</v>
      </c>
    </row>
    <row r="2" spans="1:5" ht="12.75">
      <c r="A2" s="516" t="s">
        <v>1237</v>
      </c>
      <c r="B2" s="516"/>
      <c r="E2" s="416" t="s">
        <v>1238</v>
      </c>
    </row>
    <row r="3" spans="1:2" ht="12.75">
      <c r="A3" s="516" t="s">
        <v>1239</v>
      </c>
      <c r="B3" s="516"/>
    </row>
    <row r="4" spans="5:6" ht="12.75">
      <c r="E4" s="516" t="str">
        <f>'BS'!C4</f>
        <v>Mẫu số B01-DN (Ban hành theo Thông tư số 200/2014/TT-BTC Ngày 22/12/2014 của Bộ  Tài chính)</v>
      </c>
      <c r="F4" s="516"/>
    </row>
    <row r="5" spans="1:6" ht="12.75">
      <c r="A5" s="517" t="s">
        <v>1342</v>
      </c>
      <c r="B5" s="516"/>
      <c r="C5" s="516"/>
      <c r="D5" s="516"/>
      <c r="E5" s="516"/>
      <c r="F5" s="516"/>
    </row>
    <row r="8" spans="1:7" ht="36">
      <c r="A8" s="422" t="s">
        <v>395</v>
      </c>
      <c r="B8" s="422" t="s">
        <v>480</v>
      </c>
      <c r="C8" s="422" t="s">
        <v>481</v>
      </c>
      <c r="D8" s="422" t="s">
        <v>666</v>
      </c>
      <c r="E8" s="422" t="s">
        <v>667</v>
      </c>
      <c r="F8" s="422" t="s">
        <v>668</v>
      </c>
      <c r="G8" s="422" t="s">
        <v>669</v>
      </c>
    </row>
    <row r="9" spans="1:7" ht="12.75">
      <c r="A9" s="421" t="s">
        <v>670</v>
      </c>
      <c r="B9" s="419" t="s">
        <v>761</v>
      </c>
      <c r="C9" s="427">
        <v>6.1</v>
      </c>
      <c r="D9" s="424">
        <v>241338400787</v>
      </c>
      <c r="E9" s="424">
        <v>204045107663</v>
      </c>
      <c r="F9" s="424">
        <v>476146520106</v>
      </c>
      <c r="G9" s="424">
        <v>373514268126</v>
      </c>
    </row>
    <row r="10" spans="1:7" ht="12.75">
      <c r="A10" s="421" t="s">
        <v>671</v>
      </c>
      <c r="B10" s="419" t="s">
        <v>763</v>
      </c>
      <c r="C10" s="427">
        <v>6.2</v>
      </c>
      <c r="D10" s="424">
        <v>0</v>
      </c>
      <c r="E10" s="424">
        <v>1808158935</v>
      </c>
      <c r="F10" s="424">
        <v>0</v>
      </c>
      <c r="G10" s="424">
        <v>1808158935</v>
      </c>
    </row>
    <row r="11" spans="1:7" ht="12.75">
      <c r="A11" s="415" t="s">
        <v>672</v>
      </c>
      <c r="B11" s="419" t="s">
        <v>765</v>
      </c>
      <c r="C11" s="427">
        <v>6.3</v>
      </c>
      <c r="D11" s="425">
        <v>241338400787</v>
      </c>
      <c r="E11" s="425">
        <v>202236948728</v>
      </c>
      <c r="F11" s="425">
        <v>476146520106</v>
      </c>
      <c r="G11" s="425">
        <v>371706109191</v>
      </c>
    </row>
    <row r="12" spans="1:7" ht="12.75">
      <c r="A12" s="421" t="s">
        <v>673</v>
      </c>
      <c r="B12" s="419" t="s">
        <v>767</v>
      </c>
      <c r="C12" s="427">
        <v>6.4</v>
      </c>
      <c r="D12" s="424">
        <v>224221906634</v>
      </c>
      <c r="E12" s="424">
        <v>189518359680</v>
      </c>
      <c r="F12" s="424">
        <v>441530802948</v>
      </c>
      <c r="G12" s="424">
        <v>344289306764</v>
      </c>
    </row>
    <row r="13" spans="1:7" ht="12.75">
      <c r="A13" s="415" t="s">
        <v>674</v>
      </c>
      <c r="B13" s="419" t="s">
        <v>768</v>
      </c>
      <c r="C13" s="427"/>
      <c r="D13" s="425">
        <v>17116494153</v>
      </c>
      <c r="E13" s="425">
        <v>12718589048</v>
      </c>
      <c r="F13" s="425">
        <v>34615717158</v>
      </c>
      <c r="G13" s="425">
        <v>27416802427</v>
      </c>
    </row>
    <row r="14" spans="1:7" ht="12.75">
      <c r="A14" s="421" t="s">
        <v>675</v>
      </c>
      <c r="B14" s="419" t="s">
        <v>770</v>
      </c>
      <c r="C14" s="427">
        <v>6.5</v>
      </c>
      <c r="D14" s="424">
        <v>626365341</v>
      </c>
      <c r="E14" s="424">
        <v>576035733</v>
      </c>
      <c r="F14" s="424">
        <v>1039726340</v>
      </c>
      <c r="G14" s="424">
        <v>633513792</v>
      </c>
    </row>
    <row r="15" spans="1:7" ht="12.75">
      <c r="A15" s="421" t="s">
        <v>676</v>
      </c>
      <c r="B15" s="419" t="s">
        <v>772</v>
      </c>
      <c r="C15" s="427">
        <v>6.6</v>
      </c>
      <c r="D15" s="424">
        <v>4540830078</v>
      </c>
      <c r="E15" s="424">
        <v>3954496982</v>
      </c>
      <c r="F15" s="424">
        <v>8563208331</v>
      </c>
      <c r="G15" s="424">
        <v>9039907371</v>
      </c>
    </row>
    <row r="16" spans="1:7" ht="12.75">
      <c r="A16" s="421" t="s">
        <v>677</v>
      </c>
      <c r="B16" s="419" t="s">
        <v>773</v>
      </c>
      <c r="C16" s="427"/>
      <c r="D16" s="424">
        <v>3876291947</v>
      </c>
      <c r="E16" s="424">
        <v>3547673210</v>
      </c>
      <c r="F16" s="424">
        <v>7741263814</v>
      </c>
      <c r="G16" s="424">
        <v>8494943046</v>
      </c>
    </row>
    <row r="17" spans="1:7" ht="12.75">
      <c r="A17" s="421" t="s">
        <v>1343</v>
      </c>
      <c r="B17" s="419" t="s">
        <v>1344</v>
      </c>
      <c r="C17" s="427"/>
      <c r="D17" s="518">
        <v>0</v>
      </c>
      <c r="E17" s="518">
        <v>0</v>
      </c>
      <c r="F17" s="518">
        <v>0</v>
      </c>
      <c r="G17" s="518">
        <v>0</v>
      </c>
    </row>
    <row r="18" spans="1:7" ht="12.75">
      <c r="A18" s="421" t="s">
        <v>1345</v>
      </c>
      <c r="B18" s="419" t="s">
        <v>777</v>
      </c>
      <c r="C18" s="427">
        <v>6.7</v>
      </c>
      <c r="D18" s="424">
        <v>4580999336</v>
      </c>
      <c r="E18" s="424">
        <v>3599578034</v>
      </c>
      <c r="F18" s="424">
        <v>8715654635</v>
      </c>
      <c r="G18" s="424">
        <v>6986349737</v>
      </c>
    </row>
    <row r="19" spans="1:7" ht="12.75">
      <c r="A19" s="421" t="s">
        <v>1346</v>
      </c>
      <c r="B19" s="419" t="s">
        <v>65</v>
      </c>
      <c r="C19" s="427">
        <v>6.8</v>
      </c>
      <c r="D19" s="424">
        <v>3746749818</v>
      </c>
      <c r="E19" s="424">
        <v>3742418337</v>
      </c>
      <c r="F19" s="424">
        <v>7225142173</v>
      </c>
      <c r="G19" s="424">
        <v>6657199733</v>
      </c>
    </row>
    <row r="20" spans="1:7" ht="12.75">
      <c r="A20" s="415" t="s">
        <v>1347</v>
      </c>
      <c r="B20" s="419" t="s">
        <v>778</v>
      </c>
      <c r="C20" s="427"/>
      <c r="D20" s="425">
        <v>4874280262</v>
      </c>
      <c r="E20" s="425">
        <v>1998131428</v>
      </c>
      <c r="F20" s="425">
        <v>11151438359</v>
      </c>
      <c r="G20" s="425">
        <v>5366859378</v>
      </c>
    </row>
    <row r="21" spans="1:7" ht="12.75">
      <c r="A21" s="421" t="s">
        <v>1348</v>
      </c>
      <c r="B21" s="419" t="s">
        <v>780</v>
      </c>
      <c r="C21" s="427"/>
      <c r="D21" s="424">
        <v>0</v>
      </c>
      <c r="E21" s="424">
        <v>1986000</v>
      </c>
      <c r="F21" s="424">
        <v>0</v>
      </c>
      <c r="G21" s="424">
        <v>1986000</v>
      </c>
    </row>
    <row r="22" spans="1:7" ht="12.75">
      <c r="A22" s="421" t="s">
        <v>1349</v>
      </c>
      <c r="B22" s="419" t="s">
        <v>782</v>
      </c>
      <c r="C22" s="427"/>
      <c r="D22" s="424">
        <v>11432410</v>
      </c>
      <c r="E22" s="424">
        <v>0</v>
      </c>
      <c r="F22" s="424">
        <v>455275085</v>
      </c>
      <c r="G22" s="424">
        <v>4552979</v>
      </c>
    </row>
    <row r="23" spans="1:7" ht="12.75">
      <c r="A23" s="415" t="s">
        <v>1350</v>
      </c>
      <c r="B23" s="419" t="s">
        <v>784</v>
      </c>
      <c r="C23" s="427"/>
      <c r="D23" s="425">
        <v>-11432410</v>
      </c>
      <c r="E23" s="425">
        <v>1986000</v>
      </c>
      <c r="F23" s="425">
        <v>-455275085</v>
      </c>
      <c r="G23" s="425">
        <v>-2566979</v>
      </c>
    </row>
    <row r="24" spans="1:7" ht="12.75">
      <c r="A24" s="415" t="s">
        <v>686</v>
      </c>
      <c r="B24" s="419" t="s">
        <v>785</v>
      </c>
      <c r="C24" s="427"/>
      <c r="D24" s="425">
        <v>4862847852</v>
      </c>
      <c r="E24" s="425">
        <v>2000117428</v>
      </c>
      <c r="F24" s="425">
        <v>10696163274</v>
      </c>
      <c r="G24" s="425">
        <v>5364292399</v>
      </c>
    </row>
    <row r="25" spans="1:7" ht="12.75">
      <c r="A25" s="421" t="s">
        <v>687</v>
      </c>
      <c r="B25" s="419" t="s">
        <v>787</v>
      </c>
      <c r="C25" s="427">
        <v>6.9</v>
      </c>
      <c r="D25" s="424">
        <v>1307533485</v>
      </c>
      <c r="E25" s="424">
        <v>404752437</v>
      </c>
      <c r="F25" s="424">
        <v>2590862878</v>
      </c>
      <c r="G25" s="424">
        <v>1144870931</v>
      </c>
    </row>
    <row r="26" spans="1:7" ht="12.75">
      <c r="A26" s="421" t="s">
        <v>688</v>
      </c>
      <c r="B26" s="419" t="s">
        <v>789</v>
      </c>
      <c r="C26" s="427" t="s">
        <v>1368</v>
      </c>
      <c r="D26" s="424">
        <v>-21498639</v>
      </c>
      <c r="E26" s="424">
        <v>143293615</v>
      </c>
      <c r="F26" s="424">
        <v>-21498639</v>
      </c>
      <c r="G26" s="424">
        <v>143293615</v>
      </c>
    </row>
    <row r="27" spans="1:7" ht="12.75">
      <c r="A27" s="415" t="s">
        <v>689</v>
      </c>
      <c r="B27" s="419" t="s">
        <v>791</v>
      </c>
      <c r="C27" s="419"/>
      <c r="D27" s="425">
        <v>3576813006</v>
      </c>
      <c r="E27" s="425">
        <v>1452071376</v>
      </c>
      <c r="F27" s="425">
        <v>8126799035</v>
      </c>
      <c r="G27" s="425">
        <v>4076127854</v>
      </c>
    </row>
    <row r="28" spans="1:7" ht="12.75">
      <c r="A28" s="421" t="s">
        <v>1351</v>
      </c>
      <c r="B28" s="419" t="s">
        <v>84</v>
      </c>
      <c r="C28" s="419"/>
      <c r="D28" s="424">
        <v>0</v>
      </c>
      <c r="E28" s="424">
        <v>0</v>
      </c>
      <c r="F28" s="424">
        <v>0</v>
      </c>
      <c r="G28" s="424">
        <v>0</v>
      </c>
    </row>
    <row r="29" spans="1:7" ht="12.75">
      <c r="A29" s="421" t="s">
        <v>1352</v>
      </c>
      <c r="B29" s="419" t="s">
        <v>692</v>
      </c>
      <c r="C29" s="419"/>
      <c r="D29" s="424">
        <v>0</v>
      </c>
      <c r="E29" s="424">
        <v>0</v>
      </c>
      <c r="F29" s="424">
        <v>0</v>
      </c>
      <c r="G29" s="424">
        <v>0</v>
      </c>
    </row>
    <row r="30" spans="1:7" ht="12.75">
      <c r="A30" s="421" t="s">
        <v>693</v>
      </c>
      <c r="B30" s="419" t="s">
        <v>793</v>
      </c>
      <c r="C30" s="419"/>
      <c r="D30" s="424">
        <v>275</v>
      </c>
      <c r="E30" s="424">
        <v>112</v>
      </c>
      <c r="F30" s="424">
        <v>625</v>
      </c>
      <c r="G30" s="424">
        <v>314</v>
      </c>
    </row>
    <row r="31" spans="1:7" ht="12.75">
      <c r="A31" s="421" t="s">
        <v>1353</v>
      </c>
      <c r="B31" s="419" t="s">
        <v>1354</v>
      </c>
      <c r="C31" s="419"/>
      <c r="D31" s="424">
        <v>0</v>
      </c>
      <c r="E31" s="424">
        <v>0</v>
      </c>
      <c r="F31" s="424">
        <v>0</v>
      </c>
      <c r="G31" s="424">
        <v>0</v>
      </c>
    </row>
  </sheetData>
  <sheetProtection/>
  <mergeCells count="5">
    <mergeCell ref="A1:B1"/>
    <mergeCell ref="A2:B2"/>
    <mergeCell ref="A3:B3"/>
    <mergeCell ref="E4:F4"/>
    <mergeCell ref="A5:F5"/>
  </mergeCells>
  <printOptions/>
  <pageMargins left="0.28" right="0.28"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E38"/>
  <sheetViews>
    <sheetView tabSelected="1" zoomScalePageLayoutView="0" workbookViewId="0" topLeftCell="A1">
      <selection activeCell="D10" sqref="D10"/>
    </sheetView>
  </sheetViews>
  <sheetFormatPr defaultColWidth="9.140625" defaultRowHeight="12.75"/>
  <cols>
    <col min="1" max="1" width="50.00390625" style="416" customWidth="1"/>
    <col min="2" max="2" width="5.57421875" style="416" customWidth="1"/>
    <col min="3" max="3" width="7.421875" style="416" customWidth="1"/>
    <col min="4" max="4" width="16.140625" style="417" bestFit="1" customWidth="1"/>
    <col min="5" max="5" width="20.00390625" style="417" customWidth="1"/>
  </cols>
  <sheetData>
    <row r="1" spans="1:3" ht="12.75">
      <c r="A1" s="515" t="s">
        <v>1236</v>
      </c>
      <c r="B1" s="516"/>
      <c r="C1" s="416" t="s">
        <v>478</v>
      </c>
    </row>
    <row r="2" spans="1:3" ht="12.75">
      <c r="A2" s="516" t="s">
        <v>1237</v>
      </c>
      <c r="B2" s="516"/>
      <c r="C2" s="416" t="s">
        <v>1238</v>
      </c>
    </row>
    <row r="3" spans="1:2" ht="12.75">
      <c r="A3" s="516" t="s">
        <v>1239</v>
      </c>
      <c r="B3" s="516"/>
    </row>
    <row r="4" spans="3:4" ht="12.75">
      <c r="C4" s="516" t="str">
        <f>PL!E4</f>
        <v>Mẫu số B01-DN (Ban hành theo Thông tư số 200/2014/TT-BTC Ngày 22/12/2014 của Bộ  Tài chính)</v>
      </c>
      <c r="D4" s="516"/>
    </row>
    <row r="5" spans="1:4" ht="12.75">
      <c r="A5" s="517" t="s">
        <v>1355</v>
      </c>
      <c r="B5" s="516"/>
      <c r="C5" s="516"/>
      <c r="D5" s="516"/>
    </row>
    <row r="8" spans="1:5" ht="36">
      <c r="A8" s="422" t="s">
        <v>395</v>
      </c>
      <c r="B8" s="422" t="s">
        <v>480</v>
      </c>
      <c r="C8" s="422" t="s">
        <v>481</v>
      </c>
      <c r="D8" s="423" t="s">
        <v>694</v>
      </c>
      <c r="E8" s="423" t="s">
        <v>695</v>
      </c>
    </row>
    <row r="9" spans="1:5" ht="12.75">
      <c r="A9" s="415" t="s">
        <v>696</v>
      </c>
      <c r="B9" s="419"/>
      <c r="C9" s="419"/>
      <c r="D9" s="420" t="s">
        <v>1241</v>
      </c>
      <c r="E9" s="420" t="s">
        <v>1241</v>
      </c>
    </row>
    <row r="10" spans="1:5" ht="12.75">
      <c r="A10" s="421" t="s">
        <v>697</v>
      </c>
      <c r="B10" s="419" t="s">
        <v>761</v>
      </c>
      <c r="C10" s="419"/>
      <c r="D10" s="424">
        <v>568962278908</v>
      </c>
      <c r="E10" s="424">
        <v>406823945610</v>
      </c>
    </row>
    <row r="11" spans="1:5" ht="12.75">
      <c r="A11" s="421" t="s">
        <v>698</v>
      </c>
      <c r="B11" s="419" t="s">
        <v>763</v>
      </c>
      <c r="C11" s="419"/>
      <c r="D11" s="424">
        <v>-494415248624</v>
      </c>
      <c r="E11" s="424">
        <v>-167036133886</v>
      </c>
    </row>
    <row r="12" spans="1:5" ht="12.75">
      <c r="A12" s="421" t="s">
        <v>699</v>
      </c>
      <c r="B12" s="419" t="s">
        <v>48</v>
      </c>
      <c r="C12" s="419"/>
      <c r="D12" s="424">
        <v>-9939663109</v>
      </c>
      <c r="E12" s="424">
        <v>-8461503338</v>
      </c>
    </row>
    <row r="13" spans="1:5" ht="12.75">
      <c r="A13" s="421" t="s">
        <v>1356</v>
      </c>
      <c r="B13" s="419" t="s">
        <v>50</v>
      </c>
      <c r="C13" s="419"/>
      <c r="D13" s="424">
        <v>-8653674551</v>
      </c>
      <c r="E13" s="424">
        <v>-8998029826</v>
      </c>
    </row>
    <row r="14" spans="1:5" ht="12.75">
      <c r="A14" s="421" t="s">
        <v>1357</v>
      </c>
      <c r="B14" s="419" t="s">
        <v>52</v>
      </c>
      <c r="C14" s="419"/>
      <c r="D14" s="424">
        <v>-2354410964</v>
      </c>
      <c r="E14" s="424">
        <v>0</v>
      </c>
    </row>
    <row r="15" spans="1:5" ht="12.75">
      <c r="A15" s="421" t="s">
        <v>702</v>
      </c>
      <c r="B15" s="419" t="s">
        <v>54</v>
      </c>
      <c r="C15" s="419"/>
      <c r="D15" s="424">
        <v>4578652264</v>
      </c>
      <c r="E15" s="424">
        <v>5861106780</v>
      </c>
    </row>
    <row r="16" spans="1:5" ht="12.75">
      <c r="A16" s="421" t="s">
        <v>703</v>
      </c>
      <c r="B16" s="419" t="s">
        <v>56</v>
      </c>
      <c r="C16" s="419"/>
      <c r="D16" s="424">
        <v>-8964206160</v>
      </c>
      <c r="E16" s="424">
        <v>-11722040052</v>
      </c>
    </row>
    <row r="17" spans="1:5" ht="12.75">
      <c r="A17" s="415" t="s">
        <v>704</v>
      </c>
      <c r="B17" s="419" t="s">
        <v>768</v>
      </c>
      <c r="C17" s="419"/>
      <c r="D17" s="425">
        <v>49213727764</v>
      </c>
      <c r="E17" s="425">
        <v>216467345288</v>
      </c>
    </row>
    <row r="18" spans="1:5" ht="12.75">
      <c r="A18" s="415" t="s">
        <v>705</v>
      </c>
      <c r="B18" s="419"/>
      <c r="C18" s="419"/>
      <c r="D18" s="425" t="s">
        <v>1241</v>
      </c>
      <c r="E18" s="425" t="s">
        <v>1241</v>
      </c>
    </row>
    <row r="19" spans="1:5" ht="12.75">
      <c r="A19" s="421" t="s">
        <v>706</v>
      </c>
      <c r="B19" s="419" t="s">
        <v>770</v>
      </c>
      <c r="C19" s="419"/>
      <c r="D19" s="424">
        <v>-8323135585</v>
      </c>
      <c r="E19" s="424">
        <v>-4114313635</v>
      </c>
    </row>
    <row r="20" spans="1:5" ht="12.75">
      <c r="A20" s="421" t="s">
        <v>707</v>
      </c>
      <c r="B20" s="419" t="s">
        <v>772</v>
      </c>
      <c r="C20" s="419"/>
      <c r="D20" s="424">
        <v>0</v>
      </c>
      <c r="E20" s="424"/>
    </row>
    <row r="21" spans="1:5" ht="12.75">
      <c r="A21" s="421" t="s">
        <v>708</v>
      </c>
      <c r="B21" s="419" t="s">
        <v>773</v>
      </c>
      <c r="C21" s="419"/>
      <c r="D21" s="424">
        <v>-20000000000</v>
      </c>
      <c r="E21" s="424">
        <v>0</v>
      </c>
    </row>
    <row r="22" spans="1:5" ht="12.75">
      <c r="A22" s="421" t="s">
        <v>709</v>
      </c>
      <c r="B22" s="419" t="s">
        <v>775</v>
      </c>
      <c r="C22" s="419"/>
      <c r="D22" s="424">
        <v>0</v>
      </c>
      <c r="E22" s="424">
        <v>0</v>
      </c>
    </row>
    <row r="23" spans="1:5" ht="12.75">
      <c r="A23" s="421" t="s">
        <v>710</v>
      </c>
      <c r="B23" s="419" t="s">
        <v>777</v>
      </c>
      <c r="C23" s="419"/>
      <c r="D23" s="424">
        <v>0</v>
      </c>
      <c r="E23" s="424">
        <v>0</v>
      </c>
    </row>
    <row r="24" spans="1:5" ht="12.75">
      <c r="A24" s="421" t="s">
        <v>711</v>
      </c>
      <c r="B24" s="419" t="s">
        <v>65</v>
      </c>
      <c r="C24" s="419"/>
      <c r="D24" s="424">
        <v>0</v>
      </c>
      <c r="E24" s="424">
        <v>0</v>
      </c>
    </row>
    <row r="25" spans="1:5" ht="12.75">
      <c r="A25" s="421" t="s">
        <v>712</v>
      </c>
      <c r="B25" s="419" t="s">
        <v>67</v>
      </c>
      <c r="C25" s="419"/>
      <c r="D25" s="424">
        <v>1039726340</v>
      </c>
      <c r="E25" s="424">
        <v>46919319</v>
      </c>
    </row>
    <row r="26" spans="1:5" ht="12.75">
      <c r="A26" s="415" t="s">
        <v>713</v>
      </c>
      <c r="B26" s="419" t="s">
        <v>778</v>
      </c>
      <c r="C26" s="419"/>
      <c r="D26" s="425">
        <v>-27283409245</v>
      </c>
      <c r="E26" s="425">
        <v>-4067394316</v>
      </c>
    </row>
    <row r="27" spans="1:5" ht="12.75">
      <c r="A27" s="415" t="s">
        <v>714</v>
      </c>
      <c r="B27" s="419"/>
      <c r="C27" s="419"/>
      <c r="D27" s="425" t="s">
        <v>1241</v>
      </c>
      <c r="E27" s="425" t="s">
        <v>1241</v>
      </c>
    </row>
    <row r="28" spans="1:5" ht="12.75">
      <c r="A28" s="421" t="s">
        <v>715</v>
      </c>
      <c r="B28" s="419" t="s">
        <v>780</v>
      </c>
      <c r="C28" s="419"/>
      <c r="D28" s="424">
        <v>0</v>
      </c>
      <c r="E28" s="424">
        <v>0</v>
      </c>
    </row>
    <row r="29" spans="1:5" ht="12.75">
      <c r="A29" s="421" t="s">
        <v>716</v>
      </c>
      <c r="B29" s="419" t="s">
        <v>782</v>
      </c>
      <c r="C29" s="419"/>
      <c r="D29" s="424">
        <v>0</v>
      </c>
      <c r="E29" s="424">
        <v>0</v>
      </c>
    </row>
    <row r="30" spans="1:5" ht="12.75">
      <c r="A30" s="421" t="s">
        <v>1358</v>
      </c>
      <c r="B30" s="419" t="s">
        <v>73</v>
      </c>
      <c r="C30" s="419"/>
      <c r="D30" s="424">
        <v>365647834845</v>
      </c>
      <c r="E30" s="424">
        <v>130953015493</v>
      </c>
    </row>
    <row r="31" spans="1:5" ht="12.75">
      <c r="A31" s="421" t="s">
        <v>718</v>
      </c>
      <c r="B31" s="419" t="s">
        <v>75</v>
      </c>
      <c r="C31" s="419"/>
      <c r="D31" s="424">
        <v>-376722860949</v>
      </c>
      <c r="E31" s="424">
        <v>-369580956681</v>
      </c>
    </row>
    <row r="32" spans="1:5" ht="12.75">
      <c r="A32" s="421" t="s">
        <v>719</v>
      </c>
      <c r="B32" s="419" t="s">
        <v>77</v>
      </c>
      <c r="C32" s="419"/>
      <c r="D32" s="424">
        <v>0</v>
      </c>
      <c r="E32" s="424">
        <v>-67784175</v>
      </c>
    </row>
    <row r="33" spans="1:5" ht="12.75">
      <c r="A33" s="421" t="s">
        <v>720</v>
      </c>
      <c r="B33" s="419" t="s">
        <v>79</v>
      </c>
      <c r="C33" s="419"/>
      <c r="D33" s="424">
        <v>0</v>
      </c>
      <c r="E33" s="424">
        <v>0</v>
      </c>
    </row>
    <row r="34" spans="1:5" ht="12.75">
      <c r="A34" s="415" t="s">
        <v>721</v>
      </c>
      <c r="B34" s="419" t="s">
        <v>784</v>
      </c>
      <c r="C34" s="419"/>
      <c r="D34" s="425">
        <v>-11075026104</v>
      </c>
      <c r="E34" s="425">
        <v>-238695725363</v>
      </c>
    </row>
    <row r="35" spans="1:5" ht="12.75">
      <c r="A35" s="415" t="s">
        <v>722</v>
      </c>
      <c r="B35" s="419" t="s">
        <v>785</v>
      </c>
      <c r="C35" s="419"/>
      <c r="D35" s="425">
        <v>10855292415</v>
      </c>
      <c r="E35" s="425">
        <v>-26295774391</v>
      </c>
    </row>
    <row r="36" spans="1:5" ht="12.75">
      <c r="A36" s="421" t="s">
        <v>723</v>
      </c>
      <c r="B36" s="419" t="s">
        <v>791</v>
      </c>
      <c r="C36" s="419"/>
      <c r="D36" s="424">
        <v>71962946261</v>
      </c>
      <c r="E36" s="424">
        <v>65061880656</v>
      </c>
    </row>
    <row r="37" spans="1:5" ht="12.75">
      <c r="A37" s="421" t="s">
        <v>724</v>
      </c>
      <c r="B37" s="419" t="s">
        <v>84</v>
      </c>
      <c r="C37" s="419"/>
      <c r="D37" s="424">
        <v>-26809339</v>
      </c>
      <c r="E37" s="424">
        <v>17236567</v>
      </c>
    </row>
    <row r="38" spans="1:5" ht="12.75">
      <c r="A38" s="415" t="s">
        <v>725</v>
      </c>
      <c r="B38" s="419" t="s">
        <v>793</v>
      </c>
      <c r="C38" s="419"/>
      <c r="D38" s="425">
        <v>82791429337</v>
      </c>
      <c r="E38" s="425">
        <v>38783342832</v>
      </c>
    </row>
  </sheetData>
  <sheetProtection/>
  <mergeCells count="5">
    <mergeCell ref="A1:B1"/>
    <mergeCell ref="A2:B2"/>
    <mergeCell ref="A3:B3"/>
    <mergeCell ref="C4:D4"/>
    <mergeCell ref="A5:D5"/>
  </mergeCells>
  <printOptions/>
  <pageMargins left="0.24"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34"/>
  <sheetViews>
    <sheetView showOutlineSymbols="0" zoomScalePageLayoutView="0" workbookViewId="0" topLeftCell="A7">
      <selection activeCell="F11" sqref="F11"/>
    </sheetView>
  </sheetViews>
  <sheetFormatPr defaultColWidth="6.8515625" defaultRowHeight="12.75"/>
  <cols>
    <col min="1" max="1" width="33.421875" style="1" customWidth="1"/>
    <col min="2" max="2" width="5.00390625" style="1" hidden="1" customWidth="1"/>
    <col min="3" max="3" width="6.57421875" style="1" hidden="1" customWidth="1"/>
    <col min="4" max="4" width="16.140625" style="1" bestFit="1" customWidth="1"/>
    <col min="5" max="9" width="15.140625" style="3" customWidth="1"/>
    <col min="10" max="11" width="15.57421875" style="1" customWidth="1"/>
    <col min="12" max="12" width="13.57421875" style="13" bestFit="1" customWidth="1"/>
    <col min="13" max="13" width="13.28125" style="1" bestFit="1" customWidth="1"/>
    <col min="14" max="14" width="14.57421875" style="1" bestFit="1" customWidth="1"/>
    <col min="15" max="16384" width="6.8515625" style="1" customWidth="1"/>
  </cols>
  <sheetData>
    <row r="1" spans="1:11" ht="19.5" customHeight="1" hidden="1">
      <c r="A1" s="175" t="str">
        <f>CDKT!$A$1</f>
        <v>                  Coâng ty Coå phaàn Caùp- Nhöïa Vónh Khaùnh</v>
      </c>
      <c r="C1" s="75"/>
      <c r="D1" s="86"/>
      <c r="E1" s="437" t="s">
        <v>106</v>
      </c>
      <c r="F1" s="437"/>
      <c r="G1" s="437"/>
      <c r="H1" s="437"/>
      <c r="I1" s="437"/>
      <c r="J1" s="437"/>
      <c r="K1" s="437"/>
    </row>
    <row r="2" spans="1:11" ht="15.75" customHeight="1" hidden="1">
      <c r="A2" s="175" t="str">
        <f>CDKT!$A$2</f>
        <v>630/1, Toå 1, KP Chaâu Thôùi, P. Bình An, TX. Dó An, T. Bình Döông</v>
      </c>
      <c r="C2" s="75"/>
      <c r="E2" s="443" t="s">
        <v>117</v>
      </c>
      <c r="F2" s="443"/>
      <c r="G2" s="443"/>
      <c r="H2" s="443"/>
      <c r="I2" s="443"/>
      <c r="J2" s="443"/>
      <c r="K2" s="443"/>
    </row>
    <row r="3" spans="1:11" ht="15.75" customHeight="1" hidden="1">
      <c r="A3" s="175" t="str">
        <f>CDKT!$A$3</f>
        <v>                        ÑT: 0650.3751501     Fax: 0650.3751699</v>
      </c>
      <c r="B3" s="75"/>
      <c r="C3" s="75"/>
      <c r="D3" s="87"/>
      <c r="E3" s="443"/>
      <c r="F3" s="443"/>
      <c r="G3" s="443"/>
      <c r="H3" s="443"/>
      <c r="I3" s="443"/>
      <c r="J3" s="443"/>
      <c r="K3" s="443"/>
    </row>
    <row r="4" spans="1:11" ht="14.25" customHeight="1">
      <c r="A4" s="438" t="s">
        <v>649</v>
      </c>
      <c r="B4" s="438"/>
      <c r="C4" s="438"/>
      <c r="D4" s="438"/>
      <c r="E4" s="438"/>
      <c r="F4" s="438"/>
      <c r="G4" s="438"/>
      <c r="H4" s="438"/>
      <c r="I4" s="438"/>
      <c r="J4" s="438"/>
      <c r="K4" s="438"/>
    </row>
    <row r="5" spans="1:11" ht="24.75" customHeight="1">
      <c r="A5" s="438"/>
      <c r="B5" s="438"/>
      <c r="C5" s="438"/>
      <c r="D5" s="438"/>
      <c r="E5" s="438"/>
      <c r="F5" s="438"/>
      <c r="G5" s="438"/>
      <c r="H5" s="438"/>
      <c r="I5" s="438"/>
      <c r="J5" s="438"/>
      <c r="K5" s="438"/>
    </row>
    <row r="6" spans="1:11" ht="18.75" customHeight="1">
      <c r="A6" s="441" t="str">
        <f>CDKT!A6</f>
        <v>QUYÙ II NAÊM 2015</v>
      </c>
      <c r="B6" s="441"/>
      <c r="C6" s="441"/>
      <c r="D6" s="441"/>
      <c r="E6" s="441"/>
      <c r="F6" s="441"/>
      <c r="G6" s="441"/>
      <c r="H6" s="441"/>
      <c r="I6" s="441"/>
      <c r="J6" s="441"/>
      <c r="K6" s="441"/>
    </row>
    <row r="7" spans="1:11" ht="14.25" customHeight="1">
      <c r="A7" s="4"/>
      <c r="C7" s="84"/>
      <c r="D7" s="330"/>
      <c r="E7" s="84"/>
      <c r="F7" s="365"/>
      <c r="G7" s="365"/>
      <c r="H7" s="365"/>
      <c r="I7" s="365"/>
      <c r="K7" s="85" t="s">
        <v>794</v>
      </c>
    </row>
    <row r="8" spans="1:11" ht="21" customHeight="1">
      <c r="A8" s="439" t="s">
        <v>756</v>
      </c>
      <c r="B8" s="439" t="s">
        <v>118</v>
      </c>
      <c r="C8" s="439" t="s">
        <v>86</v>
      </c>
      <c r="D8" s="447" t="s">
        <v>808</v>
      </c>
      <c r="E8" s="448"/>
      <c r="F8" s="448"/>
      <c r="G8" s="448"/>
      <c r="H8" s="448"/>
      <c r="I8" s="448"/>
      <c r="J8" s="448"/>
      <c r="K8" s="444" t="s">
        <v>809</v>
      </c>
    </row>
    <row r="9" spans="1:11" ht="21.75" customHeight="1">
      <c r="A9" s="440"/>
      <c r="B9" s="440"/>
      <c r="C9" s="440"/>
      <c r="D9" s="5" t="s">
        <v>810</v>
      </c>
      <c r="E9" s="6" t="s">
        <v>812</v>
      </c>
      <c r="F9" s="6" t="s">
        <v>811</v>
      </c>
      <c r="G9" s="6" t="s">
        <v>813</v>
      </c>
      <c r="H9" s="6" t="s">
        <v>814</v>
      </c>
      <c r="I9" s="6" t="s">
        <v>815</v>
      </c>
      <c r="J9" s="364" t="s">
        <v>816</v>
      </c>
      <c r="K9" s="445"/>
    </row>
    <row r="10" spans="1:11" ht="19.5" customHeight="1">
      <c r="A10" s="7" t="s">
        <v>757</v>
      </c>
      <c r="B10" s="8" t="s">
        <v>758</v>
      </c>
      <c r="C10" s="8">
        <v>3</v>
      </c>
      <c r="D10" s="56" t="s">
        <v>760</v>
      </c>
      <c r="E10" s="56" t="s">
        <v>1134</v>
      </c>
      <c r="F10" s="56" t="s">
        <v>98</v>
      </c>
      <c r="G10" s="56" t="s">
        <v>107</v>
      </c>
      <c r="H10" s="56" t="s">
        <v>152</v>
      </c>
      <c r="I10" s="56" t="s">
        <v>154</v>
      </c>
      <c r="J10" s="56" t="s">
        <v>765</v>
      </c>
      <c r="K10" s="56" t="s">
        <v>767</v>
      </c>
    </row>
    <row r="11" spans="1:12" s="9" customFormat="1" ht="39" customHeight="1">
      <c r="A11" s="88" t="s">
        <v>119</v>
      </c>
      <c r="B11" s="89" t="s">
        <v>761</v>
      </c>
      <c r="C11" s="89" t="s">
        <v>99</v>
      </c>
      <c r="D11" s="281" t="e">
        <f>#REF!</f>
        <v>#REF!</v>
      </c>
      <c r="E11" s="90" t="e">
        <f>#REF!</f>
        <v>#REF!</v>
      </c>
      <c r="F11" s="90" t="e">
        <f>#REF!</f>
        <v>#REF!</v>
      </c>
      <c r="G11" s="90" t="e">
        <f>#REF!</f>
        <v>#REF!</v>
      </c>
      <c r="H11" s="90" t="e">
        <f>#REF!</f>
        <v>#REF!</v>
      </c>
      <c r="I11" s="90" t="e">
        <f>#REF!</f>
        <v>#REF!</v>
      </c>
      <c r="J11" s="90" t="e">
        <f>#REF!</f>
        <v>#REF!</v>
      </c>
      <c r="K11" s="90" t="e">
        <f>SUM(D11:J11)</f>
        <v>#REF!</v>
      </c>
      <c r="L11" s="103"/>
    </row>
    <row r="12" spans="1:11" ht="19.5" customHeight="1">
      <c r="A12" s="91" t="s">
        <v>762</v>
      </c>
      <c r="B12" s="92" t="s">
        <v>763</v>
      </c>
      <c r="C12" s="92"/>
      <c r="D12" s="370" t="e">
        <f>#REF!</f>
        <v>#REF!</v>
      </c>
      <c r="E12" s="370" t="e">
        <f>#REF!</f>
        <v>#REF!</v>
      </c>
      <c r="F12" s="370" t="e">
        <f>#REF!</f>
        <v>#REF!</v>
      </c>
      <c r="G12" s="370" t="e">
        <f>#REF!</f>
        <v>#REF!</v>
      </c>
      <c r="H12" s="370" t="e">
        <f>#REF!</f>
        <v>#REF!</v>
      </c>
      <c r="I12" s="370" t="e">
        <f>#REF!</f>
        <v>#REF!</v>
      </c>
      <c r="J12" s="370" t="e">
        <f>#REF!</f>
        <v>#REF!</v>
      </c>
      <c r="K12" s="370" t="e">
        <f aca="true" t="shared" si="0" ref="K12:K32">SUM(D12:J12)</f>
        <v>#REF!</v>
      </c>
    </row>
    <row r="13" spans="1:12" s="9" customFormat="1" ht="34.5" customHeight="1">
      <c r="A13" s="94" t="s">
        <v>764</v>
      </c>
      <c r="B13" s="95" t="s">
        <v>765</v>
      </c>
      <c r="C13" s="95"/>
      <c r="D13" s="366" t="e">
        <f>D11-D12</f>
        <v>#REF!</v>
      </c>
      <c r="E13" s="366" t="e">
        <f aca="true" t="shared" si="1" ref="E13:J13">E11-E12</f>
        <v>#REF!</v>
      </c>
      <c r="F13" s="366" t="e">
        <f t="shared" si="1"/>
        <v>#REF!</v>
      </c>
      <c r="G13" s="366" t="e">
        <f t="shared" si="1"/>
        <v>#REF!</v>
      </c>
      <c r="H13" s="366" t="e">
        <f t="shared" si="1"/>
        <v>#REF!</v>
      </c>
      <c r="I13" s="366" t="e">
        <f t="shared" si="1"/>
        <v>#REF!</v>
      </c>
      <c r="J13" s="366" t="e">
        <f t="shared" si="1"/>
        <v>#REF!</v>
      </c>
      <c r="K13" s="367" t="e">
        <f t="shared" si="0"/>
        <v>#REF!</v>
      </c>
      <c r="L13" s="103"/>
    </row>
    <row r="14" spans="1:11" ht="19.5" customHeight="1">
      <c r="A14" s="91" t="s">
        <v>766</v>
      </c>
      <c r="B14" s="92" t="s">
        <v>767</v>
      </c>
      <c r="C14" s="92" t="s">
        <v>100</v>
      </c>
      <c r="D14" s="370" t="e">
        <f>#REF!</f>
        <v>#REF!</v>
      </c>
      <c r="E14" s="370" t="e">
        <f>#REF!</f>
        <v>#REF!</v>
      </c>
      <c r="F14" s="370" t="e">
        <f>#REF!</f>
        <v>#REF!</v>
      </c>
      <c r="G14" s="370" t="e">
        <f>#REF!</f>
        <v>#REF!</v>
      </c>
      <c r="H14" s="370" t="e">
        <f>#REF!</f>
        <v>#REF!</v>
      </c>
      <c r="I14" s="370" t="e">
        <f>#REF!</f>
        <v>#REF!</v>
      </c>
      <c r="J14" s="370" t="e">
        <f>#REF!</f>
        <v>#REF!</v>
      </c>
      <c r="K14" s="370" t="e">
        <f t="shared" si="0"/>
        <v>#REF!</v>
      </c>
    </row>
    <row r="15" spans="1:12" s="9" customFormat="1" ht="19.5" customHeight="1">
      <c r="A15" s="94" t="s">
        <v>795</v>
      </c>
      <c r="B15" s="95" t="s">
        <v>768</v>
      </c>
      <c r="C15" s="95"/>
      <c r="D15" s="366" t="e">
        <f>D13-D14</f>
        <v>#REF!</v>
      </c>
      <c r="E15" s="366" t="e">
        <f aca="true" t="shared" si="2" ref="E15:J15">E13-E14</f>
        <v>#REF!</v>
      </c>
      <c r="F15" s="366" t="e">
        <f t="shared" si="2"/>
        <v>#REF!</v>
      </c>
      <c r="G15" s="366" t="e">
        <f t="shared" si="2"/>
        <v>#REF!</v>
      </c>
      <c r="H15" s="366" t="e">
        <f t="shared" si="2"/>
        <v>#REF!</v>
      </c>
      <c r="I15" s="366" t="e">
        <f t="shared" si="2"/>
        <v>#REF!</v>
      </c>
      <c r="J15" s="366" t="e">
        <f t="shared" si="2"/>
        <v>#REF!</v>
      </c>
      <c r="K15" s="367" t="e">
        <f t="shared" si="0"/>
        <v>#REF!</v>
      </c>
      <c r="L15" s="103"/>
    </row>
    <row r="16" spans="1:12" s="9" customFormat="1" ht="17.25" customHeight="1">
      <c r="A16" s="94"/>
      <c r="B16" s="95"/>
      <c r="C16" s="95"/>
      <c r="D16" s="366" t="e">
        <f>#REF!</f>
        <v>#REF!</v>
      </c>
      <c r="E16" s="367" t="e">
        <f>#REF!</f>
        <v>#REF!</v>
      </c>
      <c r="F16" s="367" t="e">
        <f>#REF!</f>
        <v>#REF!</v>
      </c>
      <c r="G16" s="367" t="e">
        <f>#REF!</f>
        <v>#REF!</v>
      </c>
      <c r="H16" s="367" t="e">
        <f>#REF!</f>
        <v>#REF!</v>
      </c>
      <c r="I16" s="367" t="e">
        <f>#REF!</f>
        <v>#REF!</v>
      </c>
      <c r="J16" s="367" t="e">
        <f>#REF!</f>
        <v>#REF!</v>
      </c>
      <c r="K16" s="367" t="e">
        <f t="shared" si="0"/>
        <v>#REF!</v>
      </c>
      <c r="L16" s="103"/>
    </row>
    <row r="17" spans="1:12" ht="19.5" customHeight="1">
      <c r="A17" s="91" t="s">
        <v>769</v>
      </c>
      <c r="B17" s="92" t="s">
        <v>770</v>
      </c>
      <c r="C17" s="92" t="s">
        <v>101</v>
      </c>
      <c r="D17" s="370" t="e">
        <f>#REF!/#REF!*#REF!</f>
        <v>#REF!</v>
      </c>
      <c r="E17" s="370" t="e">
        <f>#REF!/#REF!*#REF!</f>
        <v>#REF!</v>
      </c>
      <c r="F17" s="370" t="e">
        <f>#REF!/#REF!*#REF!</f>
        <v>#REF!</v>
      </c>
      <c r="G17" s="370" t="e">
        <f>#REF!/#REF!*#REF!</f>
        <v>#REF!</v>
      </c>
      <c r="H17" s="370" t="e">
        <f>#REF!/#REF!*#REF!</f>
        <v>#REF!</v>
      </c>
      <c r="I17" s="370" t="e">
        <f>#REF!/#REF!*#REF!</f>
        <v>#REF!</v>
      </c>
      <c r="J17" s="370" t="e">
        <f>#REF!/#REF!*#REF!</f>
        <v>#REF!</v>
      </c>
      <c r="K17" s="370" t="e">
        <f t="shared" si="0"/>
        <v>#REF!</v>
      </c>
      <c r="L17" s="13">
        <v>9782590</v>
      </c>
    </row>
    <row r="18" spans="1:12" ht="19.5" customHeight="1">
      <c r="A18" s="91" t="s">
        <v>771</v>
      </c>
      <c r="B18" s="92" t="s">
        <v>772</v>
      </c>
      <c r="C18" s="92" t="s">
        <v>102</v>
      </c>
      <c r="D18" s="370" t="e">
        <f>#REF!/#REF!*#REF!</f>
        <v>#REF!</v>
      </c>
      <c r="E18" s="370" t="e">
        <f>#REF!/#REF!*#REF!</f>
        <v>#REF!</v>
      </c>
      <c r="F18" s="370" t="e">
        <f>#REF!/#REF!*#REF!</f>
        <v>#REF!</v>
      </c>
      <c r="G18" s="370" t="e">
        <f>#REF!/#REF!*#REF!</f>
        <v>#REF!</v>
      </c>
      <c r="H18" s="370" t="e">
        <f>#REF!/#REF!*#REF!</f>
        <v>#REF!</v>
      </c>
      <c r="I18" s="370" t="e">
        <f>#REF!/#REF!*#REF!</f>
        <v>#REF!</v>
      </c>
      <c r="J18" s="370" t="e">
        <f>#REF!/#REF!*#REF!</f>
        <v>#REF!</v>
      </c>
      <c r="K18" s="370" t="e">
        <f t="shared" si="0"/>
        <v>#REF!</v>
      </c>
      <c r="L18" s="13">
        <v>1096326030</v>
      </c>
    </row>
    <row r="19" spans="1:12" ht="19.5" customHeight="1">
      <c r="A19" s="97" t="s">
        <v>796</v>
      </c>
      <c r="B19" s="92" t="s">
        <v>773</v>
      </c>
      <c r="C19" s="92"/>
      <c r="D19" s="370" t="e">
        <f>#REF!/#REF!*#REF!</f>
        <v>#REF!</v>
      </c>
      <c r="E19" s="370" t="e">
        <f>#REF!/#REF!*#REF!</f>
        <v>#REF!</v>
      </c>
      <c r="F19" s="370" t="e">
        <f>#REF!/#REF!*#REF!</f>
        <v>#REF!</v>
      </c>
      <c r="G19" s="370" t="e">
        <f>#REF!/#REF!*#REF!</f>
        <v>#REF!</v>
      </c>
      <c r="H19" s="370" t="e">
        <f>#REF!/#REF!*#REF!</f>
        <v>#REF!</v>
      </c>
      <c r="I19" s="370" t="e">
        <f>#REF!/#REF!*#REF!</f>
        <v>#REF!</v>
      </c>
      <c r="J19" s="370" t="e">
        <f>#REF!/#REF!*#REF!</f>
        <v>#REF!</v>
      </c>
      <c r="K19" s="370" t="e">
        <f t="shared" si="0"/>
        <v>#REF!</v>
      </c>
      <c r="L19" s="13">
        <v>1096326030</v>
      </c>
    </row>
    <row r="20" spans="1:14" ht="19.5" customHeight="1">
      <c r="A20" s="91" t="s">
        <v>774</v>
      </c>
      <c r="B20" s="92" t="s">
        <v>775</v>
      </c>
      <c r="C20" s="92"/>
      <c r="D20" s="370" t="e">
        <f>#REF!/#REF!*#REF!</f>
        <v>#REF!</v>
      </c>
      <c r="E20" s="370" t="e">
        <f>#REF!/#REF!*#REF!</f>
        <v>#REF!</v>
      </c>
      <c r="F20" s="370" t="e">
        <f>#REF!/#REF!*#REF!</f>
        <v>#REF!</v>
      </c>
      <c r="G20" s="370" t="e">
        <f>#REF!/#REF!*#REF!</f>
        <v>#REF!</v>
      </c>
      <c r="H20" s="370" t="e">
        <f>#REF!/#REF!*#REF!</f>
        <v>#REF!</v>
      </c>
      <c r="I20" s="370" t="e">
        <f>#REF!/#REF!*#REF!</f>
        <v>#REF!</v>
      </c>
      <c r="J20" s="370" t="e">
        <f>#REF!/#REF!*#REF!</f>
        <v>#REF!</v>
      </c>
      <c r="K20" s="370" t="e">
        <f t="shared" si="0"/>
        <v>#REF!</v>
      </c>
      <c r="L20" s="13">
        <v>134083568</v>
      </c>
      <c r="M20" s="102"/>
      <c r="N20" s="13"/>
    </row>
    <row r="21" spans="1:14" ht="19.5" customHeight="1">
      <c r="A21" s="91" t="s">
        <v>776</v>
      </c>
      <c r="B21" s="92" t="s">
        <v>777</v>
      </c>
      <c r="C21" s="92"/>
      <c r="D21" s="370" t="e">
        <f>#REF!/#REF!*#REF!</f>
        <v>#REF!</v>
      </c>
      <c r="E21" s="370" t="e">
        <f>#REF!/#REF!*#REF!</f>
        <v>#REF!</v>
      </c>
      <c r="F21" s="370" t="e">
        <f>#REF!/#REF!*#REF!</f>
        <v>#REF!</v>
      </c>
      <c r="G21" s="370" t="e">
        <f>#REF!/#REF!*#REF!</f>
        <v>#REF!</v>
      </c>
      <c r="H21" s="370" t="e">
        <f>#REF!/#REF!*#REF!</f>
        <v>#REF!</v>
      </c>
      <c r="I21" s="370" t="e">
        <f>#REF!/#REF!*#REF!</f>
        <v>#REF!</v>
      </c>
      <c r="J21" s="370" t="e">
        <f>#REF!/#REF!*#REF!</f>
        <v>#REF!</v>
      </c>
      <c r="K21" s="370" t="e">
        <f t="shared" si="0"/>
        <v>#REF!</v>
      </c>
      <c r="L21" s="13">
        <v>1040974724</v>
      </c>
      <c r="M21" s="102"/>
      <c r="N21" s="13"/>
    </row>
    <row r="22" spans="1:13" s="9" customFormat="1" ht="34.5" customHeight="1">
      <c r="A22" s="94" t="s">
        <v>120</v>
      </c>
      <c r="B22" s="95" t="s">
        <v>778</v>
      </c>
      <c r="C22" s="95"/>
      <c r="D22" s="366" t="e">
        <f>D15+D17-D18-D20-D21</f>
        <v>#REF!</v>
      </c>
      <c r="E22" s="366" t="e">
        <f aca="true" t="shared" si="3" ref="E22:J22">E15+E17-E18-E20-E21</f>
        <v>#REF!</v>
      </c>
      <c r="F22" s="366" t="e">
        <f t="shared" si="3"/>
        <v>#REF!</v>
      </c>
      <c r="G22" s="366" t="e">
        <f t="shared" si="3"/>
        <v>#REF!</v>
      </c>
      <c r="H22" s="366" t="e">
        <f t="shared" si="3"/>
        <v>#REF!</v>
      </c>
      <c r="I22" s="366" t="e">
        <f t="shared" si="3"/>
        <v>#REF!</v>
      </c>
      <c r="J22" s="366" t="e">
        <f t="shared" si="3"/>
        <v>#REF!</v>
      </c>
      <c r="K22" s="367" t="e">
        <f t="shared" si="0"/>
        <v>#REF!</v>
      </c>
      <c r="L22" s="103"/>
      <c r="M22" s="54"/>
    </row>
    <row r="23" spans="1:12" s="9" customFormat="1" ht="15.75">
      <c r="A23" s="94"/>
      <c r="B23" s="95"/>
      <c r="C23" s="95"/>
      <c r="D23" s="366" t="e">
        <f>#REF!</f>
        <v>#REF!</v>
      </c>
      <c r="E23" s="367" t="e">
        <f>#REF!</f>
        <v>#REF!</v>
      </c>
      <c r="F23" s="367" t="e">
        <f>#REF!</f>
        <v>#REF!</v>
      </c>
      <c r="G23" s="367" t="e">
        <f>#REF!</f>
        <v>#REF!</v>
      </c>
      <c r="H23" s="367" t="e">
        <f>#REF!</f>
        <v>#REF!</v>
      </c>
      <c r="I23" s="367" t="e">
        <f>#REF!</f>
        <v>#REF!</v>
      </c>
      <c r="J23" s="367" t="e">
        <f>#REF!</f>
        <v>#REF!</v>
      </c>
      <c r="K23" s="367" t="e">
        <f t="shared" si="0"/>
        <v>#REF!</v>
      </c>
      <c r="L23" s="103"/>
    </row>
    <row r="24" spans="1:11" ht="19.5" customHeight="1">
      <c r="A24" s="91" t="s">
        <v>779</v>
      </c>
      <c r="B24" s="92" t="s">
        <v>780</v>
      </c>
      <c r="C24" s="92"/>
      <c r="D24" s="370" t="e">
        <f>#REF!</f>
        <v>#REF!</v>
      </c>
      <c r="E24" s="370" t="e">
        <f>#REF!</f>
        <v>#REF!</v>
      </c>
      <c r="F24" s="370" t="e">
        <f>#REF!</f>
        <v>#REF!</v>
      </c>
      <c r="G24" s="370" t="e">
        <f>#REF!</f>
        <v>#REF!</v>
      </c>
      <c r="H24" s="370" t="e">
        <f>#REF!</f>
        <v>#REF!</v>
      </c>
      <c r="I24" s="370" t="e">
        <f>#REF!</f>
        <v>#REF!</v>
      </c>
      <c r="J24" s="370" t="e">
        <f>#REF!</f>
        <v>#REF!</v>
      </c>
      <c r="K24" s="370" t="e">
        <f t="shared" si="0"/>
        <v>#REF!</v>
      </c>
    </row>
    <row r="25" spans="1:11" ht="19.5" customHeight="1">
      <c r="A25" s="91" t="s">
        <v>781</v>
      </c>
      <c r="B25" s="92" t="s">
        <v>782</v>
      </c>
      <c r="C25" s="92"/>
      <c r="D25" s="370" t="e">
        <f>#REF!</f>
        <v>#REF!</v>
      </c>
      <c r="E25" s="370" t="e">
        <f>#REF!</f>
        <v>#REF!</v>
      </c>
      <c r="F25" s="370" t="e">
        <f>#REF!</f>
        <v>#REF!</v>
      </c>
      <c r="G25" s="370" t="e">
        <f>#REF!</f>
        <v>#REF!</v>
      </c>
      <c r="H25" s="370" t="e">
        <f>#REF!</f>
        <v>#REF!</v>
      </c>
      <c r="I25" s="370" t="e">
        <f>#REF!</f>
        <v>#REF!</v>
      </c>
      <c r="J25" s="370" t="e">
        <f>#REF!</f>
        <v>#REF!</v>
      </c>
      <c r="K25" s="370" t="e">
        <f t="shared" si="0"/>
        <v>#REF!</v>
      </c>
    </row>
    <row r="26" spans="1:12" s="9" customFormat="1" ht="19.5" customHeight="1">
      <c r="A26" s="94" t="s">
        <v>783</v>
      </c>
      <c r="B26" s="95" t="s">
        <v>784</v>
      </c>
      <c r="C26" s="95"/>
      <c r="D26" s="366" t="e">
        <f>D24-D25</f>
        <v>#REF!</v>
      </c>
      <c r="E26" s="366" t="e">
        <f aca="true" t="shared" si="4" ref="E26:J26">E24-E25</f>
        <v>#REF!</v>
      </c>
      <c r="F26" s="366" t="e">
        <f t="shared" si="4"/>
        <v>#REF!</v>
      </c>
      <c r="G26" s="366" t="e">
        <f t="shared" si="4"/>
        <v>#REF!</v>
      </c>
      <c r="H26" s="366" t="e">
        <f t="shared" si="4"/>
        <v>#REF!</v>
      </c>
      <c r="I26" s="366" t="e">
        <f t="shared" si="4"/>
        <v>#REF!</v>
      </c>
      <c r="J26" s="366" t="e">
        <f t="shared" si="4"/>
        <v>#REF!</v>
      </c>
      <c r="K26" s="367" t="e">
        <f t="shared" si="0"/>
        <v>#REF!</v>
      </c>
      <c r="L26" s="103"/>
    </row>
    <row r="27" spans="1:12" s="9" customFormat="1" ht="11.25" customHeight="1">
      <c r="A27" s="94"/>
      <c r="B27" s="95"/>
      <c r="C27" s="95"/>
      <c r="D27" s="366"/>
      <c r="E27" s="367"/>
      <c r="F27" s="367"/>
      <c r="G27" s="367"/>
      <c r="H27" s="367"/>
      <c r="I27" s="367"/>
      <c r="J27" s="367"/>
      <c r="K27" s="367"/>
      <c r="L27" s="103"/>
    </row>
    <row r="28" spans="1:12" s="9" customFormat="1" ht="34.5" customHeight="1">
      <c r="A28" s="94" t="s">
        <v>121</v>
      </c>
      <c r="B28" s="95" t="s">
        <v>785</v>
      </c>
      <c r="C28" s="95"/>
      <c r="D28" s="366" t="e">
        <f>D22+D26</f>
        <v>#REF!</v>
      </c>
      <c r="E28" s="366" t="e">
        <f aca="true" t="shared" si="5" ref="E28:J28">E22+E26</f>
        <v>#REF!</v>
      </c>
      <c r="F28" s="366" t="e">
        <f t="shared" si="5"/>
        <v>#REF!</v>
      </c>
      <c r="G28" s="366" t="e">
        <f t="shared" si="5"/>
        <v>#REF!</v>
      </c>
      <c r="H28" s="366" t="e">
        <f t="shared" si="5"/>
        <v>#REF!</v>
      </c>
      <c r="I28" s="366" t="e">
        <f t="shared" si="5"/>
        <v>#REF!</v>
      </c>
      <c r="J28" s="366" t="e">
        <f t="shared" si="5"/>
        <v>#REF!</v>
      </c>
      <c r="K28" s="367" t="e">
        <f t="shared" si="0"/>
        <v>#REF!</v>
      </c>
      <c r="L28" s="103"/>
    </row>
    <row r="29" spans="1:11" ht="19.5" customHeight="1">
      <c r="A29" s="91" t="s">
        <v>786</v>
      </c>
      <c r="B29" s="92" t="s">
        <v>787</v>
      </c>
      <c r="C29" s="92" t="s">
        <v>103</v>
      </c>
      <c r="D29" s="370" t="e">
        <f>#REF!</f>
        <v>#REF!</v>
      </c>
      <c r="E29" s="370" t="e">
        <f>#REF!</f>
        <v>#REF!</v>
      </c>
      <c r="F29" s="370" t="e">
        <f>#REF!</f>
        <v>#REF!</v>
      </c>
      <c r="G29" s="370" t="e">
        <f>#REF!</f>
        <v>#REF!</v>
      </c>
      <c r="H29" s="370" t="e">
        <f>#REF!</f>
        <v>#REF!</v>
      </c>
      <c r="I29" s="370" t="e">
        <f>#REF!</f>
        <v>#REF!</v>
      </c>
      <c r="J29" s="370" t="e">
        <f>#REF!</f>
        <v>#REF!</v>
      </c>
      <c r="K29" s="370" t="e">
        <f t="shared" si="0"/>
        <v>#REF!</v>
      </c>
    </row>
    <row r="30" spans="1:11" ht="19.5" customHeight="1">
      <c r="A30" s="91" t="s">
        <v>788</v>
      </c>
      <c r="B30" s="92" t="s">
        <v>789</v>
      </c>
      <c r="C30" s="92" t="s">
        <v>103</v>
      </c>
      <c r="D30" s="370" t="e">
        <f>#REF!</f>
        <v>#REF!</v>
      </c>
      <c r="E30" s="370" t="e">
        <f>#REF!</f>
        <v>#REF!</v>
      </c>
      <c r="F30" s="370" t="e">
        <f>#REF!</f>
        <v>#REF!</v>
      </c>
      <c r="G30" s="370" t="e">
        <f>#REF!</f>
        <v>#REF!</v>
      </c>
      <c r="H30" s="370" t="e">
        <f>#REF!</f>
        <v>#REF!</v>
      </c>
      <c r="I30" s="370" t="e">
        <f>#REF!</f>
        <v>#REF!</v>
      </c>
      <c r="J30" s="370" t="e">
        <f>#REF!</f>
        <v>#REF!</v>
      </c>
      <c r="K30" s="370" t="e">
        <f t="shared" si="0"/>
        <v>#REF!</v>
      </c>
    </row>
    <row r="31" spans="1:12" s="9" customFormat="1" ht="19.5" customHeight="1">
      <c r="A31" s="94" t="s">
        <v>790</v>
      </c>
      <c r="B31" s="95" t="s">
        <v>791</v>
      </c>
      <c r="C31" s="95"/>
      <c r="D31" s="366" t="e">
        <f>D28-D29-D30</f>
        <v>#REF!</v>
      </c>
      <c r="E31" s="366" t="e">
        <f aca="true" t="shared" si="6" ref="E31:J31">E28-E29-E30</f>
        <v>#REF!</v>
      </c>
      <c r="F31" s="366" t="e">
        <f t="shared" si="6"/>
        <v>#REF!</v>
      </c>
      <c r="G31" s="366" t="e">
        <f t="shared" si="6"/>
        <v>#REF!</v>
      </c>
      <c r="H31" s="366" t="e">
        <f t="shared" si="6"/>
        <v>#REF!</v>
      </c>
      <c r="I31" s="366" t="e">
        <f t="shared" si="6"/>
        <v>#REF!</v>
      </c>
      <c r="J31" s="366" t="e">
        <f t="shared" si="6"/>
        <v>#REF!</v>
      </c>
      <c r="K31" s="367" t="e">
        <f t="shared" si="0"/>
        <v>#REF!</v>
      </c>
      <c r="L31" s="103"/>
    </row>
    <row r="32" spans="1:12" s="9" customFormat="1" ht="20.25" customHeight="1">
      <c r="A32" s="98" t="s">
        <v>792</v>
      </c>
      <c r="B32" s="99" t="s">
        <v>793</v>
      </c>
      <c r="C32" s="99"/>
      <c r="D32" s="368" t="e">
        <f>#REF!</f>
        <v>#REF!</v>
      </c>
      <c r="E32" s="369" t="e">
        <f>#REF!</f>
        <v>#REF!</v>
      </c>
      <c r="F32" s="369" t="e">
        <f>#REF!</f>
        <v>#REF!</v>
      </c>
      <c r="G32" s="369" t="e">
        <f>#REF!</f>
        <v>#REF!</v>
      </c>
      <c r="H32" s="369" t="e">
        <f>#REF!</f>
        <v>#REF!</v>
      </c>
      <c r="I32" s="369" t="e">
        <f>#REF!</f>
        <v>#REF!</v>
      </c>
      <c r="J32" s="369" t="e">
        <f>#REF!</f>
        <v>#REF!</v>
      </c>
      <c r="K32" s="369" t="e">
        <f t="shared" si="0"/>
        <v>#REF!</v>
      </c>
      <c r="L32" s="103"/>
    </row>
    <row r="33" spans="1:11" ht="27.75" customHeight="1">
      <c r="A33" s="4"/>
      <c r="B33" s="4"/>
      <c r="C33" s="4"/>
      <c r="D33" s="14"/>
      <c r="E33" s="446" t="str">
        <f>CDKT!$F$140</f>
        <v>Bình Döông, Ngaøy  20  thaùng  07 naêm  2015</v>
      </c>
      <c r="F33" s="446"/>
      <c r="G33" s="446"/>
      <c r="H33" s="446"/>
      <c r="I33" s="446"/>
      <c r="J33" s="446"/>
      <c r="K33" s="436"/>
    </row>
    <row r="34" spans="1:11" ht="18" customHeight="1">
      <c r="A34" s="11" t="s">
        <v>797</v>
      </c>
      <c r="C34" s="100" t="s">
        <v>798</v>
      </c>
      <c r="D34" s="51"/>
      <c r="E34" s="433" t="s">
        <v>799</v>
      </c>
      <c r="F34" s="433"/>
      <c r="G34" s="433"/>
      <c r="H34" s="433"/>
      <c r="I34" s="433"/>
      <c r="J34" s="433"/>
      <c r="K34" s="433"/>
    </row>
  </sheetData>
  <sheetProtection/>
  <mergeCells count="11">
    <mergeCell ref="E34:K34"/>
    <mergeCell ref="A8:A9"/>
    <mergeCell ref="B8:B9"/>
    <mergeCell ref="C8:C9"/>
    <mergeCell ref="D8:J8"/>
    <mergeCell ref="E1:K1"/>
    <mergeCell ref="E2:K3"/>
    <mergeCell ref="A4:K5"/>
    <mergeCell ref="A6:K6"/>
    <mergeCell ref="K8:K9"/>
    <mergeCell ref="E33:K33"/>
  </mergeCells>
  <printOptions horizontalCentered="1"/>
  <pageMargins left="0.16" right="0.21" top="0.28" bottom="0" header="0" footer="0"/>
  <pageSetup fitToHeight="0" fitToWidth="0" horizontalDpi="600" verticalDpi="600" orientation="landscape" paperSize="9" scale="92" r:id="rId1"/>
  <headerFooter alignWithMargins="0">
    <oddFooter>&amp;R4</oddFooter>
  </headerFooter>
</worksheet>
</file>

<file path=xl/worksheets/sheet4.xml><?xml version="1.0" encoding="utf-8"?>
<worksheet xmlns="http://schemas.openxmlformats.org/spreadsheetml/2006/main" xmlns:r="http://schemas.openxmlformats.org/officeDocument/2006/relationships">
  <dimension ref="A1:N34"/>
  <sheetViews>
    <sheetView showOutlineSymbols="0" zoomScalePageLayoutView="0" workbookViewId="0" topLeftCell="A22">
      <selection activeCell="F11" sqref="F11"/>
    </sheetView>
  </sheetViews>
  <sheetFormatPr defaultColWidth="6.8515625" defaultRowHeight="12.75"/>
  <cols>
    <col min="1" max="1" width="33.421875" style="1" customWidth="1"/>
    <col min="2" max="2" width="5.00390625" style="1" hidden="1" customWidth="1"/>
    <col min="3" max="3" width="6.57421875" style="1" hidden="1" customWidth="1"/>
    <col min="4" max="4" width="16.140625" style="1" bestFit="1" customWidth="1"/>
    <col min="5" max="9" width="15.140625" style="3" customWidth="1"/>
    <col min="10" max="11" width="15.57421875" style="1" customWidth="1"/>
    <col min="12" max="12" width="13.57421875" style="13" bestFit="1" customWidth="1"/>
    <col min="13" max="13" width="13.28125" style="1" bestFit="1" customWidth="1"/>
    <col min="14" max="14" width="14.57421875" style="1" bestFit="1" customWidth="1"/>
    <col min="15" max="16384" width="6.8515625" style="1" customWidth="1"/>
  </cols>
  <sheetData>
    <row r="1" spans="1:11" ht="19.5" customHeight="1" hidden="1">
      <c r="A1" s="175" t="str">
        <f>CDKT!$A$1</f>
        <v>                  Coâng ty Coå phaàn Caùp- Nhöïa Vónh Khaùnh</v>
      </c>
      <c r="C1" s="75"/>
      <c r="D1" s="86"/>
      <c r="E1" s="437" t="s">
        <v>106</v>
      </c>
      <c r="F1" s="437"/>
      <c r="G1" s="437"/>
      <c r="H1" s="437"/>
      <c r="I1" s="437"/>
      <c r="J1" s="437"/>
      <c r="K1" s="437"/>
    </row>
    <row r="2" spans="1:11" ht="15.75" customHeight="1" hidden="1">
      <c r="A2" s="175" t="str">
        <f>CDKT!$A$2</f>
        <v>630/1, Toå 1, KP Chaâu Thôùi, P. Bình An, TX. Dó An, T. Bình Döông</v>
      </c>
      <c r="C2" s="75"/>
      <c r="E2" s="443" t="s">
        <v>117</v>
      </c>
      <c r="F2" s="443"/>
      <c r="G2" s="443"/>
      <c r="H2" s="443"/>
      <c r="I2" s="443"/>
      <c r="J2" s="443"/>
      <c r="K2" s="443"/>
    </row>
    <row r="3" spans="1:11" ht="15.75" customHeight="1" hidden="1">
      <c r="A3" s="175" t="str">
        <f>CDKT!$A$3</f>
        <v>                        ÑT: 0650.3751501     Fax: 0650.3751699</v>
      </c>
      <c r="B3" s="75"/>
      <c r="C3" s="75"/>
      <c r="D3" s="87"/>
      <c r="E3" s="443"/>
      <c r="F3" s="443"/>
      <c r="G3" s="443"/>
      <c r="H3" s="443"/>
      <c r="I3" s="443"/>
      <c r="J3" s="443"/>
      <c r="K3" s="443"/>
    </row>
    <row r="4" spans="1:11" ht="14.25" customHeight="1">
      <c r="A4" s="438" t="s">
        <v>649</v>
      </c>
      <c r="B4" s="438"/>
      <c r="C4" s="438"/>
      <c r="D4" s="438"/>
      <c r="E4" s="438"/>
      <c r="F4" s="438"/>
      <c r="G4" s="438"/>
      <c r="H4" s="438"/>
      <c r="I4" s="438"/>
      <c r="J4" s="438"/>
      <c r="K4" s="438"/>
    </row>
    <row r="5" spans="1:11" ht="24.75" customHeight="1">
      <c r="A5" s="438"/>
      <c r="B5" s="438"/>
      <c r="C5" s="438"/>
      <c r="D5" s="438"/>
      <c r="E5" s="438"/>
      <c r="F5" s="438"/>
      <c r="G5" s="438"/>
      <c r="H5" s="438"/>
      <c r="I5" s="438"/>
      <c r="J5" s="438"/>
      <c r="K5" s="438"/>
    </row>
    <row r="6" spans="1:11" ht="18.75" customHeight="1">
      <c r="A6" s="441" t="str">
        <f>CDKT!A6</f>
        <v>QUYÙ II NAÊM 2015</v>
      </c>
      <c r="B6" s="441"/>
      <c r="C6" s="441"/>
      <c r="D6" s="441"/>
      <c r="E6" s="441"/>
      <c r="F6" s="441"/>
      <c r="G6" s="441"/>
      <c r="H6" s="441"/>
      <c r="I6" s="441"/>
      <c r="J6" s="441"/>
      <c r="K6" s="441"/>
    </row>
    <row r="7" spans="1:11" ht="14.25" customHeight="1">
      <c r="A7" s="4"/>
      <c r="C7" s="84"/>
      <c r="D7" s="330"/>
      <c r="E7" s="84"/>
      <c r="F7" s="365"/>
      <c r="G7" s="365"/>
      <c r="H7" s="365"/>
      <c r="I7" s="365"/>
      <c r="K7" s="85" t="s">
        <v>794</v>
      </c>
    </row>
    <row r="8" spans="1:11" ht="21" customHeight="1">
      <c r="A8" s="439" t="s">
        <v>756</v>
      </c>
      <c r="B8" s="439" t="s">
        <v>118</v>
      </c>
      <c r="C8" s="439" t="s">
        <v>86</v>
      </c>
      <c r="D8" s="447" t="s">
        <v>808</v>
      </c>
      <c r="E8" s="448"/>
      <c r="F8" s="448"/>
      <c r="G8" s="448"/>
      <c r="H8" s="448"/>
      <c r="I8" s="448"/>
      <c r="J8" s="448"/>
      <c r="K8" s="444" t="s">
        <v>809</v>
      </c>
    </row>
    <row r="9" spans="1:11" ht="21.75" customHeight="1">
      <c r="A9" s="440"/>
      <c r="B9" s="440"/>
      <c r="C9" s="440"/>
      <c r="D9" s="5" t="s">
        <v>810</v>
      </c>
      <c r="E9" s="6" t="s">
        <v>812</v>
      </c>
      <c r="F9" s="6" t="s">
        <v>811</v>
      </c>
      <c r="G9" s="6" t="s">
        <v>813</v>
      </c>
      <c r="H9" s="6" t="s">
        <v>814</v>
      </c>
      <c r="I9" s="6" t="s">
        <v>815</v>
      </c>
      <c r="J9" s="364" t="s">
        <v>816</v>
      </c>
      <c r="K9" s="445"/>
    </row>
    <row r="10" spans="1:11" ht="19.5" customHeight="1">
      <c r="A10" s="7" t="s">
        <v>757</v>
      </c>
      <c r="B10" s="8" t="s">
        <v>758</v>
      </c>
      <c r="C10" s="8">
        <v>3</v>
      </c>
      <c r="D10" s="56" t="s">
        <v>760</v>
      </c>
      <c r="E10" s="56" t="s">
        <v>1134</v>
      </c>
      <c r="F10" s="56" t="s">
        <v>98</v>
      </c>
      <c r="G10" s="56" t="s">
        <v>107</v>
      </c>
      <c r="H10" s="56" t="s">
        <v>152</v>
      </c>
      <c r="I10" s="56" t="s">
        <v>154</v>
      </c>
      <c r="J10" s="56" t="s">
        <v>765</v>
      </c>
      <c r="K10" s="56" t="s">
        <v>767</v>
      </c>
    </row>
    <row r="11" spans="1:12" s="9" customFormat="1" ht="39" customHeight="1">
      <c r="A11" s="88" t="s">
        <v>119</v>
      </c>
      <c r="B11" s="89" t="s">
        <v>761</v>
      </c>
      <c r="C11" s="89" t="s">
        <v>99</v>
      </c>
      <c r="D11" s="281" t="e">
        <f>#REF!</f>
        <v>#REF!</v>
      </c>
      <c r="E11" s="90" t="e">
        <f>#REF!</f>
        <v>#REF!</v>
      </c>
      <c r="F11" s="90" t="e">
        <f>#REF!</f>
        <v>#REF!</v>
      </c>
      <c r="G11" s="90" t="e">
        <f>#REF!</f>
        <v>#REF!</v>
      </c>
      <c r="H11" s="90" t="e">
        <f>#REF!</f>
        <v>#REF!</v>
      </c>
      <c r="I11" s="90" t="e">
        <f>#REF!</f>
        <v>#REF!</v>
      </c>
      <c r="J11" s="90" t="e">
        <f>#REF!</f>
        <v>#REF!</v>
      </c>
      <c r="K11" s="90" t="e">
        <f>SUM(D11:J11)</f>
        <v>#REF!</v>
      </c>
      <c r="L11" s="103"/>
    </row>
    <row r="12" spans="1:11" ht="19.5" customHeight="1">
      <c r="A12" s="91" t="s">
        <v>762</v>
      </c>
      <c r="B12" s="92" t="s">
        <v>763</v>
      </c>
      <c r="C12" s="92"/>
      <c r="D12" s="370" t="e">
        <f>#REF!</f>
        <v>#REF!</v>
      </c>
      <c r="E12" s="370" t="e">
        <f>#REF!</f>
        <v>#REF!</v>
      </c>
      <c r="F12" s="370" t="e">
        <f>#REF!</f>
        <v>#REF!</v>
      </c>
      <c r="G12" s="370" t="e">
        <f>#REF!</f>
        <v>#REF!</v>
      </c>
      <c r="H12" s="370" t="e">
        <f>#REF!</f>
        <v>#REF!</v>
      </c>
      <c r="I12" s="370" t="e">
        <f>#REF!</f>
        <v>#REF!</v>
      </c>
      <c r="J12" s="370" t="e">
        <f>#REF!</f>
        <v>#REF!</v>
      </c>
      <c r="K12" s="370" t="e">
        <f aca="true" t="shared" si="0" ref="K12:K32">SUM(D12:J12)</f>
        <v>#REF!</v>
      </c>
    </row>
    <row r="13" spans="1:12" s="9" customFormat="1" ht="34.5" customHeight="1">
      <c r="A13" s="94" t="s">
        <v>764</v>
      </c>
      <c r="B13" s="95" t="s">
        <v>765</v>
      </c>
      <c r="C13" s="95"/>
      <c r="D13" s="366" t="e">
        <f>D11-D12</f>
        <v>#REF!</v>
      </c>
      <c r="E13" s="366" t="e">
        <f aca="true" t="shared" si="1" ref="E13:J13">E11-E12</f>
        <v>#REF!</v>
      </c>
      <c r="F13" s="366" t="e">
        <f t="shared" si="1"/>
        <v>#REF!</v>
      </c>
      <c r="G13" s="366" t="e">
        <f t="shared" si="1"/>
        <v>#REF!</v>
      </c>
      <c r="H13" s="366" t="e">
        <f t="shared" si="1"/>
        <v>#REF!</v>
      </c>
      <c r="I13" s="366" t="e">
        <f t="shared" si="1"/>
        <v>#REF!</v>
      </c>
      <c r="J13" s="366" t="e">
        <f t="shared" si="1"/>
        <v>#REF!</v>
      </c>
      <c r="K13" s="367" t="e">
        <f t="shared" si="0"/>
        <v>#REF!</v>
      </c>
      <c r="L13" s="103"/>
    </row>
    <row r="14" spans="1:11" ht="19.5" customHeight="1">
      <c r="A14" s="91" t="s">
        <v>766</v>
      </c>
      <c r="B14" s="92" t="s">
        <v>767</v>
      </c>
      <c r="C14" s="92" t="s">
        <v>100</v>
      </c>
      <c r="D14" s="370" t="e">
        <f>#REF!</f>
        <v>#REF!</v>
      </c>
      <c r="E14" s="370" t="e">
        <f>#REF!</f>
        <v>#REF!</v>
      </c>
      <c r="F14" s="370" t="e">
        <f>#REF!</f>
        <v>#REF!</v>
      </c>
      <c r="G14" s="370" t="e">
        <f>#REF!</f>
        <v>#REF!</v>
      </c>
      <c r="H14" s="370" t="e">
        <f>#REF!</f>
        <v>#REF!</v>
      </c>
      <c r="I14" s="370" t="e">
        <f>#REF!</f>
        <v>#REF!</v>
      </c>
      <c r="J14" s="370" t="e">
        <f>#REF!</f>
        <v>#REF!</v>
      </c>
      <c r="K14" s="370" t="e">
        <f t="shared" si="0"/>
        <v>#REF!</v>
      </c>
    </row>
    <row r="15" spans="1:12" s="9" customFormat="1" ht="19.5" customHeight="1">
      <c r="A15" s="94" t="s">
        <v>795</v>
      </c>
      <c r="B15" s="95" t="s">
        <v>768</v>
      </c>
      <c r="C15" s="95"/>
      <c r="D15" s="366" t="e">
        <f>D13-D14</f>
        <v>#REF!</v>
      </c>
      <c r="E15" s="366" t="e">
        <f aca="true" t="shared" si="2" ref="E15:J15">E13-E14</f>
        <v>#REF!</v>
      </c>
      <c r="F15" s="366" t="e">
        <f t="shared" si="2"/>
        <v>#REF!</v>
      </c>
      <c r="G15" s="366" t="e">
        <f t="shared" si="2"/>
        <v>#REF!</v>
      </c>
      <c r="H15" s="366" t="e">
        <f t="shared" si="2"/>
        <v>#REF!</v>
      </c>
      <c r="I15" s="366" t="e">
        <f t="shared" si="2"/>
        <v>#REF!</v>
      </c>
      <c r="J15" s="366" t="e">
        <f t="shared" si="2"/>
        <v>#REF!</v>
      </c>
      <c r="K15" s="367" t="e">
        <f t="shared" si="0"/>
        <v>#REF!</v>
      </c>
      <c r="L15" s="103"/>
    </row>
    <row r="16" spans="1:12" s="9" customFormat="1" ht="17.25" customHeight="1">
      <c r="A16" s="94"/>
      <c r="B16" s="95"/>
      <c r="C16" s="95"/>
      <c r="D16" s="366" t="e">
        <f>#REF!</f>
        <v>#REF!</v>
      </c>
      <c r="E16" s="367" t="e">
        <f>#REF!</f>
        <v>#REF!</v>
      </c>
      <c r="F16" s="367" t="e">
        <f>#REF!</f>
        <v>#REF!</v>
      </c>
      <c r="G16" s="367" t="e">
        <f>#REF!</f>
        <v>#REF!</v>
      </c>
      <c r="H16" s="367" t="e">
        <f>#REF!</f>
        <v>#REF!</v>
      </c>
      <c r="I16" s="367" t="e">
        <f>#REF!</f>
        <v>#REF!</v>
      </c>
      <c r="J16" s="367" t="e">
        <f>#REF!</f>
        <v>#REF!</v>
      </c>
      <c r="K16" s="367" t="e">
        <f t="shared" si="0"/>
        <v>#REF!</v>
      </c>
      <c r="L16" s="103"/>
    </row>
    <row r="17" spans="1:11" ht="19.5" customHeight="1">
      <c r="A17" s="91" t="s">
        <v>769</v>
      </c>
      <c r="B17" s="92" t="s">
        <v>770</v>
      </c>
      <c r="C17" s="92" t="s">
        <v>101</v>
      </c>
      <c r="D17" s="370" t="e">
        <f>#REF!+'KQKD-Npb'!D17</f>
        <v>#REF!</v>
      </c>
      <c r="E17" s="370" t="e">
        <f>#REF!+'KQKD-Npb'!E17</f>
        <v>#REF!</v>
      </c>
      <c r="F17" s="370" t="e">
        <f>#REF!+'KQKD-Npb'!F17</f>
        <v>#REF!</v>
      </c>
      <c r="G17" s="370" t="e">
        <f>#REF!+'KQKD-Npb'!G17</f>
        <v>#REF!</v>
      </c>
      <c r="H17" s="370" t="e">
        <f>#REF!+'KQKD-Npb'!H17</f>
        <v>#REF!</v>
      </c>
      <c r="I17" s="370" t="e">
        <f>#REF!+'KQKD-Npb'!I17</f>
        <v>#REF!</v>
      </c>
      <c r="J17" s="370" t="e">
        <f>#REF!+'KQKD-Npb'!J17</f>
        <v>#REF!</v>
      </c>
      <c r="K17" s="370" t="e">
        <f t="shared" si="0"/>
        <v>#REF!</v>
      </c>
    </row>
    <row r="18" spans="1:11" ht="19.5" customHeight="1">
      <c r="A18" s="91" t="s">
        <v>771</v>
      </c>
      <c r="B18" s="92" t="s">
        <v>772</v>
      </c>
      <c r="C18" s="92" t="s">
        <v>102</v>
      </c>
      <c r="D18" s="370" t="e">
        <f>#REF!+'KQKD-Npb'!D18</f>
        <v>#REF!</v>
      </c>
      <c r="E18" s="370" t="e">
        <f>#REF!+'KQKD-Npb'!E18</f>
        <v>#REF!</v>
      </c>
      <c r="F18" s="370" t="e">
        <f>#REF!+'KQKD-Npb'!F18</f>
        <v>#REF!</v>
      </c>
      <c r="G18" s="370" t="e">
        <f>#REF!+'KQKD-Npb'!G18</f>
        <v>#REF!</v>
      </c>
      <c r="H18" s="370" t="e">
        <f>#REF!+'KQKD-Npb'!H18</f>
        <v>#REF!</v>
      </c>
      <c r="I18" s="370" t="e">
        <f>#REF!+'KQKD-Npb'!I18</f>
        <v>#REF!</v>
      </c>
      <c r="J18" s="370" t="e">
        <f>#REF!+'KQKD-Npb'!J18</f>
        <v>#REF!</v>
      </c>
      <c r="K18" s="370" t="e">
        <f t="shared" si="0"/>
        <v>#REF!</v>
      </c>
    </row>
    <row r="19" spans="1:11" ht="19.5" customHeight="1">
      <c r="A19" s="97" t="s">
        <v>796</v>
      </c>
      <c r="B19" s="92" t="s">
        <v>773</v>
      </c>
      <c r="C19" s="92"/>
      <c r="D19" s="370" t="e">
        <f>#REF!+'KQKD-Npb'!D19</f>
        <v>#REF!</v>
      </c>
      <c r="E19" s="370" t="e">
        <f>#REF!+'KQKD-Npb'!E19</f>
        <v>#REF!</v>
      </c>
      <c r="F19" s="370" t="e">
        <f>#REF!+'KQKD-Npb'!F19</f>
        <v>#REF!</v>
      </c>
      <c r="G19" s="370" t="e">
        <f>#REF!+'KQKD-Npb'!G19</f>
        <v>#REF!</v>
      </c>
      <c r="H19" s="370" t="e">
        <f>#REF!+'KQKD-Npb'!H19</f>
        <v>#REF!</v>
      </c>
      <c r="I19" s="370" t="e">
        <f>#REF!+'KQKD-Npb'!I19</f>
        <v>#REF!</v>
      </c>
      <c r="J19" s="370" t="e">
        <f>#REF!+'KQKD-Npb'!J19</f>
        <v>#REF!</v>
      </c>
      <c r="K19" s="370" t="e">
        <f t="shared" si="0"/>
        <v>#REF!</v>
      </c>
    </row>
    <row r="20" spans="1:14" ht="19.5" customHeight="1">
      <c r="A20" s="91" t="s">
        <v>774</v>
      </c>
      <c r="B20" s="92" t="s">
        <v>775</v>
      </c>
      <c r="C20" s="92"/>
      <c r="D20" s="370" t="e">
        <f>#REF!+'KQKD-Npb'!D20</f>
        <v>#REF!</v>
      </c>
      <c r="E20" s="370" t="e">
        <f>#REF!+'KQKD-Npb'!E20</f>
        <v>#REF!</v>
      </c>
      <c r="F20" s="370" t="e">
        <f>#REF!+'KQKD-Npb'!F20</f>
        <v>#REF!</v>
      </c>
      <c r="G20" s="370" t="e">
        <f>#REF!+'KQKD-Npb'!G20</f>
        <v>#REF!</v>
      </c>
      <c r="H20" s="370" t="e">
        <f>#REF!+'KQKD-Npb'!H20</f>
        <v>#REF!</v>
      </c>
      <c r="I20" s="370" t="e">
        <f>#REF!+'KQKD-Npb'!I20</f>
        <v>#REF!</v>
      </c>
      <c r="J20" s="370" t="e">
        <f>#REF!+'KQKD-Npb'!J20</f>
        <v>#REF!</v>
      </c>
      <c r="K20" s="370" t="e">
        <f t="shared" si="0"/>
        <v>#REF!</v>
      </c>
      <c r="M20" s="102" t="e">
        <f>SUM(D20:H20,J20)</f>
        <v>#REF!</v>
      </c>
      <c r="N20" s="13" t="e">
        <f>M20/3</f>
        <v>#REF!</v>
      </c>
    </row>
    <row r="21" spans="1:14" ht="19.5" customHeight="1">
      <c r="A21" s="91" t="s">
        <v>776</v>
      </c>
      <c r="B21" s="92" t="s">
        <v>777</v>
      </c>
      <c r="C21" s="92"/>
      <c r="D21" s="370" t="e">
        <f>#REF!+'KQKD-Npb'!D21</f>
        <v>#REF!</v>
      </c>
      <c r="E21" s="370" t="e">
        <f>#REF!+'KQKD-Npb'!E21</f>
        <v>#REF!</v>
      </c>
      <c r="F21" s="370" t="e">
        <f>#REF!+'KQKD-Npb'!F21</f>
        <v>#REF!</v>
      </c>
      <c r="G21" s="370" t="e">
        <f>#REF!+'KQKD-Npb'!G21</f>
        <v>#REF!</v>
      </c>
      <c r="H21" s="370" t="e">
        <f>#REF!+'KQKD-Npb'!H21</f>
        <v>#REF!</v>
      </c>
      <c r="I21" s="370" t="e">
        <f>#REF!+'KQKD-Npb'!I21</f>
        <v>#REF!</v>
      </c>
      <c r="J21" s="370" t="e">
        <f>#REF!+'KQKD-Npb'!J21</f>
        <v>#REF!</v>
      </c>
      <c r="K21" s="370" t="e">
        <f t="shared" si="0"/>
        <v>#REF!</v>
      </c>
      <c r="M21" s="102" t="e">
        <f>SUM(D21:H21,J21)</f>
        <v>#REF!</v>
      </c>
      <c r="N21" s="13" t="e">
        <f>M21/3</f>
        <v>#REF!</v>
      </c>
    </row>
    <row r="22" spans="1:13" s="9" customFormat="1" ht="34.5" customHeight="1">
      <c r="A22" s="94" t="s">
        <v>120</v>
      </c>
      <c r="B22" s="95" t="s">
        <v>778</v>
      </c>
      <c r="C22" s="95"/>
      <c r="D22" s="366" t="e">
        <f>D15+D17-D18-D20-D21</f>
        <v>#REF!</v>
      </c>
      <c r="E22" s="366" t="e">
        <f aca="true" t="shared" si="3" ref="E22:J22">E15+E17-E18-E20-E21</f>
        <v>#REF!</v>
      </c>
      <c r="F22" s="366" t="e">
        <f t="shared" si="3"/>
        <v>#REF!</v>
      </c>
      <c r="G22" s="366" t="e">
        <f t="shared" si="3"/>
        <v>#REF!</v>
      </c>
      <c r="H22" s="366" t="e">
        <f t="shared" si="3"/>
        <v>#REF!</v>
      </c>
      <c r="I22" s="366" t="e">
        <f t="shared" si="3"/>
        <v>#REF!</v>
      </c>
      <c r="J22" s="366" t="e">
        <f t="shared" si="3"/>
        <v>#REF!</v>
      </c>
      <c r="K22" s="367" t="e">
        <f t="shared" si="0"/>
        <v>#REF!</v>
      </c>
      <c r="L22" s="103"/>
      <c r="M22" s="54" t="e">
        <f>K11-12000000000</f>
        <v>#REF!</v>
      </c>
    </row>
    <row r="23" spans="1:13" s="9" customFormat="1" ht="15.75">
      <c r="A23" s="94"/>
      <c r="B23" s="95"/>
      <c r="C23" s="95"/>
      <c r="D23" s="366" t="e">
        <f>#REF!</f>
        <v>#REF!</v>
      </c>
      <c r="E23" s="367" t="e">
        <f>#REF!</f>
        <v>#REF!</v>
      </c>
      <c r="F23" s="367" t="e">
        <f>#REF!</f>
        <v>#REF!</v>
      </c>
      <c r="G23" s="367" t="e">
        <f>#REF!</f>
        <v>#REF!</v>
      </c>
      <c r="H23" s="367" t="e">
        <f>#REF!</f>
        <v>#REF!</v>
      </c>
      <c r="I23" s="367" t="e">
        <f>#REF!</f>
        <v>#REF!</v>
      </c>
      <c r="J23" s="367" t="e">
        <f>#REF!</f>
        <v>#REF!</v>
      </c>
      <c r="K23" s="367" t="e">
        <f t="shared" si="0"/>
        <v>#REF!</v>
      </c>
      <c r="L23" s="103"/>
      <c r="M23" s="9" t="e">
        <f>K21/M22*100</f>
        <v>#REF!</v>
      </c>
    </row>
    <row r="24" spans="1:11" ht="19.5" customHeight="1">
      <c r="A24" s="91" t="s">
        <v>779</v>
      </c>
      <c r="B24" s="92" t="s">
        <v>780</v>
      </c>
      <c r="C24" s="92"/>
      <c r="D24" s="370" t="e">
        <f>#REF!</f>
        <v>#REF!</v>
      </c>
      <c r="E24" s="370" t="e">
        <f>#REF!</f>
        <v>#REF!</v>
      </c>
      <c r="F24" s="370" t="e">
        <f>#REF!</f>
        <v>#REF!</v>
      </c>
      <c r="G24" s="370" t="e">
        <f>#REF!</f>
        <v>#REF!</v>
      </c>
      <c r="H24" s="370" t="e">
        <f>#REF!</f>
        <v>#REF!</v>
      </c>
      <c r="I24" s="370" t="e">
        <f>#REF!</f>
        <v>#REF!</v>
      </c>
      <c r="J24" s="370" t="e">
        <f>#REF!</f>
        <v>#REF!</v>
      </c>
      <c r="K24" s="370" t="e">
        <f t="shared" si="0"/>
        <v>#REF!</v>
      </c>
    </row>
    <row r="25" spans="1:11" ht="19.5" customHeight="1">
      <c r="A25" s="91" t="s">
        <v>781</v>
      </c>
      <c r="B25" s="92" t="s">
        <v>782</v>
      </c>
      <c r="C25" s="92"/>
      <c r="D25" s="370" t="e">
        <f>#REF!</f>
        <v>#REF!</v>
      </c>
      <c r="E25" s="370" t="e">
        <f>#REF!</f>
        <v>#REF!</v>
      </c>
      <c r="F25" s="370" t="e">
        <f>#REF!</f>
        <v>#REF!</v>
      </c>
      <c r="G25" s="370" t="e">
        <f>#REF!</f>
        <v>#REF!</v>
      </c>
      <c r="H25" s="370" t="e">
        <f>#REF!</f>
        <v>#REF!</v>
      </c>
      <c r="I25" s="370" t="e">
        <f>#REF!</f>
        <v>#REF!</v>
      </c>
      <c r="J25" s="370" t="e">
        <f>#REF!</f>
        <v>#REF!</v>
      </c>
      <c r="K25" s="370" t="e">
        <f t="shared" si="0"/>
        <v>#REF!</v>
      </c>
    </row>
    <row r="26" spans="1:12" s="9" customFormat="1" ht="19.5" customHeight="1">
      <c r="A26" s="94" t="s">
        <v>783</v>
      </c>
      <c r="B26" s="95" t="s">
        <v>784</v>
      </c>
      <c r="C26" s="95"/>
      <c r="D26" s="366" t="e">
        <f>D24-D25</f>
        <v>#REF!</v>
      </c>
      <c r="E26" s="366" t="e">
        <f aca="true" t="shared" si="4" ref="E26:J26">E24-E25</f>
        <v>#REF!</v>
      </c>
      <c r="F26" s="366" t="e">
        <f t="shared" si="4"/>
        <v>#REF!</v>
      </c>
      <c r="G26" s="366" t="e">
        <f t="shared" si="4"/>
        <v>#REF!</v>
      </c>
      <c r="H26" s="366" t="e">
        <f t="shared" si="4"/>
        <v>#REF!</v>
      </c>
      <c r="I26" s="366" t="e">
        <f t="shared" si="4"/>
        <v>#REF!</v>
      </c>
      <c r="J26" s="366" t="e">
        <f t="shared" si="4"/>
        <v>#REF!</v>
      </c>
      <c r="K26" s="367" t="e">
        <f t="shared" si="0"/>
        <v>#REF!</v>
      </c>
      <c r="L26" s="103"/>
    </row>
    <row r="27" spans="1:12" s="9" customFormat="1" ht="11.25" customHeight="1">
      <c r="A27" s="94"/>
      <c r="B27" s="95"/>
      <c r="C27" s="95"/>
      <c r="D27" s="366"/>
      <c r="E27" s="367"/>
      <c r="F27" s="367"/>
      <c r="G27" s="367"/>
      <c r="H27" s="367"/>
      <c r="I27" s="367"/>
      <c r="J27" s="367"/>
      <c r="K27" s="367"/>
      <c r="L27" s="103"/>
    </row>
    <row r="28" spans="1:12" s="9" customFormat="1" ht="34.5" customHeight="1">
      <c r="A28" s="94" t="s">
        <v>121</v>
      </c>
      <c r="B28" s="95" t="s">
        <v>785</v>
      </c>
      <c r="C28" s="95"/>
      <c r="D28" s="366" t="e">
        <f>D22+D26</f>
        <v>#REF!</v>
      </c>
      <c r="E28" s="366" t="e">
        <f aca="true" t="shared" si="5" ref="E28:J28">E22+E26</f>
        <v>#REF!</v>
      </c>
      <c r="F28" s="366" t="e">
        <f t="shared" si="5"/>
        <v>#REF!</v>
      </c>
      <c r="G28" s="366" t="e">
        <f t="shared" si="5"/>
        <v>#REF!</v>
      </c>
      <c r="H28" s="366" t="e">
        <f t="shared" si="5"/>
        <v>#REF!</v>
      </c>
      <c r="I28" s="366" t="e">
        <f t="shared" si="5"/>
        <v>#REF!</v>
      </c>
      <c r="J28" s="366" t="e">
        <f t="shared" si="5"/>
        <v>#REF!</v>
      </c>
      <c r="K28" s="367" t="e">
        <f t="shared" si="0"/>
        <v>#REF!</v>
      </c>
      <c r="L28" s="103"/>
    </row>
    <row r="29" spans="1:11" ht="19.5" customHeight="1">
      <c r="A29" s="91" t="s">
        <v>786</v>
      </c>
      <c r="B29" s="92" t="s">
        <v>787</v>
      </c>
      <c r="C29" s="92" t="s">
        <v>103</v>
      </c>
      <c r="D29" s="370" t="e">
        <f>D28*0.22</f>
        <v>#REF!</v>
      </c>
      <c r="E29" s="370" t="e">
        <f aca="true" t="shared" si="6" ref="E29:J29">E28*0.22</f>
        <v>#REF!</v>
      </c>
      <c r="F29" s="370" t="e">
        <f t="shared" si="6"/>
        <v>#REF!</v>
      </c>
      <c r="G29" s="370" t="e">
        <f t="shared" si="6"/>
        <v>#REF!</v>
      </c>
      <c r="H29" s="370" t="e">
        <f t="shared" si="6"/>
        <v>#REF!</v>
      </c>
      <c r="I29" s="370" t="e">
        <f t="shared" si="6"/>
        <v>#REF!</v>
      </c>
      <c r="J29" s="370" t="e">
        <f t="shared" si="6"/>
        <v>#REF!</v>
      </c>
      <c r="K29" s="370" t="e">
        <f t="shared" si="0"/>
        <v>#REF!</v>
      </c>
    </row>
    <row r="30" spans="1:11" ht="19.5" customHeight="1">
      <c r="A30" s="91" t="s">
        <v>788</v>
      </c>
      <c r="B30" s="92" t="s">
        <v>789</v>
      </c>
      <c r="C30" s="92" t="s">
        <v>103</v>
      </c>
      <c r="D30" s="370" t="e">
        <f>#REF!</f>
        <v>#REF!</v>
      </c>
      <c r="E30" s="370" t="e">
        <f>#REF!</f>
        <v>#REF!</v>
      </c>
      <c r="F30" s="370" t="e">
        <f>#REF!</f>
        <v>#REF!</v>
      </c>
      <c r="G30" s="370" t="e">
        <f>#REF!</f>
        <v>#REF!</v>
      </c>
      <c r="H30" s="370" t="e">
        <f>#REF!</f>
        <v>#REF!</v>
      </c>
      <c r="I30" s="370" t="e">
        <f>#REF!</f>
        <v>#REF!</v>
      </c>
      <c r="J30" s="370" t="e">
        <f>#REF!</f>
        <v>#REF!</v>
      </c>
      <c r="K30" s="370" t="e">
        <f t="shared" si="0"/>
        <v>#REF!</v>
      </c>
    </row>
    <row r="31" spans="1:12" s="9" customFormat="1" ht="19.5" customHeight="1">
      <c r="A31" s="94" t="s">
        <v>790</v>
      </c>
      <c r="B31" s="95" t="s">
        <v>791</v>
      </c>
      <c r="C31" s="95"/>
      <c r="D31" s="366" t="e">
        <f>D28-D29-D30</f>
        <v>#REF!</v>
      </c>
      <c r="E31" s="366" t="e">
        <f aca="true" t="shared" si="7" ref="E31:J31">E28-E29-E30</f>
        <v>#REF!</v>
      </c>
      <c r="F31" s="366" t="e">
        <f t="shared" si="7"/>
        <v>#REF!</v>
      </c>
      <c r="G31" s="366" t="e">
        <f t="shared" si="7"/>
        <v>#REF!</v>
      </c>
      <c r="H31" s="366" t="e">
        <f t="shared" si="7"/>
        <v>#REF!</v>
      </c>
      <c r="I31" s="366" t="e">
        <f t="shared" si="7"/>
        <v>#REF!</v>
      </c>
      <c r="J31" s="366" t="e">
        <f t="shared" si="7"/>
        <v>#REF!</v>
      </c>
      <c r="K31" s="367" t="e">
        <f t="shared" si="0"/>
        <v>#REF!</v>
      </c>
      <c r="L31" s="103"/>
    </row>
    <row r="32" spans="1:12" s="9" customFormat="1" ht="20.25" customHeight="1">
      <c r="A32" s="98" t="s">
        <v>792</v>
      </c>
      <c r="B32" s="99" t="s">
        <v>793</v>
      </c>
      <c r="C32" s="99"/>
      <c r="D32" s="368" t="e">
        <f>#REF!</f>
        <v>#REF!</v>
      </c>
      <c r="E32" s="369" t="e">
        <f>#REF!</f>
        <v>#REF!</v>
      </c>
      <c r="F32" s="369" t="e">
        <f>#REF!</f>
        <v>#REF!</v>
      </c>
      <c r="G32" s="369" t="e">
        <f>#REF!</f>
        <v>#REF!</v>
      </c>
      <c r="H32" s="369" t="e">
        <f>#REF!</f>
        <v>#REF!</v>
      </c>
      <c r="I32" s="369" t="e">
        <f>#REF!</f>
        <v>#REF!</v>
      </c>
      <c r="J32" s="369" t="e">
        <f>#REF!</f>
        <v>#REF!</v>
      </c>
      <c r="K32" s="369" t="e">
        <f t="shared" si="0"/>
        <v>#REF!</v>
      </c>
      <c r="L32" s="103"/>
    </row>
    <row r="33" spans="1:11" ht="27.75" customHeight="1">
      <c r="A33" s="4"/>
      <c r="B33" s="4"/>
      <c r="C33" s="4"/>
      <c r="D33" s="14"/>
      <c r="E33" s="446" t="str">
        <f>CDKT!$F$140</f>
        <v>Bình Döông, Ngaøy  20  thaùng  07 naêm  2015</v>
      </c>
      <c r="F33" s="446"/>
      <c r="G33" s="446"/>
      <c r="H33" s="446"/>
      <c r="I33" s="446"/>
      <c r="J33" s="446"/>
      <c r="K33" s="436"/>
    </row>
    <row r="34" spans="1:11" ht="18" customHeight="1">
      <c r="A34" s="11" t="s">
        <v>797</v>
      </c>
      <c r="C34" s="100" t="s">
        <v>798</v>
      </c>
      <c r="D34" s="51"/>
      <c r="E34" s="433" t="s">
        <v>799</v>
      </c>
      <c r="F34" s="433"/>
      <c r="G34" s="433"/>
      <c r="H34" s="433"/>
      <c r="I34" s="433"/>
      <c r="J34" s="433"/>
      <c r="K34" s="433"/>
    </row>
  </sheetData>
  <sheetProtection/>
  <mergeCells count="11">
    <mergeCell ref="E34:K34"/>
    <mergeCell ref="A8:A9"/>
    <mergeCell ref="B8:B9"/>
    <mergeCell ref="C8:C9"/>
    <mergeCell ref="D8:J8"/>
    <mergeCell ref="E1:K1"/>
    <mergeCell ref="E2:K3"/>
    <mergeCell ref="A4:K5"/>
    <mergeCell ref="A6:K6"/>
    <mergeCell ref="K8:K9"/>
    <mergeCell ref="E33:K33"/>
  </mergeCells>
  <printOptions horizontalCentered="1"/>
  <pageMargins left="0.16" right="0.21" top="0.28" bottom="0" header="0" footer="0"/>
  <pageSetup fitToHeight="0" fitToWidth="0" horizontalDpi="600" verticalDpi="600" orientation="landscape" paperSize="9" scale="92"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N51"/>
  <sheetViews>
    <sheetView showOutlineSymbols="0" zoomScalePageLayoutView="0" workbookViewId="0" topLeftCell="A9">
      <selection activeCell="F11" sqref="F11"/>
    </sheetView>
  </sheetViews>
  <sheetFormatPr defaultColWidth="6.8515625" defaultRowHeight="12.75"/>
  <cols>
    <col min="1" max="1" width="33.421875" style="1" customWidth="1"/>
    <col min="2" max="2" width="5.00390625" style="1" hidden="1" customWidth="1"/>
    <col min="3" max="3" width="6.57421875" style="1" hidden="1" customWidth="1"/>
    <col min="4" max="4" width="16.140625" style="1" bestFit="1" customWidth="1"/>
    <col min="5" max="9" width="15.140625" style="3" customWidth="1"/>
    <col min="10" max="11" width="15.57421875" style="1" customWidth="1"/>
    <col min="12" max="12" width="14.57421875" style="13" bestFit="1" customWidth="1"/>
    <col min="13" max="13" width="13.28125" style="1" bestFit="1" customWidth="1"/>
    <col min="14" max="14" width="14.57421875" style="1" bestFit="1" customWidth="1"/>
    <col min="15" max="16384" width="6.8515625" style="1" customWidth="1"/>
  </cols>
  <sheetData>
    <row r="1" spans="1:11" ht="19.5" customHeight="1" hidden="1">
      <c r="A1" s="175" t="str">
        <f>CDKT!$A$1</f>
        <v>                  Coâng ty Coå phaàn Caùp- Nhöïa Vónh Khaùnh</v>
      </c>
      <c r="C1" s="75"/>
      <c r="D1" s="86"/>
      <c r="E1" s="437" t="s">
        <v>106</v>
      </c>
      <c r="F1" s="437"/>
      <c r="G1" s="437"/>
      <c r="H1" s="437"/>
      <c r="I1" s="437"/>
      <c r="J1" s="437"/>
      <c r="K1" s="437"/>
    </row>
    <row r="2" spans="1:11" ht="15.75" customHeight="1" hidden="1">
      <c r="A2" s="175" t="str">
        <f>CDKT!$A$2</f>
        <v>630/1, Toå 1, KP Chaâu Thôùi, P. Bình An, TX. Dó An, T. Bình Döông</v>
      </c>
      <c r="C2" s="75"/>
      <c r="E2" s="443" t="s">
        <v>117</v>
      </c>
      <c r="F2" s="443"/>
      <c r="G2" s="443"/>
      <c r="H2" s="443"/>
      <c r="I2" s="443"/>
      <c r="J2" s="443"/>
      <c r="K2" s="443"/>
    </row>
    <row r="3" spans="1:11" ht="15.75" customHeight="1" hidden="1">
      <c r="A3" s="175" t="str">
        <f>CDKT!$A$3</f>
        <v>                        ÑT: 0650.3751501     Fax: 0650.3751699</v>
      </c>
      <c r="B3" s="75"/>
      <c r="C3" s="75"/>
      <c r="D3" s="87"/>
      <c r="E3" s="443"/>
      <c r="F3" s="443"/>
      <c r="G3" s="443"/>
      <c r="H3" s="443"/>
      <c r="I3" s="443"/>
      <c r="J3" s="443"/>
      <c r="K3" s="443"/>
    </row>
    <row r="4" spans="1:11" ht="14.25" customHeight="1">
      <c r="A4" s="438" t="s">
        <v>649</v>
      </c>
      <c r="B4" s="438"/>
      <c r="C4" s="438"/>
      <c r="D4" s="438"/>
      <c r="E4" s="438"/>
      <c r="F4" s="438"/>
      <c r="G4" s="438"/>
      <c r="H4" s="438"/>
      <c r="I4" s="438"/>
      <c r="J4" s="438"/>
      <c r="K4" s="438"/>
    </row>
    <row r="5" spans="1:11" ht="24.75" customHeight="1">
      <c r="A5" s="438"/>
      <c r="B5" s="438"/>
      <c r="C5" s="438"/>
      <c r="D5" s="438"/>
      <c r="E5" s="438"/>
      <c r="F5" s="438"/>
      <c r="G5" s="438"/>
      <c r="H5" s="438"/>
      <c r="I5" s="438"/>
      <c r="J5" s="438"/>
      <c r="K5" s="438"/>
    </row>
    <row r="6" spans="1:11" ht="18.75" customHeight="1">
      <c r="A6" s="441" t="s">
        <v>345</v>
      </c>
      <c r="B6" s="441"/>
      <c r="C6" s="441"/>
      <c r="D6" s="441"/>
      <c r="E6" s="441"/>
      <c r="F6" s="441"/>
      <c r="G6" s="441"/>
      <c r="H6" s="441"/>
      <c r="I6" s="441"/>
      <c r="J6" s="441"/>
      <c r="K6" s="441"/>
    </row>
    <row r="7" spans="1:11" ht="14.25" customHeight="1">
      <c r="A7" s="4"/>
      <c r="C7" s="84"/>
      <c r="D7" s="330"/>
      <c r="E7" s="84"/>
      <c r="F7" s="365"/>
      <c r="G7" s="365"/>
      <c r="H7" s="365"/>
      <c r="I7" s="365"/>
      <c r="K7" s="85" t="s">
        <v>794</v>
      </c>
    </row>
    <row r="8" spans="1:11" ht="21" customHeight="1">
      <c r="A8" s="439" t="s">
        <v>756</v>
      </c>
      <c r="B8" s="439" t="s">
        <v>118</v>
      </c>
      <c r="C8" s="439" t="s">
        <v>86</v>
      </c>
      <c r="D8" s="447" t="s">
        <v>808</v>
      </c>
      <c r="E8" s="448"/>
      <c r="F8" s="448"/>
      <c r="G8" s="448"/>
      <c r="H8" s="448"/>
      <c r="I8" s="448"/>
      <c r="J8" s="448"/>
      <c r="K8" s="444" t="s">
        <v>809</v>
      </c>
    </row>
    <row r="9" spans="1:11" ht="21.75" customHeight="1">
      <c r="A9" s="440"/>
      <c r="B9" s="440"/>
      <c r="C9" s="440"/>
      <c r="D9" s="5" t="s">
        <v>810</v>
      </c>
      <c r="E9" s="6" t="s">
        <v>812</v>
      </c>
      <c r="F9" s="6" t="s">
        <v>811</v>
      </c>
      <c r="G9" s="6" t="s">
        <v>813</v>
      </c>
      <c r="H9" s="6" t="s">
        <v>814</v>
      </c>
      <c r="I9" s="6" t="s">
        <v>815</v>
      </c>
      <c r="J9" s="364" t="s">
        <v>816</v>
      </c>
      <c r="K9" s="445"/>
    </row>
    <row r="10" spans="1:11" ht="19.5" customHeight="1">
      <c r="A10" s="7" t="s">
        <v>757</v>
      </c>
      <c r="B10" s="8" t="s">
        <v>758</v>
      </c>
      <c r="C10" s="8">
        <v>3</v>
      </c>
      <c r="D10" s="56" t="s">
        <v>760</v>
      </c>
      <c r="E10" s="56" t="s">
        <v>1134</v>
      </c>
      <c r="F10" s="56" t="s">
        <v>98</v>
      </c>
      <c r="G10" s="56" t="s">
        <v>107</v>
      </c>
      <c r="H10" s="56" t="s">
        <v>152</v>
      </c>
      <c r="I10" s="56" t="s">
        <v>154</v>
      </c>
      <c r="J10" s="56" t="s">
        <v>765</v>
      </c>
      <c r="K10" s="56" t="s">
        <v>767</v>
      </c>
    </row>
    <row r="11" spans="1:13" s="9" customFormat="1" ht="39" customHeight="1">
      <c r="A11" s="88" t="s">
        <v>119</v>
      </c>
      <c r="B11" s="89" t="s">
        <v>761</v>
      </c>
      <c r="C11" s="89" t="s">
        <v>99</v>
      </c>
      <c r="D11" s="281" t="e">
        <f>#REF!</f>
        <v>#REF!</v>
      </c>
      <c r="E11" s="90" t="e">
        <f>#REF!</f>
        <v>#REF!</v>
      </c>
      <c r="F11" s="90" t="e">
        <f>#REF!</f>
        <v>#REF!</v>
      </c>
      <c r="G11" s="90" t="e">
        <f>#REF!</f>
        <v>#REF!</v>
      </c>
      <c r="H11" s="90" t="e">
        <f>#REF!</f>
        <v>#REF!</v>
      </c>
      <c r="I11" s="90" t="e">
        <f>#REF!</f>
        <v>#REF!</v>
      </c>
      <c r="J11" s="90" t="e">
        <f>#REF!</f>
        <v>#REF!</v>
      </c>
      <c r="K11" s="90" t="e">
        <f>SUM(D11:J11)</f>
        <v>#REF!</v>
      </c>
      <c r="L11" s="103"/>
      <c r="M11" s="54"/>
    </row>
    <row r="12" spans="1:11" ht="19.5" customHeight="1">
      <c r="A12" s="91" t="s">
        <v>762</v>
      </c>
      <c r="B12" s="92" t="s">
        <v>763</v>
      </c>
      <c r="C12" s="92"/>
      <c r="D12" s="370" t="e">
        <f>#REF!</f>
        <v>#REF!</v>
      </c>
      <c r="E12" s="370" t="e">
        <f>#REF!</f>
        <v>#REF!</v>
      </c>
      <c r="F12" s="370" t="e">
        <f>#REF!</f>
        <v>#REF!</v>
      </c>
      <c r="G12" s="370" t="e">
        <f>#REF!</f>
        <v>#REF!</v>
      </c>
      <c r="H12" s="370" t="e">
        <f>#REF!</f>
        <v>#REF!</v>
      </c>
      <c r="I12" s="370" t="e">
        <f>#REF!</f>
        <v>#REF!</v>
      </c>
      <c r="J12" s="370" t="e">
        <f>#REF!</f>
        <v>#REF!</v>
      </c>
      <c r="K12" s="370" t="e">
        <f aca="true" t="shared" si="0" ref="K12:K32">SUM(D12:J12)</f>
        <v>#REF!</v>
      </c>
    </row>
    <row r="13" spans="1:12" s="9" customFormat="1" ht="34.5" customHeight="1">
      <c r="A13" s="94" t="s">
        <v>764</v>
      </c>
      <c r="B13" s="95" t="s">
        <v>765</v>
      </c>
      <c r="C13" s="95"/>
      <c r="D13" s="366" t="e">
        <f>D11-D12</f>
        <v>#REF!</v>
      </c>
      <c r="E13" s="366" t="e">
        <f aca="true" t="shared" si="1" ref="E13:J13">E11-E12</f>
        <v>#REF!</v>
      </c>
      <c r="F13" s="366" t="e">
        <f t="shared" si="1"/>
        <v>#REF!</v>
      </c>
      <c r="G13" s="366" t="e">
        <f t="shared" si="1"/>
        <v>#REF!</v>
      </c>
      <c r="H13" s="366" t="e">
        <f t="shared" si="1"/>
        <v>#REF!</v>
      </c>
      <c r="I13" s="366" t="e">
        <f t="shared" si="1"/>
        <v>#REF!</v>
      </c>
      <c r="J13" s="366" t="e">
        <f t="shared" si="1"/>
        <v>#REF!</v>
      </c>
      <c r="K13" s="367" t="e">
        <f t="shared" si="0"/>
        <v>#REF!</v>
      </c>
      <c r="L13" s="103"/>
    </row>
    <row r="14" spans="1:11" ht="19.5" customHeight="1">
      <c r="A14" s="91" t="s">
        <v>766</v>
      </c>
      <c r="B14" s="92" t="s">
        <v>767</v>
      </c>
      <c r="C14" s="92" t="s">
        <v>100</v>
      </c>
      <c r="D14" s="370" t="e">
        <f>#REF!</f>
        <v>#REF!</v>
      </c>
      <c r="E14" s="370" t="e">
        <f>#REF!</f>
        <v>#REF!</v>
      </c>
      <c r="F14" s="370" t="e">
        <f>#REF!</f>
        <v>#REF!</v>
      </c>
      <c r="G14" s="370" t="e">
        <f>#REF!</f>
        <v>#REF!</v>
      </c>
      <c r="H14" s="370" t="e">
        <f>#REF!</f>
        <v>#REF!</v>
      </c>
      <c r="I14" s="370" t="e">
        <f>#REF!</f>
        <v>#REF!</v>
      </c>
      <c r="J14" s="370" t="e">
        <f>#REF!</f>
        <v>#REF!</v>
      </c>
      <c r="K14" s="370" t="e">
        <f t="shared" si="0"/>
        <v>#REF!</v>
      </c>
    </row>
    <row r="15" spans="1:12" s="9" customFormat="1" ht="19.5" customHeight="1">
      <c r="A15" s="94" t="s">
        <v>795</v>
      </c>
      <c r="B15" s="95" t="s">
        <v>768</v>
      </c>
      <c r="C15" s="95"/>
      <c r="D15" s="366" t="e">
        <f>D13-D14</f>
        <v>#REF!</v>
      </c>
      <c r="E15" s="366" t="e">
        <f aca="true" t="shared" si="2" ref="E15:J15">E13-E14</f>
        <v>#REF!</v>
      </c>
      <c r="F15" s="366" t="e">
        <f t="shared" si="2"/>
        <v>#REF!</v>
      </c>
      <c r="G15" s="366" t="e">
        <f t="shared" si="2"/>
        <v>#REF!</v>
      </c>
      <c r="H15" s="366" t="e">
        <f t="shared" si="2"/>
        <v>#REF!</v>
      </c>
      <c r="I15" s="366" t="e">
        <f t="shared" si="2"/>
        <v>#REF!</v>
      </c>
      <c r="J15" s="366" t="e">
        <f t="shared" si="2"/>
        <v>#REF!</v>
      </c>
      <c r="K15" s="367" t="e">
        <f t="shared" si="0"/>
        <v>#REF!</v>
      </c>
      <c r="L15" s="103">
        <f>KQKD!F15</f>
        <v>34615717158</v>
      </c>
    </row>
    <row r="16" spans="1:12" s="9" customFormat="1" ht="17.25" customHeight="1">
      <c r="A16" s="94"/>
      <c r="B16" s="95"/>
      <c r="C16" s="95"/>
      <c r="D16" s="366" t="e">
        <f>#REF!</f>
        <v>#REF!</v>
      </c>
      <c r="E16" s="367" t="e">
        <f>#REF!</f>
        <v>#REF!</v>
      </c>
      <c r="F16" s="367" t="e">
        <f>#REF!</f>
        <v>#REF!</v>
      </c>
      <c r="G16" s="367" t="e">
        <f>#REF!</f>
        <v>#REF!</v>
      </c>
      <c r="H16" s="367" t="e">
        <f>#REF!</f>
        <v>#REF!</v>
      </c>
      <c r="I16" s="367" t="e">
        <f>#REF!</f>
        <v>#REF!</v>
      </c>
      <c r="J16" s="367" t="e">
        <f>#REF!</f>
        <v>#REF!</v>
      </c>
      <c r="K16" s="367" t="e">
        <f t="shared" si="0"/>
        <v>#REF!</v>
      </c>
      <c r="L16" s="103"/>
    </row>
    <row r="17" spans="1:13" ht="19.5" customHeight="1">
      <c r="A17" s="91" t="s">
        <v>769</v>
      </c>
      <c r="B17" s="92" t="s">
        <v>770</v>
      </c>
      <c r="C17" s="92" t="s">
        <v>101</v>
      </c>
      <c r="D17" s="370" t="e">
        <f>#REF!+'KQKD-Npb'!D17</f>
        <v>#REF!</v>
      </c>
      <c r="E17" s="370" t="e">
        <f>#REF!+'KQKD-Npb'!E17</f>
        <v>#REF!</v>
      </c>
      <c r="F17" s="370" t="e">
        <f>#REF!+'KQKD-Npb'!F17</f>
        <v>#REF!</v>
      </c>
      <c r="G17" s="370" t="e">
        <f>#REF!+'KQKD-Npb'!G17</f>
        <v>#REF!</v>
      </c>
      <c r="H17" s="370" t="e">
        <f>#REF!+'KQKD-Npb'!H17</f>
        <v>#REF!</v>
      </c>
      <c r="I17" s="370" t="e">
        <f>#REF!+'KQKD-Npb'!I17</f>
        <v>#REF!</v>
      </c>
      <c r="J17" s="370" t="e">
        <f>#REF!+'KQKD-Npb'!J17</f>
        <v>#REF!</v>
      </c>
      <c r="K17" s="370" t="e">
        <f t="shared" si="0"/>
        <v>#REF!</v>
      </c>
      <c r="L17" s="13">
        <f>KQKD!F17</f>
        <v>1039726340</v>
      </c>
      <c r="M17" s="52" t="e">
        <f>L17-K17</f>
        <v>#REF!</v>
      </c>
    </row>
    <row r="18" spans="1:13" ht="19.5" customHeight="1">
      <c r="A18" s="91" t="s">
        <v>771</v>
      </c>
      <c r="B18" s="92" t="s">
        <v>772</v>
      </c>
      <c r="C18" s="92" t="s">
        <v>102</v>
      </c>
      <c r="D18" s="370" t="e">
        <f>#REF!+'KQKD-Npb'!D18</f>
        <v>#REF!</v>
      </c>
      <c r="E18" s="370" t="e">
        <f>#REF!+'KQKD-Npb'!E18</f>
        <v>#REF!</v>
      </c>
      <c r="F18" s="370" t="e">
        <f>#REF!+'KQKD-Npb'!F18</f>
        <v>#REF!</v>
      </c>
      <c r="G18" s="370" t="e">
        <f>#REF!+'KQKD-Npb'!G18</f>
        <v>#REF!</v>
      </c>
      <c r="H18" s="370" t="e">
        <f>#REF!+'KQKD-Npb'!H18</f>
        <v>#REF!</v>
      </c>
      <c r="I18" s="370" t="e">
        <f>#REF!+'KQKD-Npb'!I18</f>
        <v>#REF!</v>
      </c>
      <c r="J18" s="370" t="e">
        <f>#REF!+'KQKD-Npb'!J18</f>
        <v>#REF!</v>
      </c>
      <c r="K18" s="370" t="e">
        <f t="shared" si="0"/>
        <v>#REF!</v>
      </c>
      <c r="L18" s="13">
        <f>KQKD!F18</f>
        <v>8563208331</v>
      </c>
      <c r="M18" s="52" t="e">
        <f>L18-K18</f>
        <v>#REF!</v>
      </c>
    </row>
    <row r="19" spans="1:13" ht="19.5" customHeight="1">
      <c r="A19" s="97" t="s">
        <v>796</v>
      </c>
      <c r="B19" s="92" t="s">
        <v>773</v>
      </c>
      <c r="C19" s="92"/>
      <c r="D19" s="370" t="e">
        <f>#REF!+'KQKD-Npb'!D19</f>
        <v>#REF!</v>
      </c>
      <c r="E19" s="370" t="e">
        <f>#REF!+'KQKD-Npb'!E19</f>
        <v>#REF!</v>
      </c>
      <c r="F19" s="370" t="e">
        <f>#REF!+'KQKD-Npb'!F19</f>
        <v>#REF!</v>
      </c>
      <c r="G19" s="370" t="e">
        <f>#REF!+'KQKD-Npb'!G19</f>
        <v>#REF!</v>
      </c>
      <c r="H19" s="370" t="e">
        <f>#REF!+'KQKD-Npb'!H19</f>
        <v>#REF!</v>
      </c>
      <c r="I19" s="370" t="e">
        <f>#REF!+'KQKD-Npb'!I19</f>
        <v>#REF!</v>
      </c>
      <c r="J19" s="370" t="e">
        <f>#REF!+'KQKD-Npb'!J19</f>
        <v>#REF!</v>
      </c>
      <c r="K19" s="370" t="e">
        <f t="shared" si="0"/>
        <v>#REF!</v>
      </c>
      <c r="L19" s="13">
        <f>KQKD!F19</f>
        <v>7741263814</v>
      </c>
      <c r="M19" s="52" t="e">
        <f>L19-K19</f>
        <v>#REF!</v>
      </c>
    </row>
    <row r="20" spans="1:14" ht="19.5" customHeight="1">
      <c r="A20" s="91" t="s">
        <v>774</v>
      </c>
      <c r="B20" s="92" t="s">
        <v>775</v>
      </c>
      <c r="C20" s="92"/>
      <c r="D20" s="370" t="e">
        <f>#REF!+'KQKD-Npb'!D20</f>
        <v>#REF!</v>
      </c>
      <c r="E20" s="370" t="e">
        <f>#REF!+'KQKD-Npb'!E20</f>
        <v>#REF!</v>
      </c>
      <c r="F20" s="370" t="e">
        <f>#REF!+'KQKD-Npb'!F20</f>
        <v>#REF!</v>
      </c>
      <c r="G20" s="370" t="e">
        <f>#REF!+'KQKD-Npb'!G20</f>
        <v>#REF!</v>
      </c>
      <c r="H20" s="370" t="e">
        <f>#REF!+'KQKD-Npb'!H20</f>
        <v>#REF!</v>
      </c>
      <c r="I20" s="370" t="e">
        <f>#REF!+'KQKD-Npb'!I20</f>
        <v>#REF!</v>
      </c>
      <c r="J20" s="370" t="e">
        <f>#REF!+'KQKD-Npb'!J20</f>
        <v>#REF!</v>
      </c>
      <c r="K20" s="370" t="e">
        <f t="shared" si="0"/>
        <v>#REF!</v>
      </c>
      <c r="L20" s="13">
        <f>KQKD!F20</f>
        <v>8715654635</v>
      </c>
      <c r="M20" s="52" t="e">
        <f>L20-K20</f>
        <v>#REF!</v>
      </c>
      <c r="N20" s="13"/>
    </row>
    <row r="21" spans="1:14" ht="19.5" customHeight="1">
      <c r="A21" s="91" t="s">
        <v>776</v>
      </c>
      <c r="B21" s="92" t="s">
        <v>777</v>
      </c>
      <c r="C21" s="92"/>
      <c r="D21" s="370" t="e">
        <f>#REF!+'KQKD-Npb'!D21</f>
        <v>#REF!</v>
      </c>
      <c r="E21" s="370" t="e">
        <f>#REF!+'KQKD-Npb'!E21</f>
        <v>#REF!</v>
      </c>
      <c r="F21" s="370" t="e">
        <f>#REF!+'KQKD-Npb'!F21</f>
        <v>#REF!</v>
      </c>
      <c r="G21" s="370" t="e">
        <f>#REF!+'KQKD-Npb'!G21</f>
        <v>#REF!</v>
      </c>
      <c r="H21" s="370" t="e">
        <f>#REF!+'KQKD-Npb'!H21</f>
        <v>#REF!</v>
      </c>
      <c r="I21" s="370" t="e">
        <f>#REF!+'KQKD-Npb'!I21</f>
        <v>#REF!</v>
      </c>
      <c r="J21" s="370" t="e">
        <f>#REF!+'KQKD-Npb'!J21</f>
        <v>#REF!</v>
      </c>
      <c r="K21" s="370" t="e">
        <f t="shared" si="0"/>
        <v>#REF!</v>
      </c>
      <c r="L21" s="13">
        <f>KQKD!F21</f>
        <v>7225142173</v>
      </c>
      <c r="M21" s="52" t="e">
        <f>L21-K21</f>
        <v>#REF!</v>
      </c>
      <c r="N21" s="13"/>
    </row>
    <row r="22" spans="1:13" s="9" customFormat="1" ht="34.5" customHeight="1">
      <c r="A22" s="94" t="s">
        <v>120</v>
      </c>
      <c r="B22" s="95" t="s">
        <v>778</v>
      </c>
      <c r="C22" s="95"/>
      <c r="D22" s="366" t="e">
        <f>D15+D17-D18-D20-D21</f>
        <v>#REF!</v>
      </c>
      <c r="E22" s="366" t="e">
        <f aca="true" t="shared" si="3" ref="E22:J22">E15+E17-E18-E20-E21</f>
        <v>#REF!</v>
      </c>
      <c r="F22" s="366" t="e">
        <f t="shared" si="3"/>
        <v>#REF!</v>
      </c>
      <c r="G22" s="366" t="e">
        <f t="shared" si="3"/>
        <v>#REF!</v>
      </c>
      <c r="H22" s="366" t="e">
        <f t="shared" si="3"/>
        <v>#REF!</v>
      </c>
      <c r="I22" s="366" t="e">
        <f t="shared" si="3"/>
        <v>#REF!</v>
      </c>
      <c r="J22" s="366" t="e">
        <f t="shared" si="3"/>
        <v>#REF!</v>
      </c>
      <c r="K22" s="367" t="e">
        <f t="shared" si="0"/>
        <v>#REF!</v>
      </c>
      <c r="L22" s="103">
        <f>KQKD!F22</f>
        <v>11151438359</v>
      </c>
      <c r="M22" s="54"/>
    </row>
    <row r="23" spans="1:12" s="9" customFormat="1" ht="15.75">
      <c r="A23" s="94"/>
      <c r="B23" s="95"/>
      <c r="C23" s="95"/>
      <c r="D23" s="366" t="e">
        <f>#REF!</f>
        <v>#REF!</v>
      </c>
      <c r="E23" s="367" t="e">
        <f>#REF!</f>
        <v>#REF!</v>
      </c>
      <c r="F23" s="367" t="e">
        <f>#REF!</f>
        <v>#REF!</v>
      </c>
      <c r="G23" s="367" t="e">
        <f>#REF!</f>
        <v>#REF!</v>
      </c>
      <c r="H23" s="367" t="e">
        <f>#REF!</f>
        <v>#REF!</v>
      </c>
      <c r="I23" s="367" t="e">
        <f>#REF!</f>
        <v>#REF!</v>
      </c>
      <c r="J23" s="367" t="e">
        <f>#REF!</f>
        <v>#REF!</v>
      </c>
      <c r="K23" s="367" t="e">
        <f t="shared" si="0"/>
        <v>#REF!</v>
      </c>
      <c r="L23" s="103"/>
    </row>
    <row r="24" spans="1:12" ht="19.5" customHeight="1">
      <c r="A24" s="91" t="s">
        <v>779</v>
      </c>
      <c r="B24" s="92" t="s">
        <v>780</v>
      </c>
      <c r="C24" s="92"/>
      <c r="D24" s="370" t="e">
        <f>#REF!</f>
        <v>#REF!</v>
      </c>
      <c r="E24" s="370" t="e">
        <f>#REF!</f>
        <v>#REF!</v>
      </c>
      <c r="F24" s="370" t="e">
        <f>#REF!</f>
        <v>#REF!</v>
      </c>
      <c r="G24" s="370" t="e">
        <f>#REF!</f>
        <v>#REF!</v>
      </c>
      <c r="H24" s="370" t="e">
        <f>#REF!</f>
        <v>#REF!</v>
      </c>
      <c r="I24" s="370" t="e">
        <f>#REF!</f>
        <v>#REF!</v>
      </c>
      <c r="J24" s="370" t="e">
        <f>#REF!</f>
        <v>#REF!</v>
      </c>
      <c r="K24" s="370" t="e">
        <f t="shared" si="0"/>
        <v>#REF!</v>
      </c>
      <c r="L24" s="13">
        <f>KQKD!F24</f>
        <v>0</v>
      </c>
    </row>
    <row r="25" spans="1:12" ht="19.5" customHeight="1">
      <c r="A25" s="91" t="s">
        <v>781</v>
      </c>
      <c r="B25" s="92" t="s">
        <v>782</v>
      </c>
      <c r="C25" s="92"/>
      <c r="D25" s="370" t="e">
        <f>#REF!</f>
        <v>#REF!</v>
      </c>
      <c r="E25" s="370" t="e">
        <f>#REF!</f>
        <v>#REF!</v>
      </c>
      <c r="F25" s="370" t="e">
        <f>#REF!</f>
        <v>#REF!</v>
      </c>
      <c r="G25" s="370" t="e">
        <f>#REF!</f>
        <v>#REF!</v>
      </c>
      <c r="H25" s="370" t="e">
        <f>#REF!</f>
        <v>#REF!</v>
      </c>
      <c r="I25" s="370" t="e">
        <f>#REF!</f>
        <v>#REF!</v>
      </c>
      <c r="J25" s="370" t="e">
        <f>#REF!</f>
        <v>#REF!</v>
      </c>
      <c r="K25" s="370" t="e">
        <f t="shared" si="0"/>
        <v>#REF!</v>
      </c>
      <c r="L25" s="13">
        <f>KQKD!F25</f>
        <v>455275085</v>
      </c>
    </row>
    <row r="26" spans="1:12" s="9" customFormat="1" ht="19.5" customHeight="1">
      <c r="A26" s="94" t="s">
        <v>783</v>
      </c>
      <c r="B26" s="95" t="s">
        <v>784</v>
      </c>
      <c r="C26" s="95"/>
      <c r="D26" s="366" t="e">
        <f>D24-D25</f>
        <v>#REF!</v>
      </c>
      <c r="E26" s="366" t="e">
        <f aca="true" t="shared" si="4" ref="E26:J26">E24-E25</f>
        <v>#REF!</v>
      </c>
      <c r="F26" s="366" t="e">
        <f t="shared" si="4"/>
        <v>#REF!</v>
      </c>
      <c r="G26" s="366" t="e">
        <f t="shared" si="4"/>
        <v>#REF!</v>
      </c>
      <c r="H26" s="366" t="e">
        <f t="shared" si="4"/>
        <v>#REF!</v>
      </c>
      <c r="I26" s="366" t="e">
        <f t="shared" si="4"/>
        <v>#REF!</v>
      </c>
      <c r="J26" s="366" t="e">
        <f t="shared" si="4"/>
        <v>#REF!</v>
      </c>
      <c r="K26" s="367" t="e">
        <f t="shared" si="0"/>
        <v>#REF!</v>
      </c>
      <c r="L26" s="103"/>
    </row>
    <row r="27" spans="1:12" s="9" customFormat="1" ht="11.25" customHeight="1">
      <c r="A27" s="94"/>
      <c r="B27" s="95"/>
      <c r="C27" s="95"/>
      <c r="D27" s="366"/>
      <c r="E27" s="367"/>
      <c r="F27" s="367"/>
      <c r="G27" s="367"/>
      <c r="H27" s="367"/>
      <c r="I27" s="367"/>
      <c r="J27" s="367"/>
      <c r="K27" s="367"/>
      <c r="L27" s="103"/>
    </row>
    <row r="28" spans="1:12" s="9" customFormat="1" ht="34.5" customHeight="1">
      <c r="A28" s="94" t="s">
        <v>121</v>
      </c>
      <c r="B28" s="95" t="s">
        <v>785</v>
      </c>
      <c r="C28" s="95"/>
      <c r="D28" s="366" t="e">
        <f>D22+D26</f>
        <v>#REF!</v>
      </c>
      <c r="E28" s="366" t="e">
        <f aca="true" t="shared" si="5" ref="E28:J28">E22+E26</f>
        <v>#REF!</v>
      </c>
      <c r="F28" s="366" t="e">
        <f t="shared" si="5"/>
        <v>#REF!</v>
      </c>
      <c r="G28" s="366" t="e">
        <f t="shared" si="5"/>
        <v>#REF!</v>
      </c>
      <c r="H28" s="366" t="e">
        <f t="shared" si="5"/>
        <v>#REF!</v>
      </c>
      <c r="I28" s="366" t="e">
        <f t="shared" si="5"/>
        <v>#REF!</v>
      </c>
      <c r="J28" s="366" t="e">
        <f t="shared" si="5"/>
        <v>#REF!</v>
      </c>
      <c r="K28" s="367" t="e">
        <f t="shared" si="0"/>
        <v>#REF!</v>
      </c>
      <c r="L28" s="103"/>
    </row>
    <row r="29" spans="1:11" ht="19.5" customHeight="1">
      <c r="A29" s="91" t="s">
        <v>786</v>
      </c>
      <c r="B29" s="92" t="s">
        <v>787</v>
      </c>
      <c r="C29" s="92" t="s">
        <v>103</v>
      </c>
      <c r="D29" s="370" t="e">
        <f>D28*0.22</f>
        <v>#REF!</v>
      </c>
      <c r="E29" s="370" t="e">
        <f aca="true" t="shared" si="6" ref="E29:J29">E28*0.22</f>
        <v>#REF!</v>
      </c>
      <c r="F29" s="370" t="e">
        <f t="shared" si="6"/>
        <v>#REF!</v>
      </c>
      <c r="G29" s="370" t="e">
        <f t="shared" si="6"/>
        <v>#REF!</v>
      </c>
      <c r="H29" s="370" t="e">
        <f t="shared" si="6"/>
        <v>#REF!</v>
      </c>
      <c r="I29" s="370" t="e">
        <f t="shared" si="6"/>
        <v>#REF!</v>
      </c>
      <c r="J29" s="370" t="e">
        <f t="shared" si="6"/>
        <v>#REF!</v>
      </c>
      <c r="K29" s="370" t="e">
        <f t="shared" si="0"/>
        <v>#REF!</v>
      </c>
    </row>
    <row r="30" spans="1:11" ht="19.5" customHeight="1">
      <c r="A30" s="91" t="s">
        <v>788</v>
      </c>
      <c r="B30" s="92" t="s">
        <v>789</v>
      </c>
      <c r="C30" s="92" t="s">
        <v>103</v>
      </c>
      <c r="D30" s="370" t="e">
        <f>#REF!</f>
        <v>#REF!</v>
      </c>
      <c r="E30" s="370" t="e">
        <f>#REF!</f>
        <v>#REF!</v>
      </c>
      <c r="F30" s="370" t="e">
        <f>#REF!</f>
        <v>#REF!</v>
      </c>
      <c r="G30" s="370" t="e">
        <f>#REF!</f>
        <v>#REF!</v>
      </c>
      <c r="H30" s="370" t="e">
        <f>#REF!</f>
        <v>#REF!</v>
      </c>
      <c r="I30" s="370" t="e">
        <f>#REF!</f>
        <v>#REF!</v>
      </c>
      <c r="J30" s="370" t="e">
        <f>#REF!</f>
        <v>#REF!</v>
      </c>
      <c r="K30" s="370" t="e">
        <f t="shared" si="0"/>
        <v>#REF!</v>
      </c>
    </row>
    <row r="31" spans="1:12" s="9" customFormat="1" ht="19.5" customHeight="1">
      <c r="A31" s="94" t="s">
        <v>790</v>
      </c>
      <c r="B31" s="95" t="s">
        <v>791</v>
      </c>
      <c r="C31" s="95"/>
      <c r="D31" s="366" t="e">
        <f>D28-D29-D30</f>
        <v>#REF!</v>
      </c>
      <c r="E31" s="366" t="e">
        <f aca="true" t="shared" si="7" ref="E31:J31">E28-E29-E30</f>
        <v>#REF!</v>
      </c>
      <c r="F31" s="366" t="e">
        <f t="shared" si="7"/>
        <v>#REF!</v>
      </c>
      <c r="G31" s="366" t="e">
        <f t="shared" si="7"/>
        <v>#REF!</v>
      </c>
      <c r="H31" s="366" t="e">
        <f t="shared" si="7"/>
        <v>#REF!</v>
      </c>
      <c r="I31" s="366" t="e">
        <f t="shared" si="7"/>
        <v>#REF!</v>
      </c>
      <c r="J31" s="366" t="e">
        <f t="shared" si="7"/>
        <v>#REF!</v>
      </c>
      <c r="K31" s="367" t="e">
        <f t="shared" si="0"/>
        <v>#REF!</v>
      </c>
      <c r="L31" s="103"/>
    </row>
    <row r="32" spans="1:12" s="9" customFormat="1" ht="20.25" customHeight="1">
      <c r="A32" s="98" t="s">
        <v>792</v>
      </c>
      <c r="B32" s="99" t="s">
        <v>793</v>
      </c>
      <c r="C32" s="99"/>
      <c r="D32" s="368" t="e">
        <f>#REF!</f>
        <v>#REF!</v>
      </c>
      <c r="E32" s="369" t="e">
        <f>#REF!</f>
        <v>#REF!</v>
      </c>
      <c r="F32" s="369" t="e">
        <f>#REF!</f>
        <v>#REF!</v>
      </c>
      <c r="G32" s="369" t="e">
        <f>#REF!</f>
        <v>#REF!</v>
      </c>
      <c r="H32" s="369" t="e">
        <f>#REF!</f>
        <v>#REF!</v>
      </c>
      <c r="I32" s="369" t="e">
        <f>#REF!</f>
        <v>#REF!</v>
      </c>
      <c r="J32" s="369" t="e">
        <f>#REF!</f>
        <v>#REF!</v>
      </c>
      <c r="K32" s="369" t="e">
        <f t="shared" si="0"/>
        <v>#REF!</v>
      </c>
      <c r="L32" s="103"/>
    </row>
    <row r="33" spans="1:11" ht="27.75" customHeight="1">
      <c r="A33" s="4"/>
      <c r="B33" s="4"/>
      <c r="C33" s="4"/>
      <c r="D33" s="14"/>
      <c r="E33" s="446" t="str">
        <f>CDKT!$F$140</f>
        <v>Bình Döông, Ngaøy  20  thaùng  07 naêm  2015</v>
      </c>
      <c r="F33" s="446"/>
      <c r="G33" s="446"/>
      <c r="H33" s="446"/>
      <c r="I33" s="446"/>
      <c r="J33" s="446"/>
      <c r="K33" s="436"/>
    </row>
    <row r="34" spans="1:11" ht="18" customHeight="1">
      <c r="A34" s="11" t="s">
        <v>797</v>
      </c>
      <c r="C34" s="100" t="s">
        <v>798</v>
      </c>
      <c r="D34" s="51"/>
      <c r="E34" s="433" t="s">
        <v>799</v>
      </c>
      <c r="F34" s="433"/>
      <c r="G34" s="433"/>
      <c r="H34" s="433"/>
      <c r="I34" s="433"/>
      <c r="J34" s="433"/>
      <c r="K34" s="433"/>
    </row>
    <row r="35" spans="2:11" ht="19.5" customHeight="1">
      <c r="B35" s="11"/>
      <c r="C35" s="11"/>
      <c r="D35" s="170" t="e">
        <f>($K$36)/SUM($D$11,$E$11,$F$11,$G$11,$H$11,$J$11)*D11</f>
        <v>#REF!</v>
      </c>
      <c r="E35" s="170" t="e">
        <f aca="true" t="shared" si="8" ref="E35:J35">($K$36)/SUM($D$11,$E$11,$F$11,$G$11,$H$11,$J$11)*E11</f>
        <v>#REF!</v>
      </c>
      <c r="F35" s="170" t="e">
        <f t="shared" si="8"/>
        <v>#REF!</v>
      </c>
      <c r="G35" s="170" t="e">
        <f t="shared" si="8"/>
        <v>#REF!</v>
      </c>
      <c r="H35" s="170" t="e">
        <f t="shared" si="8"/>
        <v>#REF!</v>
      </c>
      <c r="I35" s="170"/>
      <c r="J35" s="170" t="e">
        <f t="shared" si="8"/>
        <v>#REF!</v>
      </c>
      <c r="K35" s="367" t="e">
        <f>SUM(D35:J35)</f>
        <v>#REF!</v>
      </c>
    </row>
    <row r="36" spans="2:11" ht="19.5" customHeight="1">
      <c r="B36" s="11"/>
      <c r="C36" s="11"/>
      <c r="D36" s="170"/>
      <c r="E36" s="170"/>
      <c r="F36" s="170"/>
      <c r="G36" s="170"/>
      <c r="H36" s="170"/>
      <c r="I36" s="170"/>
      <c r="J36" s="170"/>
      <c r="K36" s="170" t="e">
        <f>K20-I20</f>
        <v>#REF!</v>
      </c>
    </row>
    <row r="37" spans="1:11" ht="19.5" customHeight="1">
      <c r="A37" s="9" t="s">
        <v>817</v>
      </c>
      <c r="B37" s="12"/>
      <c r="C37" s="12"/>
      <c r="D37" s="170"/>
      <c r="E37" s="170"/>
      <c r="F37" s="170"/>
      <c r="G37" s="170"/>
      <c r="H37" s="170"/>
      <c r="I37" s="170"/>
      <c r="J37" s="170"/>
      <c r="K37" s="170"/>
    </row>
    <row r="38" spans="1:11" ht="15.75">
      <c r="A38" s="371" t="s">
        <v>818</v>
      </c>
      <c r="C38" s="51"/>
      <c r="D38" s="170" t="e">
        <f>D11-D39-D40</f>
        <v>#REF!</v>
      </c>
      <c r="E38" s="170"/>
      <c r="F38" s="170"/>
      <c r="G38" s="170"/>
      <c r="H38" s="170"/>
      <c r="I38" s="170"/>
      <c r="J38" s="170"/>
      <c r="K38" s="170"/>
    </row>
    <row r="39" spans="1:9" ht="15.75">
      <c r="A39" s="372" t="s">
        <v>819</v>
      </c>
      <c r="D39" s="222">
        <v>2603840144</v>
      </c>
      <c r="E39" s="53"/>
      <c r="F39" s="53"/>
      <c r="G39" s="53"/>
      <c r="H39" s="53"/>
      <c r="I39" s="53"/>
    </row>
    <row r="40" spans="1:11" ht="15.75">
      <c r="A40" s="371" t="s">
        <v>820</v>
      </c>
      <c r="D40" s="222">
        <v>63233803</v>
      </c>
      <c r="K40" s="13"/>
    </row>
    <row r="41" spans="4:11" ht="14.25">
      <c r="D41" s="52" t="e">
        <f>D15/D13*100</f>
        <v>#REF!</v>
      </c>
      <c r="E41" s="52" t="e">
        <f aca="true" t="shared" si="9" ref="E41:K41">E15/E13*100</f>
        <v>#REF!</v>
      </c>
      <c r="F41" s="52" t="e">
        <f t="shared" si="9"/>
        <v>#REF!</v>
      </c>
      <c r="G41" s="52" t="e">
        <f t="shared" si="9"/>
        <v>#REF!</v>
      </c>
      <c r="H41" s="52" t="e">
        <f t="shared" si="9"/>
        <v>#REF!</v>
      </c>
      <c r="I41" s="52" t="e">
        <f t="shared" si="9"/>
        <v>#REF!</v>
      </c>
      <c r="J41" s="52" t="e">
        <f t="shared" si="9"/>
        <v>#REF!</v>
      </c>
      <c r="K41" s="13" t="e">
        <f t="shared" si="9"/>
        <v>#REF!</v>
      </c>
    </row>
    <row r="42" ht="12.75" customHeight="1">
      <c r="K42" s="13"/>
    </row>
    <row r="43" ht="12.75" customHeight="1">
      <c r="K43" s="13"/>
    </row>
    <row r="44" ht="12.75" customHeight="1">
      <c r="K44" s="13" t="e">
        <f>K31*12</f>
        <v>#REF!</v>
      </c>
    </row>
    <row r="45" ht="12.75" customHeight="1">
      <c r="K45" s="13"/>
    </row>
    <row r="46" ht="12.75" customHeight="1">
      <c r="K46" s="13">
        <v>9000000000</v>
      </c>
    </row>
    <row r="47" ht="12.75" customHeight="1">
      <c r="K47" s="13">
        <f>K46/12</f>
        <v>750000000</v>
      </c>
    </row>
    <row r="48" spans="1:11" ht="15.75">
      <c r="A48" s="9" t="s">
        <v>821</v>
      </c>
      <c r="D48" s="222" t="e">
        <f>SUM(D38:D47)</f>
        <v>#REF!</v>
      </c>
      <c r="K48" s="13"/>
    </row>
    <row r="49" ht="14.25">
      <c r="K49" s="13"/>
    </row>
    <row r="50" ht="14.25">
      <c r="K50" s="13"/>
    </row>
    <row r="51" ht="14.25">
      <c r="K51" s="13"/>
    </row>
  </sheetData>
  <sheetProtection/>
  <mergeCells count="11">
    <mergeCell ref="E34:K34"/>
    <mergeCell ref="A8:A9"/>
    <mergeCell ref="B8:B9"/>
    <mergeCell ref="C8:C9"/>
    <mergeCell ref="D8:J8"/>
    <mergeCell ref="E1:K1"/>
    <mergeCell ref="E2:K3"/>
    <mergeCell ref="A4:K5"/>
    <mergeCell ref="A6:K6"/>
    <mergeCell ref="K8:K9"/>
    <mergeCell ref="E33:K33"/>
  </mergeCells>
  <printOptions horizontalCentered="1"/>
  <pageMargins left="0.16" right="0.21" top="0.28" bottom="0" header="0" footer="0"/>
  <pageSetup fitToHeight="0" fitToWidth="0" horizontalDpi="600" verticalDpi="600" orientation="landscape" paperSize="9" scale="92" r:id="rId1"/>
  <headerFooter alignWithMargins="0">
    <oddFooter>&amp;R4</oddFooter>
  </headerFooter>
</worksheet>
</file>

<file path=xl/worksheets/sheet6.xml><?xml version="1.0" encoding="utf-8"?>
<worksheet xmlns="http://schemas.openxmlformats.org/spreadsheetml/2006/main" xmlns:r="http://schemas.openxmlformats.org/officeDocument/2006/relationships">
  <sheetPr>
    <tabColor rgb="FFFF0000"/>
  </sheetPr>
  <dimension ref="A1:F83"/>
  <sheetViews>
    <sheetView zoomScalePageLayoutView="0" workbookViewId="0" topLeftCell="A9">
      <pane xSplit="1" ySplit="3" topLeftCell="B36" activePane="bottomRight" state="frozen"/>
      <selection pane="topLeft" activeCell="A9" sqref="A9"/>
      <selection pane="topRight" activeCell="B9" sqref="B9"/>
      <selection pane="bottomLeft" activeCell="A12" sqref="A12"/>
      <selection pane="bottomRight" activeCell="B12" sqref="B12"/>
    </sheetView>
  </sheetViews>
  <sheetFormatPr defaultColWidth="6.8515625" defaultRowHeight="12.75"/>
  <cols>
    <col min="1" max="1" width="55.7109375" style="1" customWidth="1"/>
    <col min="2" max="2" width="10.57421875" style="1" customWidth="1"/>
    <col min="3" max="3" width="7.140625" style="1" customWidth="1"/>
    <col min="4" max="4" width="16.28125" style="1" customWidth="1"/>
    <col min="5" max="5" width="15.7109375" style="13" customWidth="1"/>
    <col min="6" max="16384" width="6.8515625" style="1" customWidth="1"/>
  </cols>
  <sheetData>
    <row r="1" spans="1:5" ht="15.75">
      <c r="A1" s="175" t="s">
        <v>467</v>
      </c>
      <c r="B1" s="449" t="s">
        <v>1188</v>
      </c>
      <c r="C1" s="449"/>
      <c r="D1" s="449"/>
      <c r="E1" s="449"/>
    </row>
    <row r="2" spans="1:5" ht="15.75">
      <c r="A2" s="175" t="s">
        <v>466</v>
      </c>
      <c r="B2" s="442" t="s">
        <v>1185</v>
      </c>
      <c r="C2" s="442"/>
      <c r="D2" s="442"/>
      <c r="E2" s="442"/>
    </row>
    <row r="3" spans="1:5" ht="15.75">
      <c r="A3" s="175" t="s">
        <v>468</v>
      </c>
      <c r="B3" s="442" t="s">
        <v>1186</v>
      </c>
      <c r="C3" s="442"/>
      <c r="D3" s="442"/>
      <c r="E3" s="442"/>
    </row>
    <row r="4" spans="3:5" ht="12.75" customHeight="1">
      <c r="C4" s="174"/>
      <c r="D4" s="174"/>
      <c r="E4" s="174"/>
    </row>
    <row r="5" spans="1:5" ht="23.25">
      <c r="A5" s="457" t="s">
        <v>122</v>
      </c>
      <c r="B5" s="457"/>
      <c r="C5" s="457"/>
      <c r="D5" s="457"/>
      <c r="E5" s="458"/>
    </row>
    <row r="6" spans="1:5" ht="15.75" customHeight="1">
      <c r="A6" s="459" t="s">
        <v>43</v>
      </c>
      <c r="B6" s="459"/>
      <c r="C6" s="459"/>
      <c r="D6" s="459"/>
      <c r="E6" s="460"/>
    </row>
    <row r="7" spans="1:5" ht="18" customHeight="1">
      <c r="A7" s="461" t="s">
        <v>1226</v>
      </c>
      <c r="B7" s="461"/>
      <c r="C7" s="461"/>
      <c r="D7" s="462"/>
      <c r="E7" s="461"/>
    </row>
    <row r="8" spans="1:5" ht="11.25" customHeight="1">
      <c r="A8" s="78"/>
      <c r="B8" s="78"/>
      <c r="C8" s="78"/>
      <c r="D8" s="77"/>
      <c r="E8" s="77"/>
    </row>
    <row r="9" spans="1:5" ht="15.75">
      <c r="A9" s="450" t="s">
        <v>18</v>
      </c>
      <c r="B9" s="450" t="s">
        <v>1053</v>
      </c>
      <c r="C9" s="452" t="s">
        <v>86</v>
      </c>
      <c r="D9" s="454" t="s">
        <v>108</v>
      </c>
      <c r="E9" s="454"/>
    </row>
    <row r="10" spans="1:5" ht="15.75">
      <c r="A10" s="451"/>
      <c r="B10" s="451"/>
      <c r="C10" s="453"/>
      <c r="D10" s="55" t="s">
        <v>104</v>
      </c>
      <c r="E10" s="15" t="s">
        <v>105</v>
      </c>
    </row>
    <row r="11" spans="1:5" s="60" customFormat="1" ht="14.25">
      <c r="A11" s="57" t="s">
        <v>757</v>
      </c>
      <c r="B11" s="57"/>
      <c r="C11" s="58" t="s">
        <v>759</v>
      </c>
      <c r="D11" s="57" t="s">
        <v>760</v>
      </c>
      <c r="E11" s="59" t="s">
        <v>1134</v>
      </c>
    </row>
    <row r="12" spans="1:5" s="9" customFormat="1" ht="16.5" customHeight="1">
      <c r="A12" s="61" t="s">
        <v>44</v>
      </c>
      <c r="B12" s="61"/>
      <c r="C12" s="61"/>
      <c r="D12" s="62"/>
      <c r="E12" s="63"/>
    </row>
    <row r="13" spans="1:6" ht="16.5" customHeight="1">
      <c r="A13" s="64" t="s">
        <v>45</v>
      </c>
      <c r="B13" s="65" t="s">
        <v>761</v>
      </c>
      <c r="C13" s="64"/>
      <c r="D13" s="66">
        <v>568962278908</v>
      </c>
      <c r="E13" s="66">
        <v>406823945610</v>
      </c>
      <c r="F13" s="52"/>
    </row>
    <row r="14" spans="1:6" ht="16.5" customHeight="1">
      <c r="A14" s="64" t="s">
        <v>46</v>
      </c>
      <c r="B14" s="65" t="s">
        <v>763</v>
      </c>
      <c r="C14" s="64"/>
      <c r="D14" s="66">
        <v>-494415248624</v>
      </c>
      <c r="E14" s="66">
        <v>-167036133886</v>
      </c>
      <c r="F14" s="52"/>
    </row>
    <row r="15" spans="1:6" ht="16.5" customHeight="1">
      <c r="A15" s="64" t="s">
        <v>47</v>
      </c>
      <c r="B15" s="65" t="s">
        <v>48</v>
      </c>
      <c r="C15" s="64"/>
      <c r="D15" s="66">
        <v>-9939663109</v>
      </c>
      <c r="E15" s="66">
        <v>-8461503338</v>
      </c>
      <c r="F15" s="52"/>
    </row>
    <row r="16" spans="1:6" ht="16.5" customHeight="1">
      <c r="A16" s="64" t="s">
        <v>49</v>
      </c>
      <c r="B16" s="65" t="s">
        <v>50</v>
      </c>
      <c r="C16" s="64"/>
      <c r="D16" s="66">
        <v>-8653674551</v>
      </c>
      <c r="E16" s="66">
        <v>-8998029826</v>
      </c>
      <c r="F16" s="52"/>
    </row>
    <row r="17" spans="1:6" ht="16.5" customHeight="1">
      <c r="A17" s="64" t="s">
        <v>51</v>
      </c>
      <c r="B17" s="65" t="s">
        <v>52</v>
      </c>
      <c r="C17" s="64"/>
      <c r="D17" s="66">
        <v>-2354410964</v>
      </c>
      <c r="E17" s="66">
        <v>0</v>
      </c>
      <c r="F17" s="52"/>
    </row>
    <row r="18" spans="1:6" ht="16.5" customHeight="1">
      <c r="A18" s="64" t="s">
        <v>53</v>
      </c>
      <c r="B18" s="65" t="s">
        <v>54</v>
      </c>
      <c r="C18" s="64"/>
      <c r="D18" s="66">
        <v>4578652264</v>
      </c>
      <c r="E18" s="66">
        <v>5861106780</v>
      </c>
      <c r="F18" s="52"/>
    </row>
    <row r="19" spans="1:6" ht="16.5" customHeight="1">
      <c r="A19" s="64" t="s">
        <v>55</v>
      </c>
      <c r="B19" s="65" t="s">
        <v>56</v>
      </c>
      <c r="C19" s="64"/>
      <c r="D19" s="66">
        <v>-8964206160</v>
      </c>
      <c r="E19" s="66">
        <v>-11722040052</v>
      </c>
      <c r="F19" s="52"/>
    </row>
    <row r="20" spans="1:6" s="9" customFormat="1" ht="16.5" customHeight="1">
      <c r="A20" s="76" t="s">
        <v>57</v>
      </c>
      <c r="B20" s="68" t="s">
        <v>768</v>
      </c>
      <c r="C20" s="67"/>
      <c r="D20" s="48">
        <v>49213727764</v>
      </c>
      <c r="E20" s="48">
        <v>216467345288</v>
      </c>
      <c r="F20" s="52"/>
    </row>
    <row r="21" spans="1:6" ht="14.25">
      <c r="A21" s="64"/>
      <c r="B21" s="65"/>
      <c r="C21" s="64"/>
      <c r="D21" s="66"/>
      <c r="E21" s="66"/>
      <c r="F21" s="52"/>
    </row>
    <row r="22" spans="1:6" s="9" customFormat="1" ht="16.5" customHeight="1">
      <c r="A22" s="67" t="s">
        <v>58</v>
      </c>
      <c r="B22" s="68"/>
      <c r="C22" s="67"/>
      <c r="D22" s="69"/>
      <c r="E22" s="69"/>
      <c r="F22" s="52"/>
    </row>
    <row r="23" spans="1:6" ht="16.5" customHeight="1">
      <c r="A23" s="64" t="s">
        <v>59</v>
      </c>
      <c r="B23" s="65" t="s">
        <v>770</v>
      </c>
      <c r="C23" s="64"/>
      <c r="D23" s="66">
        <v>-8323135585</v>
      </c>
      <c r="E23" s="66">
        <v>-4114313635</v>
      </c>
      <c r="F23" s="52"/>
    </row>
    <row r="24" spans="1:6" ht="16.5" customHeight="1">
      <c r="A24" s="64" t="s">
        <v>60</v>
      </c>
      <c r="B24" s="65" t="s">
        <v>772</v>
      </c>
      <c r="C24" s="64"/>
      <c r="D24" s="66">
        <v>0</v>
      </c>
      <c r="E24" s="66"/>
      <c r="F24" s="52"/>
    </row>
    <row r="25" spans="1:6" ht="16.5" customHeight="1">
      <c r="A25" s="64" t="s">
        <v>61</v>
      </c>
      <c r="B25" s="65" t="s">
        <v>773</v>
      </c>
      <c r="C25" s="64"/>
      <c r="D25" s="66">
        <v>-20000000000</v>
      </c>
      <c r="E25" s="66">
        <v>0</v>
      </c>
      <c r="F25" s="52"/>
    </row>
    <row r="26" spans="1:6" ht="16.5" customHeight="1">
      <c r="A26" s="64" t="s">
        <v>62</v>
      </c>
      <c r="B26" s="65" t="s">
        <v>775</v>
      </c>
      <c r="C26" s="64"/>
      <c r="D26" s="66">
        <v>0</v>
      </c>
      <c r="E26" s="66">
        <v>0</v>
      </c>
      <c r="F26" s="52"/>
    </row>
    <row r="27" spans="1:6" ht="16.5" customHeight="1">
      <c r="A27" s="64" t="s">
        <v>63</v>
      </c>
      <c r="B27" s="65" t="s">
        <v>777</v>
      </c>
      <c r="C27" s="64"/>
      <c r="D27" s="66">
        <v>0</v>
      </c>
      <c r="E27" s="66">
        <v>0</v>
      </c>
      <c r="F27" s="52"/>
    </row>
    <row r="28" spans="1:6" ht="16.5" customHeight="1">
      <c r="A28" s="64" t="s">
        <v>64</v>
      </c>
      <c r="B28" s="65" t="s">
        <v>65</v>
      </c>
      <c r="C28" s="64"/>
      <c r="D28" s="66">
        <v>0</v>
      </c>
      <c r="E28" s="66">
        <v>0</v>
      </c>
      <c r="F28" s="52"/>
    </row>
    <row r="29" spans="1:6" ht="16.5" customHeight="1">
      <c r="A29" s="64" t="s">
        <v>66</v>
      </c>
      <c r="B29" s="65" t="s">
        <v>67</v>
      </c>
      <c r="C29" s="64"/>
      <c r="D29" s="66">
        <v>1039726340</v>
      </c>
      <c r="E29" s="66">
        <v>46919319</v>
      </c>
      <c r="F29" s="52"/>
    </row>
    <row r="30" spans="1:6" s="9" customFormat="1" ht="16.5" customHeight="1">
      <c r="A30" s="76" t="s">
        <v>68</v>
      </c>
      <c r="B30" s="68" t="s">
        <v>778</v>
      </c>
      <c r="C30" s="67"/>
      <c r="D30" s="69">
        <v>-27283409245</v>
      </c>
      <c r="E30" s="69">
        <v>-4067394316</v>
      </c>
      <c r="F30" s="52"/>
    </row>
    <row r="31" spans="1:6" ht="14.25">
      <c r="A31" s="64"/>
      <c r="B31" s="65"/>
      <c r="C31" s="64"/>
      <c r="D31" s="66"/>
      <c r="E31" s="66"/>
      <c r="F31" s="52"/>
    </row>
    <row r="32" spans="1:6" s="9" customFormat="1" ht="16.5" customHeight="1">
      <c r="A32" s="67" t="s">
        <v>69</v>
      </c>
      <c r="B32" s="68"/>
      <c r="C32" s="67"/>
      <c r="D32" s="69"/>
      <c r="E32" s="69"/>
      <c r="F32" s="52"/>
    </row>
    <row r="33" spans="1:6" ht="16.5" customHeight="1">
      <c r="A33" s="64" t="s">
        <v>70</v>
      </c>
      <c r="B33" s="65" t="s">
        <v>780</v>
      </c>
      <c r="C33" s="64"/>
      <c r="D33" s="66">
        <v>0</v>
      </c>
      <c r="E33" s="66">
        <v>0</v>
      </c>
      <c r="F33" s="52"/>
    </row>
    <row r="34" spans="1:6" ht="16.5" customHeight="1">
      <c r="A34" s="64" t="s">
        <v>71</v>
      </c>
      <c r="B34" s="65" t="s">
        <v>782</v>
      </c>
      <c r="C34" s="64"/>
      <c r="D34" s="66">
        <v>0</v>
      </c>
      <c r="E34" s="66">
        <v>0</v>
      </c>
      <c r="F34" s="52"/>
    </row>
    <row r="35" spans="1:6" ht="16.5" customHeight="1">
      <c r="A35" s="64" t="s">
        <v>72</v>
      </c>
      <c r="B35" s="65" t="s">
        <v>73</v>
      </c>
      <c r="C35" s="64"/>
      <c r="D35" s="66">
        <v>365647834845</v>
      </c>
      <c r="E35" s="66">
        <v>130953015493</v>
      </c>
      <c r="F35" s="52"/>
    </row>
    <row r="36" spans="1:6" ht="16.5" customHeight="1">
      <c r="A36" s="64" t="s">
        <v>74</v>
      </c>
      <c r="B36" s="65" t="s">
        <v>75</v>
      </c>
      <c r="C36" s="64"/>
      <c r="D36" s="66">
        <v>-376722860949</v>
      </c>
      <c r="E36" s="66">
        <v>-369580956681</v>
      </c>
      <c r="F36" s="52"/>
    </row>
    <row r="37" spans="1:6" ht="16.5" customHeight="1">
      <c r="A37" s="64" t="s">
        <v>76</v>
      </c>
      <c r="B37" s="65" t="s">
        <v>77</v>
      </c>
      <c r="C37" s="64"/>
      <c r="D37" s="66">
        <v>0</v>
      </c>
      <c r="E37" s="66">
        <v>-67784175</v>
      </c>
      <c r="F37" s="52"/>
    </row>
    <row r="38" spans="1:6" ht="16.5" customHeight="1">
      <c r="A38" s="64" t="s">
        <v>78</v>
      </c>
      <c r="B38" s="65" t="s">
        <v>79</v>
      </c>
      <c r="C38" s="64"/>
      <c r="D38" s="66">
        <v>0</v>
      </c>
      <c r="E38" s="66">
        <v>0</v>
      </c>
      <c r="F38" s="52"/>
    </row>
    <row r="39" spans="1:6" s="9" customFormat="1" ht="16.5" customHeight="1">
      <c r="A39" s="76" t="s">
        <v>80</v>
      </c>
      <c r="B39" s="68" t="s">
        <v>784</v>
      </c>
      <c r="C39" s="67"/>
      <c r="D39" s="48">
        <v>-11075026104</v>
      </c>
      <c r="E39" s="48">
        <v>-238695725363</v>
      </c>
      <c r="F39" s="52"/>
    </row>
    <row r="40" spans="1:6" ht="14.25">
      <c r="A40" s="64"/>
      <c r="B40" s="65"/>
      <c r="C40" s="64"/>
      <c r="D40" s="66"/>
      <c r="E40" s="66"/>
      <c r="F40" s="52"/>
    </row>
    <row r="41" spans="1:6" s="9" customFormat="1" ht="16.5" customHeight="1">
      <c r="A41" s="67" t="s">
        <v>81</v>
      </c>
      <c r="B41" s="68" t="s">
        <v>785</v>
      </c>
      <c r="C41" s="67"/>
      <c r="D41" s="48">
        <v>10855292415</v>
      </c>
      <c r="E41" s="48">
        <v>-26295774391</v>
      </c>
      <c r="F41" s="52"/>
    </row>
    <row r="42" spans="1:6" ht="16.5" customHeight="1">
      <c r="A42" s="64" t="s">
        <v>82</v>
      </c>
      <c r="B42" s="65" t="s">
        <v>791</v>
      </c>
      <c r="C42" s="64"/>
      <c r="D42" s="66">
        <v>71962946261</v>
      </c>
      <c r="E42" s="66">
        <v>65061880656</v>
      </c>
      <c r="F42" s="52"/>
    </row>
    <row r="43" spans="1:6" ht="16.5" customHeight="1">
      <c r="A43" s="64" t="s">
        <v>83</v>
      </c>
      <c r="B43" s="65" t="s">
        <v>84</v>
      </c>
      <c r="C43" s="64"/>
      <c r="D43" s="66">
        <v>-26809339</v>
      </c>
      <c r="E43" s="66">
        <v>17236567</v>
      </c>
      <c r="F43" s="52"/>
    </row>
    <row r="44" spans="1:6" s="9" customFormat="1" ht="16.5" customHeight="1">
      <c r="A44" s="70" t="s">
        <v>85</v>
      </c>
      <c r="B44" s="71" t="s">
        <v>793</v>
      </c>
      <c r="C44" s="71"/>
      <c r="D44" s="72">
        <v>82791429337</v>
      </c>
      <c r="E44" s="72">
        <v>38783342832</v>
      </c>
      <c r="F44" s="52"/>
    </row>
    <row r="45" ht="12.75" customHeight="1">
      <c r="E45" s="14"/>
    </row>
    <row r="46" spans="3:5" ht="14.25" customHeight="1">
      <c r="C46" s="463" t="s">
        <v>1225</v>
      </c>
      <c r="D46" s="463"/>
      <c r="E46" s="463"/>
    </row>
    <row r="47" spans="1:5" ht="14.25" customHeight="1">
      <c r="A47" s="9" t="s">
        <v>835</v>
      </c>
      <c r="C47" s="73"/>
      <c r="D47" s="455" t="s">
        <v>109</v>
      </c>
      <c r="E47" s="456"/>
    </row>
    <row r="48" ht="14.25" customHeight="1">
      <c r="B48" s="60"/>
    </row>
    <row r="49" spans="2:4" ht="14.25" customHeight="1">
      <c r="B49" s="60"/>
      <c r="D49" s="13"/>
    </row>
    <row r="50" spans="2:4" ht="14.25" customHeight="1">
      <c r="B50" s="60"/>
      <c r="D50" s="13"/>
    </row>
    <row r="51" spans="2:5" ht="14.25" customHeight="1">
      <c r="B51" s="60"/>
      <c r="D51" s="52"/>
      <c r="E51" s="342"/>
    </row>
    <row r="52" spans="3:5" s="9" customFormat="1" ht="14.25" customHeight="1">
      <c r="C52" s="73"/>
      <c r="D52" s="83"/>
      <c r="E52" s="83"/>
    </row>
    <row r="56" spans="1:5" ht="14.25">
      <c r="A56" s="350"/>
      <c r="E56" s="102"/>
    </row>
    <row r="57" spans="1:5" ht="14.25">
      <c r="A57" s="350"/>
      <c r="E57" s="102"/>
    </row>
    <row r="58" spans="1:5" ht="14.25">
      <c r="A58" s="350"/>
      <c r="E58" s="102"/>
    </row>
    <row r="59" spans="1:5" ht="14.25">
      <c r="A59" s="350"/>
      <c r="E59" s="102"/>
    </row>
    <row r="60" spans="1:5" ht="14.25">
      <c r="A60" s="350"/>
      <c r="E60" s="102"/>
    </row>
    <row r="61" spans="1:5" ht="14.25">
      <c r="A61" s="350"/>
      <c r="E61" s="102"/>
    </row>
    <row r="62" spans="2:5" ht="14.25">
      <c r="B62" s="102"/>
      <c r="C62" s="102"/>
      <c r="E62" s="1"/>
    </row>
    <row r="65" spans="1:5" ht="14.25">
      <c r="A65" s="350"/>
      <c r="E65" s="102"/>
    </row>
    <row r="66" spans="1:5" ht="14.25">
      <c r="A66" s="350"/>
      <c r="E66" s="102"/>
    </row>
    <row r="67" spans="1:5" ht="14.25">
      <c r="A67" s="350"/>
      <c r="E67" s="102"/>
    </row>
    <row r="68" spans="1:5" ht="14.25">
      <c r="A68" s="350"/>
      <c r="E68" s="102"/>
    </row>
    <row r="69" spans="1:5" ht="14.25">
      <c r="A69" s="350"/>
      <c r="E69" s="102"/>
    </row>
    <row r="70" spans="1:5" ht="14.25">
      <c r="A70" s="350"/>
      <c r="E70" s="102"/>
    </row>
    <row r="71" spans="1:5" ht="14.25">
      <c r="A71" s="350"/>
      <c r="E71" s="102"/>
    </row>
    <row r="72" spans="1:5" ht="14.25">
      <c r="A72" s="350"/>
      <c r="E72" s="102"/>
    </row>
    <row r="73" spans="1:5" ht="14.25">
      <c r="A73" s="350"/>
      <c r="E73" s="102"/>
    </row>
    <row r="74" spans="1:5" ht="14.25">
      <c r="A74" s="350"/>
      <c r="E74" s="102"/>
    </row>
    <row r="75" spans="1:5" ht="14.25">
      <c r="A75" s="350"/>
      <c r="E75" s="102"/>
    </row>
    <row r="76" spans="1:5" ht="14.25">
      <c r="A76" s="350"/>
      <c r="E76" s="102"/>
    </row>
    <row r="77" spans="1:5" ht="14.25">
      <c r="A77" s="350"/>
      <c r="E77" s="102"/>
    </row>
    <row r="78" spans="1:5" ht="14.25">
      <c r="A78" s="350"/>
      <c r="E78" s="102"/>
    </row>
    <row r="79" spans="1:5" ht="14.25">
      <c r="A79" s="350"/>
      <c r="E79" s="102"/>
    </row>
    <row r="80" spans="1:5" ht="14.25">
      <c r="A80" s="350"/>
      <c r="E80" s="102"/>
    </row>
    <row r="81" spans="1:5" ht="14.25">
      <c r="A81" s="350"/>
      <c r="E81" s="102"/>
    </row>
    <row r="82" spans="1:5" ht="14.25">
      <c r="A82" s="350"/>
      <c r="E82" s="102"/>
    </row>
    <row r="83" ht="14.25">
      <c r="E83" s="102"/>
    </row>
  </sheetData>
  <sheetProtection/>
  <mergeCells count="12">
    <mergeCell ref="D47:E47"/>
    <mergeCell ref="A5:E5"/>
    <mergeCell ref="A6:E6"/>
    <mergeCell ref="A7:E7"/>
    <mergeCell ref="C46:E46"/>
    <mergeCell ref="B1:E1"/>
    <mergeCell ref="A9:A10"/>
    <mergeCell ref="B9:B10"/>
    <mergeCell ref="C9:C10"/>
    <mergeCell ref="D9:E9"/>
    <mergeCell ref="B2:E2"/>
    <mergeCell ref="B3:E3"/>
  </mergeCells>
  <printOptions horizontalCentered="1"/>
  <pageMargins left="0.26" right="0.21" top="0.73" bottom="0.17" header="0.26" footer="0.17"/>
  <pageSetup horizontalDpi="600" verticalDpi="600" orientation="portrait" paperSize="9" scale="92" r:id="rId1"/>
  <headerFooter alignWithMargins="0">
    <oddFooter>&amp;R5</oddFooter>
  </headerFooter>
</worksheet>
</file>

<file path=xl/worksheets/sheet7.xml><?xml version="1.0" encoding="utf-8"?>
<worksheet xmlns="http://schemas.openxmlformats.org/spreadsheetml/2006/main" xmlns:r="http://schemas.openxmlformats.org/officeDocument/2006/relationships">
  <sheetPr>
    <tabColor rgb="FFFF0000"/>
  </sheetPr>
  <dimension ref="A1:B145"/>
  <sheetViews>
    <sheetView zoomScalePageLayoutView="0" workbookViewId="0" topLeftCell="A13">
      <selection activeCell="A12" sqref="A12"/>
    </sheetView>
  </sheetViews>
  <sheetFormatPr defaultColWidth="9.140625" defaultRowHeight="12.75"/>
  <cols>
    <col min="1" max="1" width="6.28125" style="105" customWidth="1"/>
    <col min="2" max="2" width="82.28125" style="105" customWidth="1"/>
    <col min="3" max="16384" width="9.140625" style="109" customWidth="1"/>
  </cols>
  <sheetData>
    <row r="1" spans="1:2" s="113" customFormat="1" ht="16.5" customHeight="1">
      <c r="A1" s="219" t="s">
        <v>1190</v>
      </c>
      <c r="B1" s="220"/>
    </row>
    <row r="2" spans="1:2" s="113" customFormat="1" ht="15.75" customHeight="1">
      <c r="A2" s="400" t="s">
        <v>1192</v>
      </c>
      <c r="B2" s="220"/>
    </row>
    <row r="3" spans="1:2" s="113" customFormat="1" ht="15.75" customHeight="1">
      <c r="A3" s="221" t="s">
        <v>1191</v>
      </c>
      <c r="B3" s="220"/>
    </row>
    <row r="5" spans="1:2" ht="15.75">
      <c r="A5" s="464" t="s">
        <v>267</v>
      </c>
      <c r="B5" s="464"/>
    </row>
    <row r="6" spans="1:2" ht="15.75">
      <c r="A6" s="464" t="s">
        <v>1228</v>
      </c>
      <c r="B6" s="464"/>
    </row>
    <row r="8" ht="47.25">
      <c r="B8" s="106" t="s">
        <v>1229</v>
      </c>
    </row>
    <row r="10" spans="1:2" ht="15.75">
      <c r="A10" s="107">
        <v>1</v>
      </c>
      <c r="B10" s="108" t="s">
        <v>268</v>
      </c>
    </row>
    <row r="11" spans="1:2" ht="15.75">
      <c r="A11" s="107">
        <v>1.1</v>
      </c>
      <c r="B11" s="108" t="s">
        <v>269</v>
      </c>
    </row>
    <row r="12" ht="15.75">
      <c r="B12" s="106" t="s">
        <v>270</v>
      </c>
    </row>
    <row r="13" spans="1:2" ht="15.75">
      <c r="A13" s="107">
        <v>1.2</v>
      </c>
      <c r="B13" s="108" t="s">
        <v>271</v>
      </c>
    </row>
    <row r="14" ht="15.75">
      <c r="B14" s="106" t="s">
        <v>272</v>
      </c>
    </row>
    <row r="15" spans="1:2" ht="15.75">
      <c r="A15" s="107">
        <v>1.3</v>
      </c>
      <c r="B15" s="108" t="s">
        <v>273</v>
      </c>
    </row>
    <row r="16" spans="1:2" ht="15.75">
      <c r="A16" s="105" t="s">
        <v>232</v>
      </c>
      <c r="B16" s="106" t="s">
        <v>274</v>
      </c>
    </row>
    <row r="17" spans="1:2" ht="15.75">
      <c r="A17" s="105" t="s">
        <v>232</v>
      </c>
      <c r="B17" s="106" t="s">
        <v>275</v>
      </c>
    </row>
    <row r="18" spans="1:2" ht="15.75">
      <c r="A18" s="105" t="s">
        <v>232</v>
      </c>
      <c r="B18" s="106" t="s">
        <v>276</v>
      </c>
    </row>
    <row r="19" spans="1:2" ht="31.5">
      <c r="A19" s="105" t="s">
        <v>232</v>
      </c>
      <c r="B19" s="106" t="s">
        <v>277</v>
      </c>
    </row>
    <row r="20" ht="15.75">
      <c r="B20" s="106" t="s">
        <v>278</v>
      </c>
    </row>
    <row r="21" spans="1:2" ht="31.5">
      <c r="A21" s="105" t="s">
        <v>232</v>
      </c>
      <c r="B21" s="106" t="s">
        <v>279</v>
      </c>
    </row>
    <row r="22" spans="1:2" ht="15.75">
      <c r="A22" s="105" t="s">
        <v>232</v>
      </c>
      <c r="B22" s="106" t="s">
        <v>280</v>
      </c>
    </row>
    <row r="23" spans="1:2" ht="15.75">
      <c r="A23" s="105" t="s">
        <v>232</v>
      </c>
      <c r="B23" s="106" t="s">
        <v>281</v>
      </c>
    </row>
    <row r="24" spans="1:2" ht="15.75">
      <c r="A24" s="105" t="s">
        <v>232</v>
      </c>
      <c r="B24" s="106" t="s">
        <v>282</v>
      </c>
    </row>
    <row r="25" spans="1:2" ht="15.75">
      <c r="A25" s="105" t="s">
        <v>232</v>
      </c>
      <c r="B25" s="106" t="s">
        <v>283</v>
      </c>
    </row>
    <row r="26" spans="1:2" ht="15.75">
      <c r="A26" s="105" t="s">
        <v>232</v>
      </c>
      <c r="B26" s="106" t="s">
        <v>284</v>
      </c>
    </row>
    <row r="27" ht="31.5">
      <c r="B27" s="106" t="s">
        <v>285</v>
      </c>
    </row>
    <row r="28" ht="31.5">
      <c r="B28" s="106" t="s">
        <v>286</v>
      </c>
    </row>
    <row r="29" ht="31.5">
      <c r="B29" s="106" t="s">
        <v>287</v>
      </c>
    </row>
    <row r="30" ht="31.5">
      <c r="B30" s="106" t="s">
        <v>288</v>
      </c>
    </row>
    <row r="31" ht="31.5">
      <c r="B31" s="106" t="s">
        <v>289</v>
      </c>
    </row>
    <row r="32" ht="15.75">
      <c r="B32" s="106" t="s">
        <v>290</v>
      </c>
    </row>
    <row r="35" spans="1:2" ht="15.75">
      <c r="A35" s="107">
        <v>2</v>
      </c>
      <c r="B35" s="108" t="s">
        <v>291</v>
      </c>
    </row>
    <row r="36" spans="1:2" ht="15.75">
      <c r="A36" s="107">
        <v>2.1</v>
      </c>
      <c r="B36" s="108" t="s">
        <v>292</v>
      </c>
    </row>
    <row r="37" ht="15.75">
      <c r="B37" s="106" t="s">
        <v>293</v>
      </c>
    </row>
    <row r="38" spans="1:2" ht="15.75">
      <c r="A38" s="107">
        <v>2.2</v>
      </c>
      <c r="B38" s="108" t="s">
        <v>294</v>
      </c>
    </row>
    <row r="39" ht="15.75">
      <c r="B39" s="108" t="s">
        <v>295</v>
      </c>
    </row>
    <row r="40" spans="1:2" ht="15.75">
      <c r="A40" s="109"/>
      <c r="B40" s="106" t="s">
        <v>296</v>
      </c>
    </row>
    <row r="41" spans="1:2" ht="57.75" customHeight="1">
      <c r="A41" s="109"/>
      <c r="B41" s="227" t="s">
        <v>452</v>
      </c>
    </row>
    <row r="42" ht="15.75">
      <c r="B42" s="397" t="s">
        <v>1230</v>
      </c>
    </row>
    <row r="43" ht="15.75">
      <c r="B43" s="106"/>
    </row>
    <row r="44" spans="1:2" ht="15.75">
      <c r="A44" s="107">
        <v>3</v>
      </c>
      <c r="B44" s="108" t="s">
        <v>297</v>
      </c>
    </row>
    <row r="45" spans="1:2" ht="15.75">
      <c r="A45" s="107">
        <v>3.1</v>
      </c>
      <c r="B45" s="108" t="s">
        <v>298</v>
      </c>
    </row>
    <row r="46" ht="81" customHeight="1">
      <c r="B46" s="227" t="s">
        <v>1189</v>
      </c>
    </row>
    <row r="47" spans="1:2" ht="15.75">
      <c r="A47" s="107">
        <v>3.2</v>
      </c>
      <c r="B47" s="108" t="s">
        <v>299</v>
      </c>
    </row>
    <row r="48" ht="47.25">
      <c r="B48" s="106" t="s">
        <v>300</v>
      </c>
    </row>
    <row r="49" ht="15.75">
      <c r="B49" s="106"/>
    </row>
    <row r="50" spans="1:2" ht="15.75">
      <c r="A50" s="107">
        <v>3.3</v>
      </c>
      <c r="B50" s="108" t="s">
        <v>301</v>
      </c>
    </row>
    <row r="51" spans="1:2" ht="15.75">
      <c r="A51" s="107"/>
      <c r="B51" s="108"/>
    </row>
    <row r="52" spans="1:2" ht="15.75">
      <c r="A52" s="107">
        <v>4</v>
      </c>
      <c r="B52" s="108" t="s">
        <v>302</v>
      </c>
    </row>
    <row r="53" spans="1:2" ht="15.75">
      <c r="A53" s="107">
        <v>4.1</v>
      </c>
      <c r="B53" s="108" t="s">
        <v>303</v>
      </c>
    </row>
    <row r="55" spans="1:2" ht="47.25">
      <c r="A55" s="109" t="s">
        <v>232</v>
      </c>
      <c r="B55" s="106" t="s">
        <v>304</v>
      </c>
    </row>
    <row r="56" spans="1:2" ht="31.5">
      <c r="A56" s="109" t="s">
        <v>232</v>
      </c>
      <c r="B56" s="106" t="s">
        <v>305</v>
      </c>
    </row>
    <row r="57" spans="1:2" ht="24" customHeight="1">
      <c r="A57" s="109"/>
      <c r="B57" s="106" t="s">
        <v>306</v>
      </c>
    </row>
    <row r="58" spans="1:2" ht="23.25" customHeight="1">
      <c r="A58" s="109"/>
      <c r="B58" s="106" t="s">
        <v>307</v>
      </c>
    </row>
    <row r="59" spans="1:2" ht="15.75">
      <c r="A59" s="109"/>
      <c r="B59" s="106" t="s">
        <v>308</v>
      </c>
    </row>
    <row r="60" ht="13.5" customHeight="1"/>
    <row r="61" spans="1:2" ht="15.75">
      <c r="A61" s="107">
        <v>4.2</v>
      </c>
      <c r="B61" s="108" t="s">
        <v>309</v>
      </c>
    </row>
    <row r="63" spans="1:2" ht="15.75">
      <c r="A63" s="109" t="s">
        <v>232</v>
      </c>
      <c r="B63" s="106" t="s">
        <v>310</v>
      </c>
    </row>
    <row r="64" spans="1:2" ht="21.75" customHeight="1">
      <c r="A64" s="109" t="s">
        <v>232</v>
      </c>
      <c r="B64" s="106" t="s">
        <v>311</v>
      </c>
    </row>
    <row r="65" spans="1:2" ht="20.25" customHeight="1">
      <c r="A65" s="109"/>
      <c r="B65" s="106" t="s">
        <v>312</v>
      </c>
    </row>
    <row r="66" spans="1:2" ht="15.75">
      <c r="A66" s="109"/>
      <c r="B66" s="106" t="s">
        <v>313</v>
      </c>
    </row>
    <row r="68" spans="1:2" ht="15.75">
      <c r="A68" s="107">
        <v>4.3</v>
      </c>
      <c r="B68" s="108" t="s">
        <v>314</v>
      </c>
    </row>
    <row r="69" spans="1:2" ht="15.75">
      <c r="A69" s="105" t="s">
        <v>232</v>
      </c>
      <c r="B69" s="110" t="s">
        <v>315</v>
      </c>
    </row>
    <row r="71" spans="1:2" ht="15.75">
      <c r="A71" s="109"/>
      <c r="B71" s="106" t="s">
        <v>316</v>
      </c>
    </row>
    <row r="72" spans="1:2" ht="15.75">
      <c r="A72" s="109"/>
      <c r="B72" s="106" t="s">
        <v>317</v>
      </c>
    </row>
    <row r="73" ht="31.5">
      <c r="B73" s="106" t="s">
        <v>318</v>
      </c>
    </row>
    <row r="74" spans="1:2" ht="15.75">
      <c r="A74" s="109"/>
      <c r="B74" s="106" t="s">
        <v>319</v>
      </c>
    </row>
    <row r="76" spans="1:2" ht="31.5">
      <c r="A76" s="109"/>
      <c r="B76" s="106" t="s">
        <v>320</v>
      </c>
    </row>
    <row r="77" spans="1:2" ht="15.75">
      <c r="A77" s="109"/>
      <c r="B77" s="106" t="s">
        <v>321</v>
      </c>
    </row>
    <row r="78" spans="1:2" ht="15.75">
      <c r="A78" s="105" t="s">
        <v>232</v>
      </c>
      <c r="B78" s="110" t="s">
        <v>322</v>
      </c>
    </row>
    <row r="79" spans="1:2" ht="32.25" customHeight="1">
      <c r="A79" s="109"/>
      <c r="B79" s="106" t="s">
        <v>323</v>
      </c>
    </row>
    <row r="80" spans="1:2" ht="31.5">
      <c r="A80" s="109"/>
      <c r="B80" s="106" t="s">
        <v>828</v>
      </c>
    </row>
    <row r="81" spans="1:2" ht="15.75">
      <c r="A81" s="109"/>
      <c r="B81" s="106"/>
    </row>
    <row r="82" spans="1:2" ht="15.75">
      <c r="A82" s="109" t="s">
        <v>232</v>
      </c>
      <c r="B82" s="110" t="s">
        <v>324</v>
      </c>
    </row>
    <row r="84" spans="1:2" ht="15.75">
      <c r="A84" s="106"/>
      <c r="B84" s="106" t="s">
        <v>325</v>
      </c>
    </row>
    <row r="85" spans="1:2" ht="15.75">
      <c r="A85" s="106"/>
      <c r="B85" s="106" t="s">
        <v>846</v>
      </c>
    </row>
    <row r="86" spans="1:2" ht="15.75">
      <c r="A86" s="106"/>
      <c r="B86" s="106" t="s">
        <v>474</v>
      </c>
    </row>
    <row r="87" spans="1:2" ht="15.75">
      <c r="A87" s="106"/>
      <c r="B87" s="106" t="s">
        <v>326</v>
      </c>
    </row>
    <row r="88" spans="1:2" ht="15.75">
      <c r="A88" s="106"/>
      <c r="B88" s="106" t="s">
        <v>472</v>
      </c>
    </row>
    <row r="89" spans="1:2" ht="15.75">
      <c r="A89" s="106"/>
      <c r="B89" s="106" t="s">
        <v>473</v>
      </c>
    </row>
    <row r="90" spans="1:2" ht="15.75">
      <c r="A90" s="107">
        <v>4.4</v>
      </c>
      <c r="B90" s="108" t="s">
        <v>327</v>
      </c>
    </row>
    <row r="92" spans="1:2" ht="15.75">
      <c r="A92" s="105" t="s">
        <v>232</v>
      </c>
      <c r="B92" s="106" t="s">
        <v>328</v>
      </c>
    </row>
    <row r="93" spans="1:2" ht="22.5" customHeight="1">
      <c r="A93" s="105" t="s">
        <v>232</v>
      </c>
      <c r="B93" s="106" t="s">
        <v>329</v>
      </c>
    </row>
    <row r="94" spans="1:2" ht="15.75">
      <c r="A94" s="105" t="s">
        <v>232</v>
      </c>
      <c r="B94" s="106" t="s">
        <v>330</v>
      </c>
    </row>
    <row r="95" ht="15">
      <c r="A95" s="105" t="s">
        <v>232</v>
      </c>
    </row>
    <row r="96" spans="1:2" ht="31.5">
      <c r="A96" s="105" t="s">
        <v>232</v>
      </c>
      <c r="B96" s="106" t="s">
        <v>331</v>
      </c>
    </row>
    <row r="97" spans="1:2" ht="15.75">
      <c r="A97" s="107">
        <v>4.5</v>
      </c>
      <c r="B97" s="108" t="s">
        <v>332</v>
      </c>
    </row>
    <row r="98" ht="31.5">
      <c r="B98" s="106" t="s">
        <v>333</v>
      </c>
    </row>
    <row r="99" ht="15.75">
      <c r="B99" s="106"/>
    </row>
    <row r="100" spans="1:2" ht="15.75">
      <c r="A100" s="107">
        <v>4.6</v>
      </c>
      <c r="B100" s="108" t="s">
        <v>334</v>
      </c>
    </row>
    <row r="102" spans="1:2" ht="31.5">
      <c r="A102" s="109"/>
      <c r="B102" s="111" t="s">
        <v>335</v>
      </c>
    </row>
    <row r="103" spans="1:2" ht="15.75">
      <c r="A103" s="109" t="s">
        <v>232</v>
      </c>
      <c r="B103" s="106" t="s">
        <v>336</v>
      </c>
    </row>
    <row r="104" spans="1:2" ht="15.75">
      <c r="A104" s="109" t="s">
        <v>232</v>
      </c>
      <c r="B104" s="106" t="s">
        <v>337</v>
      </c>
    </row>
    <row r="105" spans="1:2" ht="21" customHeight="1">
      <c r="A105" s="109"/>
      <c r="B105" s="106" t="s">
        <v>338</v>
      </c>
    </row>
    <row r="106" spans="1:2" ht="20.25" customHeight="1">
      <c r="A106" s="109"/>
      <c r="B106" s="106" t="s">
        <v>339</v>
      </c>
    </row>
    <row r="107" spans="1:2" ht="15.75">
      <c r="A107" s="109"/>
      <c r="B107" s="106" t="s">
        <v>340</v>
      </c>
    </row>
    <row r="108" spans="1:2" ht="15.75">
      <c r="A108" s="109" t="s">
        <v>232</v>
      </c>
      <c r="B108" s="106" t="s">
        <v>341</v>
      </c>
    </row>
    <row r="110" spans="1:2" ht="15.75">
      <c r="A110" s="107">
        <v>4.7</v>
      </c>
      <c r="B110" s="108" t="s">
        <v>342</v>
      </c>
    </row>
    <row r="111" spans="1:2" ht="15.75">
      <c r="A111" s="105" t="s">
        <v>232</v>
      </c>
      <c r="B111" s="106" t="s">
        <v>343</v>
      </c>
    </row>
    <row r="112" spans="1:2" ht="15.75">
      <c r="A112" s="105" t="s">
        <v>232</v>
      </c>
      <c r="B112" s="106" t="s">
        <v>370</v>
      </c>
    </row>
    <row r="113" ht="15.75">
      <c r="B113" s="106" t="s">
        <v>371</v>
      </c>
    </row>
    <row r="114" spans="1:2" ht="31.5">
      <c r="A114" s="105" t="s">
        <v>232</v>
      </c>
      <c r="B114" s="106" t="s">
        <v>372</v>
      </c>
    </row>
    <row r="115" ht="15.75">
      <c r="B115" s="106" t="s">
        <v>373</v>
      </c>
    </row>
    <row r="116" spans="1:2" ht="15.75">
      <c r="A116" s="105" t="s">
        <v>232</v>
      </c>
      <c r="B116" s="106" t="s">
        <v>374</v>
      </c>
    </row>
    <row r="117" spans="1:2" ht="15.75">
      <c r="A117" s="105" t="s">
        <v>232</v>
      </c>
      <c r="B117" s="106" t="s">
        <v>375</v>
      </c>
    </row>
    <row r="118" spans="1:2" ht="34.5" customHeight="1">
      <c r="A118" s="105" t="s">
        <v>232</v>
      </c>
      <c r="B118" s="106" t="s">
        <v>376</v>
      </c>
    </row>
    <row r="119" ht="15.75">
      <c r="B119" s="106" t="s">
        <v>377</v>
      </c>
    </row>
    <row r="120" spans="1:2" ht="15.75">
      <c r="A120" s="105" t="s">
        <v>232</v>
      </c>
      <c r="B120" s="106" t="s">
        <v>378</v>
      </c>
    </row>
    <row r="121" spans="1:2" ht="15.75">
      <c r="A121" s="105" t="s">
        <v>232</v>
      </c>
      <c r="B121" s="106" t="s">
        <v>379</v>
      </c>
    </row>
    <row r="122" spans="1:2" ht="15.75">
      <c r="A122" s="105" t="s">
        <v>232</v>
      </c>
      <c r="B122" s="106" t="s">
        <v>380</v>
      </c>
    </row>
    <row r="123" spans="1:2" ht="15.75">
      <c r="A123" s="105" t="s">
        <v>232</v>
      </c>
      <c r="B123" s="106" t="s">
        <v>381</v>
      </c>
    </row>
    <row r="124" ht="15.75">
      <c r="B124" s="106" t="s">
        <v>382</v>
      </c>
    </row>
    <row r="125" spans="1:2" ht="15.75">
      <c r="A125" s="107">
        <v>4.8</v>
      </c>
      <c r="B125" s="108" t="s">
        <v>383</v>
      </c>
    </row>
    <row r="126" ht="31.5">
      <c r="B126" s="106" t="s">
        <v>384</v>
      </c>
    </row>
    <row r="127" ht="15.75">
      <c r="B127" s="106" t="s">
        <v>385</v>
      </c>
    </row>
    <row r="128" spans="1:2" ht="22.5" customHeight="1">
      <c r="A128" s="107">
        <v>4.9</v>
      </c>
      <c r="B128" s="108" t="s">
        <v>386</v>
      </c>
    </row>
    <row r="129" ht="15.75">
      <c r="B129" s="108" t="s">
        <v>387</v>
      </c>
    </row>
    <row r="130" ht="47.25">
      <c r="B130" s="106" t="s">
        <v>388</v>
      </c>
    </row>
    <row r="131" ht="47.25">
      <c r="B131" s="106" t="s">
        <v>389</v>
      </c>
    </row>
    <row r="133" spans="1:2" ht="15.75">
      <c r="A133" s="112">
        <v>4.1</v>
      </c>
      <c r="B133" s="108" t="s">
        <v>390</v>
      </c>
    </row>
    <row r="135" ht="31.5">
      <c r="B135" s="106" t="s">
        <v>391</v>
      </c>
    </row>
    <row r="136" ht="47.25">
      <c r="B136" s="106" t="s">
        <v>392</v>
      </c>
    </row>
    <row r="137" ht="15.75">
      <c r="B137" s="106" t="s">
        <v>393</v>
      </c>
    </row>
    <row r="138" ht="15.75">
      <c r="B138" s="106" t="s">
        <v>344</v>
      </c>
    </row>
    <row r="139" ht="15.75">
      <c r="B139" s="106" t="s">
        <v>394</v>
      </c>
    </row>
    <row r="141" spans="1:2" s="229" customFormat="1" ht="15.75">
      <c r="A141" s="228">
        <v>4.11</v>
      </c>
      <c r="B141" s="228" t="s">
        <v>456</v>
      </c>
    </row>
    <row r="142" spans="1:2" s="229" customFormat="1" ht="118.5" customHeight="1">
      <c r="A142" s="230"/>
      <c r="B142" s="227" t="s">
        <v>458</v>
      </c>
    </row>
    <row r="143" spans="1:2" s="229" customFormat="1" ht="31.5">
      <c r="A143" s="230"/>
      <c r="B143" s="230" t="s">
        <v>457</v>
      </c>
    </row>
    <row r="144" spans="1:2" s="229" customFormat="1" ht="15.75">
      <c r="A144" s="230"/>
      <c r="B144" s="230"/>
    </row>
    <row r="145" spans="1:2" s="229" customFormat="1" ht="15.75">
      <c r="A145" s="230"/>
      <c r="B145" s="230"/>
    </row>
  </sheetData>
  <sheetProtection/>
  <mergeCells count="2">
    <mergeCell ref="A6:B6"/>
    <mergeCell ref="A5:B5"/>
  </mergeCells>
  <printOptions/>
  <pageMargins left="0.82" right="0.41" top="0.75" bottom="0.75" header="0.3" footer="0.3"/>
  <pageSetup firstPageNumber="6" useFirstPageNumber="1" horizontalDpi="600" verticalDpi="600" orientation="portrait" r:id="rId1"/>
  <headerFooter>
    <oddFooter>&amp;R&amp;P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2:E171"/>
  <sheetViews>
    <sheetView zoomScalePageLayoutView="0" workbookViewId="0" topLeftCell="B1">
      <pane xSplit="2" ySplit="4" topLeftCell="D137" activePane="bottomRight" state="frozen"/>
      <selection pane="topLeft" activeCell="B1" sqref="B1"/>
      <selection pane="topRight" activeCell="D1" sqref="D1"/>
      <selection pane="bottomLeft" activeCell="B5" sqref="B5"/>
      <selection pane="bottomRight" activeCell="D150" sqref="D150"/>
    </sheetView>
  </sheetViews>
  <sheetFormatPr defaultColWidth="9.140625" defaultRowHeight="12.75"/>
  <cols>
    <col min="1" max="1" width="5.7109375" style="167" hidden="1" customWidth="1"/>
    <col min="2" max="2" width="4.7109375" style="167" customWidth="1"/>
    <col min="3" max="3" width="61.421875" style="145" customWidth="1"/>
    <col min="4" max="4" width="20.7109375" style="249" bestFit="1" customWidth="1"/>
    <col min="5" max="5" width="18.140625" style="168" bestFit="1" customWidth="1"/>
    <col min="6" max="16384" width="9.140625" style="145" customWidth="1"/>
  </cols>
  <sheetData>
    <row r="2" spans="1:5" s="133" customFormat="1" ht="15.75">
      <c r="A2" s="132"/>
      <c r="B2" s="132" t="s">
        <v>203</v>
      </c>
      <c r="D2" s="242"/>
      <c r="E2" s="134"/>
    </row>
    <row r="3" spans="1:5" s="133" customFormat="1" ht="15.75">
      <c r="A3" s="132"/>
      <c r="B3" s="135"/>
      <c r="C3" s="136"/>
      <c r="D3" s="243"/>
      <c r="E3" s="137"/>
    </row>
    <row r="4" spans="1:5" s="140" customFormat="1" ht="15.75">
      <c r="A4" s="208" t="s">
        <v>747</v>
      </c>
      <c r="B4" s="138" t="s">
        <v>125</v>
      </c>
      <c r="C4" s="139" t="s">
        <v>126</v>
      </c>
      <c r="D4" s="399" t="s">
        <v>204</v>
      </c>
      <c r="E4" s="165" t="s">
        <v>127</v>
      </c>
    </row>
    <row r="5" spans="1:5" s="133" customFormat="1" ht="15.75">
      <c r="A5" s="132"/>
      <c r="B5" s="141" t="s">
        <v>757</v>
      </c>
      <c r="C5" s="128" t="s">
        <v>128</v>
      </c>
      <c r="D5" s="353">
        <v>82791429337</v>
      </c>
      <c r="E5" s="353">
        <v>71962946261</v>
      </c>
    </row>
    <row r="6" spans="2:5" ht="15.75">
      <c r="B6" s="142"/>
      <c r="C6" s="129" t="s">
        <v>129</v>
      </c>
      <c r="D6" s="351">
        <v>358633326</v>
      </c>
      <c r="E6" s="351">
        <v>437389264</v>
      </c>
    </row>
    <row r="7" spans="2:5" ht="15.75">
      <c r="B7" s="142"/>
      <c r="C7" s="146" t="s">
        <v>130</v>
      </c>
      <c r="D7" s="351">
        <v>35167444175</v>
      </c>
      <c r="E7" s="351">
        <v>52834511284</v>
      </c>
    </row>
    <row r="8" spans="2:5" ht="15.75">
      <c r="B8" s="142"/>
      <c r="C8" s="129" t="s">
        <v>131</v>
      </c>
      <c r="D8" s="351"/>
      <c r="E8" s="351"/>
    </row>
    <row r="9" spans="2:5" ht="15.75">
      <c r="B9" s="142"/>
      <c r="C9" s="129" t="s">
        <v>132</v>
      </c>
      <c r="D9" s="351">
        <v>47265351836</v>
      </c>
      <c r="E9" s="351">
        <v>18691045713</v>
      </c>
    </row>
    <row r="10" spans="1:5" s="133" customFormat="1" ht="15.75">
      <c r="A10" s="132"/>
      <c r="B10" s="147" t="s">
        <v>758</v>
      </c>
      <c r="C10" s="130" t="s">
        <v>133</v>
      </c>
      <c r="D10" s="353">
        <v>0</v>
      </c>
      <c r="E10" s="353">
        <v>12800000000</v>
      </c>
    </row>
    <row r="11" spans="2:5" ht="15.75">
      <c r="B11" s="142"/>
      <c r="C11" s="401" t="s">
        <v>1210</v>
      </c>
      <c r="D11" s="351"/>
      <c r="E11" s="351">
        <v>12800000000</v>
      </c>
    </row>
    <row r="12" spans="2:5" ht="15.75">
      <c r="B12" s="142"/>
      <c r="C12" s="401" t="s">
        <v>1209</v>
      </c>
      <c r="D12" s="351"/>
      <c r="E12" s="351"/>
    </row>
    <row r="13" spans="2:5" ht="15.75">
      <c r="B13" s="142"/>
      <c r="C13" s="401" t="s">
        <v>1211</v>
      </c>
      <c r="D13" s="351"/>
      <c r="E13" s="351"/>
    </row>
    <row r="14" spans="1:5" s="133" customFormat="1" ht="15.75">
      <c r="A14" s="132"/>
      <c r="B14" s="147" t="s">
        <v>759</v>
      </c>
      <c r="C14" s="130" t="s">
        <v>206</v>
      </c>
      <c r="D14" s="353">
        <v>134345116458</v>
      </c>
      <c r="E14" s="353">
        <v>152570157567</v>
      </c>
    </row>
    <row r="15" spans="2:5" ht="15.75">
      <c r="B15" s="142"/>
      <c r="C15" s="129" t="s">
        <v>207</v>
      </c>
      <c r="D15" s="351">
        <v>122781957056</v>
      </c>
      <c r="E15" s="351">
        <v>141786256209</v>
      </c>
    </row>
    <row r="16" spans="2:5" ht="15.75">
      <c r="B16" s="142"/>
      <c r="C16" s="129" t="s">
        <v>208</v>
      </c>
      <c r="D16" s="351">
        <v>8779895556</v>
      </c>
      <c r="E16" s="351">
        <v>12023448258</v>
      </c>
    </row>
    <row r="17" spans="2:5" ht="15.75">
      <c r="B17" s="142"/>
      <c r="C17" s="131" t="s">
        <v>1212</v>
      </c>
      <c r="D17" s="351">
        <v>7100000000</v>
      </c>
      <c r="E17" s="351"/>
    </row>
    <row r="18" spans="2:5" ht="15.75">
      <c r="B18" s="142"/>
      <c r="C18" s="129" t="s">
        <v>134</v>
      </c>
      <c r="D18" s="351">
        <v>236286203</v>
      </c>
      <c r="E18" s="351">
        <v>3285370664</v>
      </c>
    </row>
    <row r="19" spans="2:5" ht="15.75">
      <c r="B19" s="142"/>
      <c r="C19" s="129" t="s">
        <v>209</v>
      </c>
      <c r="D19" s="351">
        <v>-4553022357</v>
      </c>
      <c r="E19" s="351">
        <v>-4524917564</v>
      </c>
    </row>
    <row r="20" spans="1:5" s="133" customFormat="1" ht="15.75">
      <c r="A20" s="132"/>
      <c r="B20" s="147" t="s">
        <v>760</v>
      </c>
      <c r="C20" s="130" t="s">
        <v>135</v>
      </c>
      <c r="D20" s="353">
        <v>212859111854.0724</v>
      </c>
      <c r="E20" s="353">
        <v>193243836160.0724</v>
      </c>
    </row>
    <row r="21" spans="2:5" ht="15.75">
      <c r="B21" s="142"/>
      <c r="C21" s="129" t="s">
        <v>136</v>
      </c>
      <c r="D21" s="351">
        <v>0</v>
      </c>
      <c r="E21" s="351">
        <v>0</v>
      </c>
    </row>
    <row r="22" spans="2:5" ht="15.75">
      <c r="B22" s="142"/>
      <c r="C22" s="129" t="s">
        <v>137</v>
      </c>
      <c r="D22" s="351">
        <v>61536860165</v>
      </c>
      <c r="E22" s="351">
        <v>69515102183</v>
      </c>
    </row>
    <row r="23" spans="2:5" ht="15.75">
      <c r="B23" s="142"/>
      <c r="C23" s="129" t="s">
        <v>138</v>
      </c>
      <c r="D23" s="351">
        <v>190909091</v>
      </c>
      <c r="E23" s="351">
        <v>201540091</v>
      </c>
    </row>
    <row r="24" spans="2:5" ht="15.75">
      <c r="B24" s="142"/>
      <c r="C24" s="129" t="s">
        <v>139</v>
      </c>
      <c r="D24" s="351">
        <v>4297041640</v>
      </c>
      <c r="E24" s="351">
        <v>3765825251</v>
      </c>
    </row>
    <row r="25" spans="2:5" ht="15.75">
      <c r="B25" s="142"/>
      <c r="C25" s="129" t="s">
        <v>140</v>
      </c>
      <c r="D25" s="351">
        <v>62833399604.112404</v>
      </c>
      <c r="E25" s="351">
        <v>52749298829.112404</v>
      </c>
    </row>
    <row r="26" spans="2:5" ht="15.75">
      <c r="B26" s="142"/>
      <c r="C26" s="129" t="s">
        <v>141</v>
      </c>
      <c r="D26" s="351">
        <v>86804815065.96</v>
      </c>
      <c r="E26" s="351">
        <v>70033795628.96</v>
      </c>
    </row>
    <row r="27" spans="2:5" ht="15.75">
      <c r="B27" s="142"/>
      <c r="C27" s="129" t="s">
        <v>142</v>
      </c>
      <c r="D27" s="351"/>
      <c r="E27" s="351"/>
    </row>
    <row r="28" spans="2:5" ht="15.75">
      <c r="B28" s="142"/>
      <c r="C28" s="129" t="s">
        <v>143</v>
      </c>
      <c r="D28" s="351"/>
      <c r="E28" s="351"/>
    </row>
    <row r="29" spans="2:5" ht="15.75">
      <c r="B29" s="142"/>
      <c r="C29" s="129" t="s">
        <v>144</v>
      </c>
      <c r="D29" s="351"/>
      <c r="E29" s="351"/>
    </row>
    <row r="30" spans="2:5" ht="15.75">
      <c r="B30" s="142"/>
      <c r="C30" s="131" t="s">
        <v>205</v>
      </c>
      <c r="D30" s="351">
        <v>-2803913712</v>
      </c>
      <c r="E30" s="351">
        <v>-3021725823</v>
      </c>
    </row>
    <row r="31" spans="1:5" s="133" customFormat="1" ht="15.75">
      <c r="A31" s="132"/>
      <c r="B31" s="147" t="s">
        <v>1134</v>
      </c>
      <c r="C31" s="130" t="s">
        <v>210</v>
      </c>
      <c r="D31" s="353">
        <v>7663460628</v>
      </c>
      <c r="E31" s="353">
        <v>5908288116</v>
      </c>
    </row>
    <row r="32" spans="1:5" s="133" customFormat="1" ht="15.75">
      <c r="A32" s="132"/>
      <c r="B32" s="274" t="s">
        <v>211</v>
      </c>
      <c r="C32" s="130" t="s">
        <v>753</v>
      </c>
      <c r="D32" s="216">
        <v>4185703078</v>
      </c>
      <c r="E32" s="353">
        <v>406777342</v>
      </c>
    </row>
    <row r="33" spans="1:5" s="133" customFormat="1" ht="15.75">
      <c r="A33" s="132"/>
      <c r="B33" s="147" t="s">
        <v>215</v>
      </c>
      <c r="C33" s="149" t="s">
        <v>212</v>
      </c>
      <c r="D33" s="392">
        <v>224565492</v>
      </c>
      <c r="E33" s="353">
        <v>1078029507</v>
      </c>
    </row>
    <row r="34" spans="2:5" ht="15.75">
      <c r="B34" s="142"/>
      <c r="C34" s="150" t="s">
        <v>213</v>
      </c>
      <c r="D34" s="217">
        <v>224565492</v>
      </c>
      <c r="E34" s="351">
        <v>1038638218</v>
      </c>
    </row>
    <row r="35" spans="2:5" ht="15.75">
      <c r="B35" s="142"/>
      <c r="C35" s="150" t="s">
        <v>214</v>
      </c>
      <c r="D35" s="217">
        <v>0</v>
      </c>
      <c r="E35" s="351">
        <v>39391289</v>
      </c>
    </row>
    <row r="36" spans="1:5" s="133" customFormat="1" ht="18">
      <c r="A36" s="132"/>
      <c r="B36" s="147" t="s">
        <v>752</v>
      </c>
      <c r="C36" s="380" t="s">
        <v>567</v>
      </c>
      <c r="D36" s="216"/>
      <c r="E36" s="353"/>
    </row>
    <row r="37" spans="1:5" s="133" customFormat="1" ht="15.75">
      <c r="A37" s="132"/>
      <c r="B37" s="147" t="s">
        <v>566</v>
      </c>
      <c r="C37" s="151" t="s">
        <v>210</v>
      </c>
      <c r="D37" s="216">
        <v>3253192058</v>
      </c>
      <c r="E37" s="353">
        <v>4423481267</v>
      </c>
    </row>
    <row r="38" spans="1:5" ht="15.75">
      <c r="A38" s="167" t="s">
        <v>900</v>
      </c>
      <c r="B38" s="142"/>
      <c r="C38" s="152" t="s">
        <v>216</v>
      </c>
      <c r="D38" s="217">
        <v>1277997713</v>
      </c>
      <c r="E38" s="351">
        <v>1033572670</v>
      </c>
    </row>
    <row r="39" spans="1:5" ht="15.75">
      <c r="A39" s="167" t="s">
        <v>906</v>
      </c>
      <c r="B39" s="142"/>
      <c r="C39" s="152" t="s">
        <v>218</v>
      </c>
      <c r="D39" s="351">
        <v>1219155</v>
      </c>
      <c r="E39" s="351">
        <v>1483951940</v>
      </c>
    </row>
    <row r="40" spans="1:5" ht="15.75">
      <c r="A40" s="167" t="s">
        <v>908</v>
      </c>
      <c r="B40" s="142"/>
      <c r="C40" s="152" t="s">
        <v>219</v>
      </c>
      <c r="D40" s="351">
        <v>1973975190</v>
      </c>
      <c r="E40" s="351">
        <v>1905956657</v>
      </c>
    </row>
    <row r="41" spans="1:5" ht="15.75">
      <c r="A41" s="167" t="s">
        <v>824</v>
      </c>
      <c r="B41" s="142"/>
      <c r="C41" s="152" t="s">
        <v>217</v>
      </c>
      <c r="D41" s="351"/>
      <c r="E41" s="351"/>
    </row>
    <row r="42" spans="1:5" s="133" customFormat="1" ht="15.75">
      <c r="A42" s="132"/>
      <c r="B42" s="147" t="s">
        <v>107</v>
      </c>
      <c r="C42" s="130" t="s">
        <v>220</v>
      </c>
      <c r="D42" s="353">
        <v>0</v>
      </c>
      <c r="E42" s="353">
        <v>0</v>
      </c>
    </row>
    <row r="43" spans="2:5" ht="15.75">
      <c r="B43" s="142"/>
      <c r="C43" s="146" t="s">
        <v>151</v>
      </c>
      <c r="D43" s="351">
        <v>0</v>
      </c>
      <c r="E43" s="351">
        <v>0</v>
      </c>
    </row>
    <row r="44" spans="1:5" s="133" customFormat="1" ht="15.75">
      <c r="A44" s="132"/>
      <c r="B44" s="147" t="s">
        <v>152</v>
      </c>
      <c r="C44" s="149" t="s">
        <v>221</v>
      </c>
      <c r="D44" s="353"/>
      <c r="E44" s="353"/>
    </row>
    <row r="45" spans="1:5" s="133" customFormat="1" ht="15.75">
      <c r="A45" s="132"/>
      <c r="B45" s="147" t="s">
        <v>154</v>
      </c>
      <c r="C45" s="149" t="s">
        <v>222</v>
      </c>
      <c r="D45" s="353"/>
      <c r="E45" s="353"/>
    </row>
    <row r="46" spans="1:5" s="133" customFormat="1" ht="15.75">
      <c r="A46" s="132"/>
      <c r="B46" s="147" t="s">
        <v>765</v>
      </c>
      <c r="C46" s="149" t="s">
        <v>223</v>
      </c>
      <c r="D46" s="353"/>
      <c r="E46" s="353"/>
    </row>
    <row r="47" spans="2:5" ht="15.75">
      <c r="B47" s="142"/>
      <c r="C47" s="146"/>
      <c r="D47" s="351"/>
      <c r="E47" s="351"/>
    </row>
    <row r="48" spans="2:5" ht="15.75">
      <c r="B48" s="142"/>
      <c r="C48" s="146"/>
      <c r="D48" s="351"/>
      <c r="E48" s="351"/>
    </row>
    <row r="49" spans="1:5" s="133" customFormat="1" ht="15.75">
      <c r="A49" s="132"/>
      <c r="B49" s="147" t="s">
        <v>767</v>
      </c>
      <c r="C49" s="130" t="s">
        <v>224</v>
      </c>
      <c r="D49" s="353">
        <v>0</v>
      </c>
      <c r="E49" s="353">
        <v>0</v>
      </c>
    </row>
    <row r="50" spans="2:5" ht="15.75">
      <c r="B50" s="142"/>
      <c r="C50" s="146" t="s">
        <v>225</v>
      </c>
      <c r="D50" s="351"/>
      <c r="E50" s="351"/>
    </row>
    <row r="51" spans="2:5" ht="15.75">
      <c r="B51" s="142"/>
      <c r="C51" s="146" t="s">
        <v>226</v>
      </c>
      <c r="D51" s="351"/>
      <c r="E51" s="351"/>
    </row>
    <row r="52" spans="2:5" ht="15.75">
      <c r="B52" s="142"/>
      <c r="C52" s="146" t="s">
        <v>153</v>
      </c>
      <c r="D52" s="351"/>
      <c r="E52" s="351"/>
    </row>
    <row r="53" spans="2:5" ht="15.75">
      <c r="B53" s="142"/>
      <c r="C53" s="153" t="s">
        <v>227</v>
      </c>
      <c r="D53" s="351">
        <v>0</v>
      </c>
      <c r="E53" s="351"/>
    </row>
    <row r="54" spans="2:5" ht="15.75">
      <c r="B54" s="142"/>
      <c r="C54" s="146"/>
      <c r="D54" s="351"/>
      <c r="E54" s="351"/>
    </row>
    <row r="55" spans="1:5" s="133" customFormat="1" ht="15.75">
      <c r="A55" s="132"/>
      <c r="B55" s="147" t="s">
        <v>159</v>
      </c>
      <c r="C55" s="130" t="s">
        <v>228</v>
      </c>
      <c r="D55" s="353">
        <v>3902722999</v>
      </c>
      <c r="E55" s="353">
        <v>3415794814</v>
      </c>
    </row>
    <row r="56" spans="1:5" s="133" customFormat="1" ht="15.75">
      <c r="A56" s="132"/>
      <c r="B56" s="147" t="s">
        <v>229</v>
      </c>
      <c r="C56" s="130" t="s">
        <v>230</v>
      </c>
      <c r="D56" s="353">
        <v>2245705423</v>
      </c>
      <c r="E56" s="353">
        <v>1780275877</v>
      </c>
    </row>
    <row r="57" spans="1:5" s="133" customFormat="1" ht="15.75">
      <c r="A57" s="132"/>
      <c r="B57" s="147" t="s">
        <v>232</v>
      </c>
      <c r="C57" s="152" t="s">
        <v>230</v>
      </c>
      <c r="D57" s="351">
        <v>2019135828</v>
      </c>
      <c r="E57" s="351">
        <v>1467259530</v>
      </c>
    </row>
    <row r="58" spans="1:5" s="133" customFormat="1" ht="15.75">
      <c r="A58" s="132"/>
      <c r="B58" s="147" t="s">
        <v>232</v>
      </c>
      <c r="C58" s="152" t="s">
        <v>231</v>
      </c>
      <c r="D58" s="351">
        <v>226569595</v>
      </c>
      <c r="E58" s="351">
        <v>313016347</v>
      </c>
    </row>
    <row r="59" spans="1:5" s="133" customFormat="1" ht="15.75">
      <c r="A59" s="132"/>
      <c r="B59" s="147" t="s">
        <v>233</v>
      </c>
      <c r="C59" s="130" t="s">
        <v>234</v>
      </c>
      <c r="D59" s="353">
        <v>1657017576</v>
      </c>
      <c r="E59" s="353">
        <v>1635518937</v>
      </c>
    </row>
    <row r="60" spans="1:5" s="133" customFormat="1" ht="15.75">
      <c r="A60" s="132"/>
      <c r="B60" s="147" t="s">
        <v>235</v>
      </c>
      <c r="C60" s="130" t="s">
        <v>228</v>
      </c>
      <c r="D60" s="353">
        <v>0</v>
      </c>
      <c r="E60" s="353">
        <v>0</v>
      </c>
    </row>
    <row r="61" spans="1:5" s="133" customFormat="1" ht="15.75">
      <c r="A61" s="132"/>
      <c r="B61" s="147" t="s">
        <v>232</v>
      </c>
      <c r="C61" s="152" t="s">
        <v>236</v>
      </c>
      <c r="D61" s="351"/>
      <c r="E61" s="351"/>
    </row>
    <row r="62" spans="1:5" s="133" customFormat="1" ht="15.75">
      <c r="A62" s="132"/>
      <c r="B62" s="147"/>
      <c r="C62" s="152"/>
      <c r="D62" s="351"/>
      <c r="E62" s="351"/>
    </row>
    <row r="63" spans="1:5" s="133" customFormat="1" ht="15.75">
      <c r="A63" s="132"/>
      <c r="B63" s="147" t="s">
        <v>162</v>
      </c>
      <c r="C63" s="130" t="s">
        <v>237</v>
      </c>
      <c r="D63" s="353">
        <v>393850157585</v>
      </c>
      <c r="E63" s="353">
        <v>379210588738</v>
      </c>
    </row>
    <row r="64" spans="1:5" s="133" customFormat="1" ht="15.75">
      <c r="A64" s="132"/>
      <c r="B64" s="147" t="s">
        <v>238</v>
      </c>
      <c r="C64" s="130" t="s">
        <v>239</v>
      </c>
      <c r="D64" s="353">
        <v>230021259589</v>
      </c>
      <c r="E64" s="353">
        <v>228900162437</v>
      </c>
    </row>
    <row r="65" spans="2:5" ht="15.75">
      <c r="B65" s="142"/>
      <c r="C65" s="146" t="s">
        <v>155</v>
      </c>
      <c r="D65" s="351">
        <v>230021259589</v>
      </c>
      <c r="E65" s="351">
        <v>228900162437</v>
      </c>
    </row>
    <row r="66" spans="2:5" ht="15.75">
      <c r="B66" s="142"/>
      <c r="C66" s="146" t="s">
        <v>156</v>
      </c>
      <c r="D66" s="351"/>
      <c r="E66" s="351"/>
    </row>
    <row r="67" spans="1:5" s="133" customFormat="1" ht="15.75">
      <c r="A67" s="132"/>
      <c r="B67" s="147" t="s">
        <v>240</v>
      </c>
      <c r="C67" s="149" t="s">
        <v>241</v>
      </c>
      <c r="D67" s="353">
        <v>142237052729</v>
      </c>
      <c r="E67" s="353">
        <v>141005784022</v>
      </c>
    </row>
    <row r="68" spans="1:5" s="133" customFormat="1" ht="15.75">
      <c r="A68" s="132"/>
      <c r="B68" s="147" t="s">
        <v>242</v>
      </c>
      <c r="C68" s="149" t="s">
        <v>243</v>
      </c>
      <c r="D68" s="353">
        <v>514999529</v>
      </c>
      <c r="E68" s="353">
        <v>1045753206</v>
      </c>
    </row>
    <row r="69" spans="1:5" s="133" customFormat="1" ht="15.75">
      <c r="A69" s="132"/>
      <c r="B69" s="147" t="s">
        <v>244</v>
      </c>
      <c r="C69" s="130" t="s">
        <v>157</v>
      </c>
      <c r="D69" s="353">
        <v>2352249219</v>
      </c>
      <c r="E69" s="353">
        <v>2127187758</v>
      </c>
    </row>
    <row r="70" spans="2:5" ht="15.75">
      <c r="B70" s="142" t="s">
        <v>232</v>
      </c>
      <c r="C70" s="152" t="s">
        <v>247</v>
      </c>
      <c r="D70" s="351">
        <v>0</v>
      </c>
      <c r="E70" s="351">
        <v>0</v>
      </c>
    </row>
    <row r="71" spans="2:5" ht="15.75">
      <c r="B71" s="142" t="s">
        <v>232</v>
      </c>
      <c r="C71" s="152" t="s">
        <v>248</v>
      </c>
      <c r="D71" s="351">
        <v>432180338</v>
      </c>
      <c r="E71" s="351">
        <v>0</v>
      </c>
    </row>
    <row r="72" spans="2:5" ht="15.75">
      <c r="B72" s="142" t="s">
        <v>232</v>
      </c>
      <c r="C72" s="152" t="s">
        <v>249</v>
      </c>
      <c r="D72" s="351">
        <v>0</v>
      </c>
      <c r="E72" s="351">
        <v>456860156</v>
      </c>
    </row>
    <row r="73" spans="2:5" ht="15.75">
      <c r="B73" s="142" t="s">
        <v>232</v>
      </c>
      <c r="C73" s="152" t="s">
        <v>250</v>
      </c>
      <c r="D73" s="351">
        <v>48180653</v>
      </c>
      <c r="E73" s="351">
        <v>49680653</v>
      </c>
    </row>
    <row r="74" spans="2:5" ht="15.75">
      <c r="B74" s="142" t="s">
        <v>232</v>
      </c>
      <c r="C74" s="152" t="s">
        <v>251</v>
      </c>
      <c r="D74" s="351">
        <v>1606967955</v>
      </c>
      <c r="E74" s="351">
        <v>1352292654</v>
      </c>
    </row>
    <row r="75" spans="2:5" ht="15.75">
      <c r="B75" s="142" t="s">
        <v>232</v>
      </c>
      <c r="C75" s="152" t="s">
        <v>252</v>
      </c>
      <c r="D75" s="351">
        <v>10483348</v>
      </c>
      <c r="E75" s="351">
        <v>54740927</v>
      </c>
    </row>
    <row r="76" spans="2:5" ht="15.75">
      <c r="B76" s="142" t="s">
        <v>232</v>
      </c>
      <c r="C76" s="152" t="s">
        <v>253</v>
      </c>
      <c r="D76" s="351"/>
      <c r="E76" s="351"/>
    </row>
    <row r="77" spans="2:5" ht="15.75">
      <c r="B77" s="142" t="s">
        <v>232</v>
      </c>
      <c r="C77" s="152" t="s">
        <v>254</v>
      </c>
      <c r="D77" s="351"/>
      <c r="E77" s="351"/>
    </row>
    <row r="78" spans="2:5" ht="15.75">
      <c r="B78" s="142" t="s">
        <v>232</v>
      </c>
      <c r="C78" s="152" t="s">
        <v>255</v>
      </c>
      <c r="D78" s="351">
        <v>254436925</v>
      </c>
      <c r="E78" s="351">
        <v>213613368</v>
      </c>
    </row>
    <row r="79" spans="1:5" s="133" customFormat="1" ht="15.75">
      <c r="A79" s="132"/>
      <c r="B79" s="147" t="s">
        <v>245</v>
      </c>
      <c r="C79" s="149" t="s">
        <v>246</v>
      </c>
      <c r="D79" s="353">
        <v>1663534992</v>
      </c>
      <c r="E79" s="353">
        <v>2297110135</v>
      </c>
    </row>
    <row r="80" spans="1:5" s="133" customFormat="1" ht="15.75">
      <c r="A80" s="132"/>
      <c r="B80" s="147" t="s">
        <v>256</v>
      </c>
      <c r="C80" s="149" t="s">
        <v>160</v>
      </c>
      <c r="D80" s="353">
        <v>1265831192</v>
      </c>
      <c r="E80" s="353">
        <v>468637104</v>
      </c>
    </row>
    <row r="81" spans="2:5" ht="15.75">
      <c r="B81" s="142"/>
      <c r="C81" s="146" t="s">
        <v>754</v>
      </c>
      <c r="D81" s="351">
        <v>1265831192</v>
      </c>
      <c r="E81" s="351">
        <v>468637104</v>
      </c>
    </row>
    <row r="82" spans="2:5" ht="15.75">
      <c r="B82" s="142"/>
      <c r="C82" s="146" t="s">
        <v>161</v>
      </c>
      <c r="D82" s="351"/>
      <c r="E82" s="351"/>
    </row>
    <row r="83" spans="1:5" s="133" customFormat="1" ht="15.75">
      <c r="A83" s="132"/>
      <c r="B83" s="147" t="s">
        <v>257</v>
      </c>
      <c r="C83" s="130" t="s">
        <v>163</v>
      </c>
      <c r="D83" s="353">
        <v>13286495000</v>
      </c>
      <c r="E83" s="353">
        <v>1680145827</v>
      </c>
    </row>
    <row r="84" spans="2:5" ht="15.75">
      <c r="B84" s="142"/>
      <c r="C84" s="146" t="s">
        <v>164</v>
      </c>
      <c r="D84" s="351">
        <v>0</v>
      </c>
      <c r="E84" s="351">
        <v>0</v>
      </c>
    </row>
    <row r="85" spans="2:5" ht="15.75">
      <c r="B85" s="142"/>
      <c r="C85" s="146" t="s">
        <v>165</v>
      </c>
      <c r="D85" s="351">
        <v>0</v>
      </c>
      <c r="E85" s="351">
        <v>0</v>
      </c>
    </row>
    <row r="86" spans="2:5" ht="15.75">
      <c r="B86" s="142"/>
      <c r="C86" s="146" t="s">
        <v>166</v>
      </c>
      <c r="D86" s="351">
        <v>0</v>
      </c>
      <c r="E86" s="351">
        <v>0</v>
      </c>
    </row>
    <row r="87" spans="2:5" ht="15.75">
      <c r="B87" s="142"/>
      <c r="C87" s="146" t="s">
        <v>167</v>
      </c>
      <c r="D87" s="351">
        <v>13286495000</v>
      </c>
      <c r="E87" s="351">
        <v>1680145827</v>
      </c>
    </row>
    <row r="88" spans="2:5" ht="15.75">
      <c r="B88" s="142"/>
      <c r="C88" s="146" t="s">
        <v>168</v>
      </c>
      <c r="D88" s="351">
        <v>0</v>
      </c>
      <c r="E88" s="351">
        <v>0</v>
      </c>
    </row>
    <row r="89" spans="1:5" s="133" customFormat="1" ht="15.75">
      <c r="A89" s="132"/>
      <c r="B89" s="147" t="s">
        <v>258</v>
      </c>
      <c r="C89" s="149" t="s">
        <v>259</v>
      </c>
      <c r="D89" s="353">
        <v>2508735335</v>
      </c>
      <c r="E89" s="353">
        <v>1685808249</v>
      </c>
    </row>
    <row r="90" spans="2:5" ht="15.75">
      <c r="B90" s="142"/>
      <c r="C90" s="146"/>
      <c r="D90" s="351"/>
      <c r="E90" s="351"/>
    </row>
    <row r="91" spans="1:5" s="133" customFormat="1" ht="15.75">
      <c r="A91" s="132"/>
      <c r="B91" s="147" t="s">
        <v>169</v>
      </c>
      <c r="C91" s="130" t="s">
        <v>260</v>
      </c>
      <c r="D91" s="353">
        <v>0</v>
      </c>
      <c r="E91" s="353">
        <v>0</v>
      </c>
    </row>
    <row r="92" spans="1:5" s="133" customFormat="1" ht="15.75">
      <c r="A92" s="132"/>
      <c r="B92" s="147" t="s">
        <v>261</v>
      </c>
      <c r="C92" s="130" t="s">
        <v>170</v>
      </c>
      <c r="D92" s="353">
        <v>0</v>
      </c>
      <c r="E92" s="353">
        <v>0</v>
      </c>
    </row>
    <row r="93" spans="2:5" ht="15.75">
      <c r="B93" s="142"/>
      <c r="C93" s="146" t="s">
        <v>171</v>
      </c>
      <c r="D93" s="351"/>
      <c r="E93" s="351">
        <v>0</v>
      </c>
    </row>
    <row r="94" spans="2:5" ht="15.75">
      <c r="B94" s="142"/>
      <c r="C94" s="146" t="s">
        <v>172</v>
      </c>
      <c r="D94" s="351"/>
      <c r="E94" s="351">
        <v>0</v>
      </c>
    </row>
    <row r="95" spans="1:5" s="133" customFormat="1" ht="15.75">
      <c r="A95" s="132"/>
      <c r="B95" s="147" t="s">
        <v>262</v>
      </c>
      <c r="C95" s="149" t="s">
        <v>263</v>
      </c>
      <c r="D95" s="353">
        <v>0</v>
      </c>
      <c r="E95" s="353"/>
    </row>
    <row r="96" spans="1:5" s="133" customFormat="1" ht="15.75">
      <c r="A96" s="132"/>
      <c r="B96" s="147" t="s">
        <v>264</v>
      </c>
      <c r="C96" s="149" t="s">
        <v>265</v>
      </c>
      <c r="D96" s="353">
        <v>0</v>
      </c>
      <c r="E96" s="353"/>
    </row>
    <row r="97" spans="1:5" s="133" customFormat="1" ht="15.75">
      <c r="A97" s="132"/>
      <c r="B97" s="147" t="s">
        <v>745</v>
      </c>
      <c r="C97" s="149" t="s">
        <v>746</v>
      </c>
      <c r="D97" s="353"/>
      <c r="E97" s="353"/>
    </row>
    <row r="98" spans="2:5" ht="15.75">
      <c r="B98" s="154"/>
      <c r="C98" s="155"/>
      <c r="D98" s="381"/>
      <c r="E98" s="381"/>
    </row>
    <row r="99" spans="2:5" ht="15.75">
      <c r="B99" s="157"/>
      <c r="C99" s="158"/>
      <c r="D99" s="356"/>
      <c r="E99" s="159"/>
    </row>
    <row r="100" spans="1:5" s="133" customFormat="1" ht="15.75">
      <c r="A100" s="132"/>
      <c r="B100" s="135" t="s">
        <v>98</v>
      </c>
      <c r="C100" s="160" t="s">
        <v>469</v>
      </c>
      <c r="D100" s="161"/>
      <c r="E100" s="161"/>
    </row>
    <row r="101" spans="1:5" s="133" customFormat="1" ht="15.75">
      <c r="A101" s="132"/>
      <c r="B101" s="135"/>
      <c r="C101" s="162"/>
      <c r="D101" s="357"/>
      <c r="E101" s="137"/>
    </row>
    <row r="102" spans="1:5" s="133" customFormat="1" ht="15.75">
      <c r="A102" s="132"/>
      <c r="B102" s="163" t="s">
        <v>125</v>
      </c>
      <c r="C102" s="164" t="s">
        <v>126</v>
      </c>
      <c r="D102" s="358" t="s">
        <v>470</v>
      </c>
      <c r="E102" s="165" t="s">
        <v>471</v>
      </c>
    </row>
    <row r="103" spans="1:5" s="133" customFormat="1" ht="15.75">
      <c r="A103" s="132"/>
      <c r="B103" s="251" t="s">
        <v>266</v>
      </c>
      <c r="C103" s="252" t="s">
        <v>173</v>
      </c>
      <c r="D103" s="359">
        <v>476146520106</v>
      </c>
      <c r="E103" s="253">
        <v>373514268126</v>
      </c>
    </row>
    <row r="104" spans="2:5" ht="15.75">
      <c r="B104" s="142"/>
      <c r="C104" s="146" t="s">
        <v>424</v>
      </c>
      <c r="D104" s="352">
        <v>113870348476</v>
      </c>
      <c r="E104" s="352">
        <v>62003982053</v>
      </c>
    </row>
    <row r="105" spans="2:5" ht="15.75">
      <c r="B105" s="142"/>
      <c r="C105" s="146" t="s">
        <v>425</v>
      </c>
      <c r="D105" s="352">
        <v>9184662331</v>
      </c>
      <c r="E105" s="352">
        <v>8876948428</v>
      </c>
    </row>
    <row r="106" spans="2:5" ht="15.75">
      <c r="B106" s="142"/>
      <c r="C106" s="146" t="s">
        <v>426</v>
      </c>
      <c r="D106" s="352">
        <v>353091509299</v>
      </c>
      <c r="E106" s="352">
        <v>302633337645</v>
      </c>
    </row>
    <row r="107" spans="2:5" ht="15.75">
      <c r="B107" s="142"/>
      <c r="C107" s="146" t="s">
        <v>427</v>
      </c>
      <c r="D107" s="352">
        <v>0</v>
      </c>
      <c r="E107" s="352"/>
    </row>
    <row r="108" spans="2:5" ht="15.75">
      <c r="B108" s="142"/>
      <c r="C108" s="146"/>
      <c r="D108" s="352"/>
      <c r="E108" s="143"/>
    </row>
    <row r="109" spans="1:5" s="133" customFormat="1" ht="15.75">
      <c r="A109" s="132"/>
      <c r="B109" s="147" t="s">
        <v>768</v>
      </c>
      <c r="C109" s="149" t="s">
        <v>174</v>
      </c>
      <c r="D109" s="354">
        <v>0</v>
      </c>
      <c r="E109" s="148">
        <v>1808158935</v>
      </c>
    </row>
    <row r="110" spans="2:5" ht="15.75">
      <c r="B110" s="142"/>
      <c r="C110" s="146" t="s">
        <v>175</v>
      </c>
      <c r="D110" s="352"/>
      <c r="E110" s="143"/>
    </row>
    <row r="111" spans="2:5" ht="15.75">
      <c r="B111" s="142"/>
      <c r="C111" s="146" t="s">
        <v>176</v>
      </c>
      <c r="D111" s="352"/>
      <c r="E111" s="143"/>
    </row>
    <row r="112" spans="2:5" ht="15.75">
      <c r="B112" s="142"/>
      <c r="C112" s="146" t="s">
        <v>177</v>
      </c>
      <c r="D112" s="352"/>
      <c r="E112" s="143"/>
    </row>
    <row r="113" spans="2:5" ht="15.75">
      <c r="B113" s="142"/>
      <c r="C113" s="146" t="s">
        <v>178</v>
      </c>
      <c r="D113" s="352"/>
      <c r="E113" s="143"/>
    </row>
    <row r="114" spans="2:5" ht="15.75">
      <c r="B114" s="142"/>
      <c r="C114" s="146" t="s">
        <v>158</v>
      </c>
      <c r="D114" s="352"/>
      <c r="E114" s="143"/>
    </row>
    <row r="115" spans="2:5" ht="15.75">
      <c r="B115" s="142"/>
      <c r="C115" s="146" t="s">
        <v>179</v>
      </c>
      <c r="D115" s="352"/>
      <c r="E115" s="143"/>
    </row>
    <row r="116" spans="1:5" s="133" customFormat="1" ht="15.75">
      <c r="A116" s="132"/>
      <c r="B116" s="147" t="s">
        <v>770</v>
      </c>
      <c r="C116" s="149" t="s">
        <v>180</v>
      </c>
      <c r="D116" s="354">
        <v>476146520106</v>
      </c>
      <c r="E116" s="148">
        <v>371706109191</v>
      </c>
    </row>
    <row r="117" spans="2:5" ht="15.75">
      <c r="B117" s="142"/>
      <c r="C117" s="146" t="s">
        <v>424</v>
      </c>
      <c r="D117" s="352">
        <v>113870348476</v>
      </c>
      <c r="E117" s="352">
        <v>62003982053</v>
      </c>
    </row>
    <row r="118" spans="2:5" ht="15.75">
      <c r="B118" s="142"/>
      <c r="C118" s="146" t="s">
        <v>425</v>
      </c>
      <c r="D118" s="352">
        <v>9184662331</v>
      </c>
      <c r="E118" s="352">
        <v>8876948428</v>
      </c>
    </row>
    <row r="119" spans="2:5" ht="15.75">
      <c r="B119" s="142"/>
      <c r="C119" s="146" t="s">
        <v>426</v>
      </c>
      <c r="D119" s="352">
        <v>353091509299</v>
      </c>
      <c r="E119" s="352">
        <v>300825178710</v>
      </c>
    </row>
    <row r="120" spans="2:5" ht="15.75">
      <c r="B120" s="142"/>
      <c r="C120" s="146" t="s">
        <v>427</v>
      </c>
      <c r="D120" s="352">
        <v>0</v>
      </c>
      <c r="E120" s="352"/>
    </row>
    <row r="121" spans="1:5" s="133" customFormat="1" ht="15.75">
      <c r="A121" s="132"/>
      <c r="B121" s="147" t="s">
        <v>772</v>
      </c>
      <c r="C121" s="254" t="s">
        <v>181</v>
      </c>
      <c r="D121" s="360">
        <v>441530802948</v>
      </c>
      <c r="E121" s="148">
        <v>344289306764</v>
      </c>
    </row>
    <row r="122" spans="1:5" s="133" customFormat="1" ht="15.75">
      <c r="A122" s="132"/>
      <c r="B122" s="147"/>
      <c r="C122" s="146" t="s">
        <v>428</v>
      </c>
      <c r="D122" s="352">
        <v>106131788765</v>
      </c>
      <c r="E122" s="352">
        <v>49684033298</v>
      </c>
    </row>
    <row r="123" spans="1:5" s="133" customFormat="1" ht="15.75">
      <c r="A123" s="132"/>
      <c r="B123" s="147"/>
      <c r="C123" s="146" t="s">
        <v>429</v>
      </c>
      <c r="D123" s="352">
        <v>12069886257</v>
      </c>
      <c r="E123" s="352">
        <v>15029295829</v>
      </c>
    </row>
    <row r="124" spans="1:5" s="133" customFormat="1" ht="15.75">
      <c r="A124" s="132"/>
      <c r="B124" s="147"/>
      <c r="C124" s="146" t="s">
        <v>430</v>
      </c>
      <c r="D124" s="352">
        <v>323329127926</v>
      </c>
      <c r="E124" s="352">
        <v>279575977637</v>
      </c>
    </row>
    <row r="125" spans="1:5" s="133" customFormat="1" ht="15.75">
      <c r="A125" s="132"/>
      <c r="B125" s="147"/>
      <c r="C125" s="146" t="s">
        <v>431</v>
      </c>
      <c r="D125" s="352">
        <v>0</v>
      </c>
      <c r="E125" s="352"/>
    </row>
    <row r="126" spans="2:5" ht="15.75" hidden="1">
      <c r="B126" s="142"/>
      <c r="C126" s="146" t="s">
        <v>432</v>
      </c>
      <c r="D126" s="352"/>
      <c r="E126" s="255"/>
    </row>
    <row r="127" spans="2:5" ht="15.75" hidden="1">
      <c r="B127" s="142"/>
      <c r="C127" s="146" t="s">
        <v>182</v>
      </c>
      <c r="D127" s="352"/>
      <c r="E127" s="255"/>
    </row>
    <row r="128" spans="1:5" s="133" customFormat="1" ht="15.75">
      <c r="A128" s="132"/>
      <c r="B128" s="147" t="s">
        <v>773</v>
      </c>
      <c r="C128" s="149" t="s">
        <v>183</v>
      </c>
      <c r="D128" s="354">
        <v>1039726340</v>
      </c>
      <c r="E128" s="256">
        <v>633513792</v>
      </c>
    </row>
    <row r="129" spans="2:5" ht="15.75">
      <c r="B129" s="142"/>
      <c r="C129" s="146" t="s">
        <v>184</v>
      </c>
      <c r="D129" s="352">
        <v>932745267</v>
      </c>
      <c r="E129" s="352">
        <v>561047145</v>
      </c>
    </row>
    <row r="130" spans="2:5" ht="15.75">
      <c r="B130" s="142"/>
      <c r="C130" s="146" t="s">
        <v>185</v>
      </c>
      <c r="D130" s="352"/>
      <c r="E130" s="143"/>
    </row>
    <row r="131" spans="2:5" ht="15.75">
      <c r="B131" s="142"/>
      <c r="C131" s="146" t="s">
        <v>186</v>
      </c>
      <c r="D131" s="352"/>
      <c r="E131" s="143"/>
    </row>
    <row r="132" spans="2:5" ht="15.75">
      <c r="B132" s="142"/>
      <c r="C132" s="146" t="s">
        <v>187</v>
      </c>
      <c r="D132" s="352"/>
      <c r="E132" s="143"/>
    </row>
    <row r="133" spans="2:5" ht="15.75">
      <c r="B133" s="142"/>
      <c r="C133" s="146" t="s">
        <v>188</v>
      </c>
      <c r="D133" s="352"/>
      <c r="E133" s="143"/>
    </row>
    <row r="134" spans="2:5" ht="15.75">
      <c r="B134" s="142"/>
      <c r="C134" s="146" t="s">
        <v>189</v>
      </c>
      <c r="D134" s="352">
        <v>106981073</v>
      </c>
      <c r="E134" s="143">
        <v>72466647</v>
      </c>
    </row>
    <row r="135" spans="2:5" ht="15.75">
      <c r="B135" s="142"/>
      <c r="C135" s="146" t="s">
        <v>190</v>
      </c>
      <c r="D135" s="352"/>
      <c r="E135" s="143"/>
    </row>
    <row r="136" spans="2:5" ht="15.75">
      <c r="B136" s="142"/>
      <c r="C136" s="146" t="s">
        <v>191</v>
      </c>
      <c r="D136" s="352"/>
      <c r="E136" s="143"/>
    </row>
    <row r="137" spans="1:5" s="133" customFormat="1" ht="15.75">
      <c r="A137" s="132"/>
      <c r="B137" s="147" t="s">
        <v>775</v>
      </c>
      <c r="C137" s="149" t="s">
        <v>192</v>
      </c>
      <c r="D137" s="354">
        <v>8563208331</v>
      </c>
      <c r="E137" s="148">
        <v>9039907371</v>
      </c>
    </row>
    <row r="138" spans="2:5" ht="15.75">
      <c r="B138" s="142"/>
      <c r="C138" s="146" t="s">
        <v>193</v>
      </c>
      <c r="D138" s="352">
        <v>7908116600</v>
      </c>
      <c r="E138" s="143">
        <v>8801186818</v>
      </c>
    </row>
    <row r="139" spans="2:5" ht="15.75">
      <c r="B139" s="142"/>
      <c r="C139" s="146" t="s">
        <v>1181</v>
      </c>
      <c r="D139" s="352"/>
      <c r="E139" s="143"/>
    </row>
    <row r="140" spans="2:5" ht="15.75">
      <c r="B140" s="142"/>
      <c r="C140" s="146" t="s">
        <v>194</v>
      </c>
      <c r="D140" s="352"/>
      <c r="E140" s="143"/>
    </row>
    <row r="141" spans="2:5" ht="15.75">
      <c r="B141" s="142"/>
      <c r="C141" s="146" t="s">
        <v>195</v>
      </c>
      <c r="D141" s="352">
        <v>655091731</v>
      </c>
      <c r="E141" s="143">
        <v>230552052</v>
      </c>
    </row>
    <row r="142" spans="2:5" ht="15.75">
      <c r="B142" s="142"/>
      <c r="C142" s="146" t="s">
        <v>196</v>
      </c>
      <c r="D142" s="352"/>
      <c r="E142" s="143"/>
    </row>
    <row r="143" spans="2:5" ht="15.75">
      <c r="B143" s="142"/>
      <c r="C143" s="146" t="s">
        <v>197</v>
      </c>
      <c r="D143" s="352"/>
      <c r="E143" s="143">
        <v>8168501</v>
      </c>
    </row>
    <row r="144" spans="1:5" s="133" customFormat="1" ht="15.75">
      <c r="A144" s="132"/>
      <c r="B144" s="147" t="s">
        <v>777</v>
      </c>
      <c r="C144" s="149" t="s">
        <v>433</v>
      </c>
      <c r="D144" s="354">
        <v>8715654635</v>
      </c>
      <c r="E144" s="148">
        <v>6986349737</v>
      </c>
    </row>
    <row r="145" spans="1:5" ht="15.75">
      <c r="A145" s="167" t="s">
        <v>346</v>
      </c>
      <c r="B145" s="142"/>
      <c r="C145" s="394" t="s">
        <v>352</v>
      </c>
      <c r="D145" s="352">
        <v>3462129000</v>
      </c>
      <c r="E145" s="143">
        <v>2799458789</v>
      </c>
    </row>
    <row r="146" spans="1:5" ht="15.75">
      <c r="A146" s="167" t="s">
        <v>347</v>
      </c>
      <c r="B146" s="142"/>
      <c r="C146" s="394" t="s">
        <v>353</v>
      </c>
      <c r="D146" s="352"/>
      <c r="E146" s="143">
        <v>862000</v>
      </c>
    </row>
    <row r="147" spans="1:5" ht="15.75">
      <c r="A147" s="167" t="s">
        <v>348</v>
      </c>
      <c r="B147" s="142"/>
      <c r="C147" s="394" t="s">
        <v>354</v>
      </c>
      <c r="D147" s="352">
        <v>167496190</v>
      </c>
      <c r="E147" s="143">
        <v>131458342</v>
      </c>
    </row>
    <row r="148" spans="1:5" ht="15.75">
      <c r="A148" s="167" t="s">
        <v>349</v>
      </c>
      <c r="B148" s="142"/>
      <c r="C148" s="394" t="s">
        <v>355</v>
      </c>
      <c r="D148" s="352">
        <v>5034856921</v>
      </c>
      <c r="E148" s="143">
        <v>3940232870</v>
      </c>
    </row>
    <row r="149" spans="1:5" ht="27" customHeight="1">
      <c r="A149" s="167" t="s">
        <v>350</v>
      </c>
      <c r="B149" s="142"/>
      <c r="C149" s="394" t="s">
        <v>356</v>
      </c>
      <c r="D149" s="352">
        <v>35995024</v>
      </c>
      <c r="E149" s="143">
        <v>18495977</v>
      </c>
    </row>
    <row r="150" spans="1:5" ht="15.75">
      <c r="A150" s="167" t="s">
        <v>351</v>
      </c>
      <c r="B150" s="142"/>
      <c r="C150" s="150" t="s">
        <v>357</v>
      </c>
      <c r="D150" s="352">
        <v>15177500</v>
      </c>
      <c r="E150" s="143">
        <v>95841759</v>
      </c>
    </row>
    <row r="151" spans="1:5" s="133" customFormat="1" ht="15.75">
      <c r="A151" s="132"/>
      <c r="B151" s="147" t="s">
        <v>65</v>
      </c>
      <c r="C151" s="149" t="s">
        <v>755</v>
      </c>
      <c r="D151" s="354">
        <v>7225142173</v>
      </c>
      <c r="E151" s="148">
        <v>6657199733</v>
      </c>
    </row>
    <row r="152" spans="1:5" ht="15.75">
      <c r="A152" s="167" t="s">
        <v>358</v>
      </c>
      <c r="B152" s="142"/>
      <c r="C152" s="150" t="s">
        <v>366</v>
      </c>
      <c r="D152" s="396">
        <v>2544640818</v>
      </c>
      <c r="E152" s="143">
        <v>2560056081</v>
      </c>
    </row>
    <row r="153" spans="1:5" ht="15.75">
      <c r="A153" s="167" t="s">
        <v>359</v>
      </c>
      <c r="B153" s="142"/>
      <c r="C153" s="150" t="s">
        <v>367</v>
      </c>
      <c r="D153" s="396"/>
      <c r="E153" s="143">
        <v>216771769</v>
      </c>
    </row>
    <row r="154" spans="1:5" ht="15.75">
      <c r="A154" s="167" t="s">
        <v>360</v>
      </c>
      <c r="B154" s="142"/>
      <c r="C154" s="150" t="s">
        <v>354</v>
      </c>
      <c r="D154" s="396">
        <v>399364420</v>
      </c>
      <c r="E154" s="143">
        <v>460872807</v>
      </c>
    </row>
    <row r="155" spans="1:5" ht="15.75">
      <c r="A155" s="167" t="s">
        <v>361</v>
      </c>
      <c r="B155" s="142"/>
      <c r="C155" s="150" t="s">
        <v>1182</v>
      </c>
      <c r="D155" s="396">
        <v>228075703</v>
      </c>
      <c r="E155" s="143">
        <v>186651450</v>
      </c>
    </row>
    <row r="156" spans="2:5" ht="15.75">
      <c r="B156" s="142"/>
      <c r="C156" s="150" t="s">
        <v>1183</v>
      </c>
      <c r="D156" s="143"/>
      <c r="E156" s="143"/>
    </row>
    <row r="157" spans="1:5" ht="15.75">
      <c r="A157" s="167" t="s">
        <v>362</v>
      </c>
      <c r="B157" s="142"/>
      <c r="C157" s="150" t="s">
        <v>355</v>
      </c>
      <c r="D157" s="396">
        <v>3307945454</v>
      </c>
      <c r="E157" s="143">
        <v>2717137031</v>
      </c>
    </row>
    <row r="158" spans="1:5" ht="15.75">
      <c r="A158" s="167" t="s">
        <v>363</v>
      </c>
      <c r="B158" s="142"/>
      <c r="C158" s="150" t="s">
        <v>368</v>
      </c>
      <c r="D158" s="396"/>
      <c r="E158" s="143"/>
    </row>
    <row r="159" spans="1:5" ht="15.75">
      <c r="A159" s="167" t="s">
        <v>364</v>
      </c>
      <c r="B159" s="142"/>
      <c r="C159" s="150" t="s">
        <v>356</v>
      </c>
      <c r="D159" s="396">
        <v>745115778</v>
      </c>
      <c r="E159" s="143">
        <v>515710595</v>
      </c>
    </row>
    <row r="160" spans="1:5" ht="15.75">
      <c r="A160" s="167" t="s">
        <v>365</v>
      </c>
      <c r="B160" s="142"/>
      <c r="C160" s="150" t="s">
        <v>369</v>
      </c>
      <c r="D160" s="396"/>
      <c r="E160" s="143"/>
    </row>
    <row r="161" spans="2:5" ht="15.75">
      <c r="B161" s="142"/>
      <c r="C161" s="146"/>
      <c r="D161" s="352"/>
      <c r="E161" s="143"/>
    </row>
    <row r="162" spans="1:5" s="246" customFormat="1" ht="12.75">
      <c r="A162" s="245"/>
      <c r="B162" s="257" t="s">
        <v>67</v>
      </c>
      <c r="C162" s="258" t="s">
        <v>198</v>
      </c>
      <c r="D162" s="361"/>
      <c r="E162" s="259"/>
    </row>
    <row r="163" spans="2:5" ht="15.75">
      <c r="B163" s="142"/>
      <c r="C163" s="146" t="s">
        <v>199</v>
      </c>
      <c r="D163" s="352">
        <v>2590862878</v>
      </c>
      <c r="E163" s="143">
        <v>1144870931</v>
      </c>
    </row>
    <row r="164" spans="2:5" ht="31.5">
      <c r="B164" s="142"/>
      <c r="C164" s="146" t="s">
        <v>200</v>
      </c>
      <c r="D164" s="352"/>
      <c r="E164" s="143"/>
    </row>
    <row r="165" spans="1:5" s="248" customFormat="1" ht="17.25" customHeight="1">
      <c r="A165" s="247"/>
      <c r="B165" s="260"/>
      <c r="C165" s="258" t="s">
        <v>201</v>
      </c>
      <c r="D165" s="361">
        <v>2590862878</v>
      </c>
      <c r="E165" s="361">
        <v>1144870931</v>
      </c>
    </row>
    <row r="166" spans="2:5" ht="15.75">
      <c r="B166" s="142"/>
      <c r="C166" s="149" t="s">
        <v>201</v>
      </c>
      <c r="D166" s="354"/>
      <c r="E166" s="143"/>
    </row>
    <row r="167" spans="1:5" s="133" customFormat="1" ht="15.75">
      <c r="A167" s="132"/>
      <c r="B167" s="147" t="s">
        <v>847</v>
      </c>
      <c r="C167" s="254" t="s">
        <v>202</v>
      </c>
      <c r="D167" s="360">
        <v>0</v>
      </c>
      <c r="E167" s="148"/>
    </row>
    <row r="168" spans="2:5" ht="15.75">
      <c r="B168" s="154"/>
      <c r="C168" s="155"/>
      <c r="D168" s="355"/>
      <c r="E168" s="156"/>
    </row>
    <row r="169" spans="2:5" ht="15.75">
      <c r="B169" s="157"/>
      <c r="C169" s="144"/>
      <c r="D169" s="244"/>
      <c r="E169" s="159"/>
    </row>
    <row r="170" spans="2:3" ht="17.25">
      <c r="B170" s="115"/>
      <c r="C170" s="226"/>
    </row>
    <row r="171" spans="2:5" ht="15.75">
      <c r="B171" s="132"/>
      <c r="C171" s="115"/>
      <c r="D171" s="242"/>
      <c r="E171" s="115"/>
    </row>
  </sheetData>
  <sheetProtection/>
  <printOptions/>
  <pageMargins left="0.55" right="0.16" top="0.43" bottom="0.44" header="0.17" footer="0.17"/>
  <pageSetup firstPageNumber="11" useFirstPageNumber="1" horizontalDpi="600" verticalDpi="600" orientation="portrait" scale="95"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tabColor rgb="FFFF0000"/>
  </sheetPr>
  <dimension ref="A2:F93"/>
  <sheetViews>
    <sheetView zoomScalePageLayoutView="0" workbookViewId="0" topLeftCell="A1">
      <selection activeCell="A1" sqref="A1"/>
    </sheetView>
  </sheetViews>
  <sheetFormatPr defaultColWidth="9.140625" defaultRowHeight="12.75"/>
  <cols>
    <col min="1" max="1" width="5.140625" style="295" customWidth="1"/>
    <col min="2" max="2" width="25.140625" style="295" customWidth="1"/>
    <col min="3" max="3" width="17.8515625" style="296" customWidth="1"/>
    <col min="4" max="4" width="17.8515625" style="296" bestFit="1" customWidth="1"/>
    <col min="5" max="5" width="18.140625" style="296" customWidth="1"/>
    <col min="6" max="6" width="17.28125" style="296" customWidth="1"/>
    <col min="7" max="16384" width="9.140625" style="295" customWidth="1"/>
  </cols>
  <sheetData>
    <row r="2" ht="15.75">
      <c r="A2" s="294" t="s">
        <v>582</v>
      </c>
    </row>
    <row r="4" spans="1:2" ht="15.75">
      <c r="A4" s="295">
        <v>1</v>
      </c>
      <c r="B4" s="286" t="s">
        <v>570</v>
      </c>
    </row>
    <row r="5" spans="2:6" ht="72.75" customHeight="1">
      <c r="B5" s="465" t="s">
        <v>571</v>
      </c>
      <c r="C5" s="465"/>
      <c r="D5" s="465"/>
      <c r="E5" s="465"/>
      <c r="F5" s="465"/>
    </row>
    <row r="7" spans="1:2" ht="15.75">
      <c r="A7" s="295">
        <v>2</v>
      </c>
      <c r="B7" s="288" t="s">
        <v>572</v>
      </c>
    </row>
    <row r="9" spans="2:6" ht="15.75">
      <c r="B9" s="470" t="s">
        <v>395</v>
      </c>
      <c r="C9" s="467" t="s">
        <v>573</v>
      </c>
      <c r="D9" s="468"/>
      <c r="E9" s="468" t="s">
        <v>574</v>
      </c>
      <c r="F9" s="469"/>
    </row>
    <row r="10" spans="2:6" ht="15.75">
      <c r="B10" s="471"/>
      <c r="C10" s="378" t="s">
        <v>483</v>
      </c>
      <c r="D10" s="297" t="s">
        <v>482</v>
      </c>
      <c r="E10" s="297" t="s">
        <v>483</v>
      </c>
      <c r="F10" s="298" t="s">
        <v>482</v>
      </c>
    </row>
    <row r="11" spans="2:6" ht="15.75">
      <c r="B11" s="299" t="s">
        <v>575</v>
      </c>
      <c r="C11" s="300"/>
      <c r="D11" s="300"/>
      <c r="E11" s="300"/>
      <c r="F11" s="348"/>
    </row>
    <row r="12" spans="2:6" ht="31.5">
      <c r="B12" s="301" t="s">
        <v>576</v>
      </c>
      <c r="C12" s="302">
        <v>82791429337</v>
      </c>
      <c r="D12" s="302">
        <v>71962946261</v>
      </c>
      <c r="E12" s="302">
        <v>82791429337</v>
      </c>
      <c r="F12" s="303">
        <v>71962946261</v>
      </c>
    </row>
    <row r="13" spans="2:6" ht="15.75">
      <c r="B13" s="301" t="s">
        <v>577</v>
      </c>
      <c r="C13" s="302">
        <v>122781957056</v>
      </c>
      <c r="D13" s="302">
        <v>141786256209</v>
      </c>
      <c r="E13" s="302">
        <v>122781957056</v>
      </c>
      <c r="F13" s="303">
        <v>141786256209</v>
      </c>
    </row>
    <row r="14" spans="2:6" ht="31.5">
      <c r="B14" s="301" t="s">
        <v>578</v>
      </c>
      <c r="C14" s="302">
        <v>-4553022357</v>
      </c>
      <c r="D14" s="302">
        <v>-4524917564</v>
      </c>
      <c r="E14" s="302">
        <v>-4553022357</v>
      </c>
      <c r="F14" s="303">
        <v>-4524917564</v>
      </c>
    </row>
    <row r="15" spans="2:6" ht="15.75">
      <c r="B15" s="304" t="s">
        <v>732</v>
      </c>
      <c r="C15" s="297">
        <v>201020364036</v>
      </c>
      <c r="D15" s="297">
        <v>209224284906</v>
      </c>
      <c r="E15" s="297">
        <v>201020364036</v>
      </c>
      <c r="F15" s="298">
        <v>209224284906</v>
      </c>
    </row>
    <row r="16" spans="2:6" ht="15.75">
      <c r="B16" s="301"/>
      <c r="C16" s="305"/>
      <c r="D16" s="305"/>
      <c r="E16" s="305"/>
      <c r="F16" s="306"/>
    </row>
    <row r="17" spans="2:6" ht="15.75">
      <c r="B17" s="307" t="s">
        <v>579</v>
      </c>
      <c r="C17" s="305"/>
      <c r="D17" s="305"/>
      <c r="E17" s="305"/>
      <c r="F17" s="306"/>
    </row>
    <row r="18" spans="2:6" ht="15.75">
      <c r="B18" s="301" t="s">
        <v>580</v>
      </c>
      <c r="C18" s="305">
        <v>142237052729</v>
      </c>
      <c r="D18" s="305">
        <v>141005784022</v>
      </c>
      <c r="E18" s="305">
        <v>142237052729</v>
      </c>
      <c r="F18" s="306">
        <v>141005784022</v>
      </c>
    </row>
    <row r="19" spans="2:6" ht="15.75">
      <c r="B19" s="301" t="s">
        <v>246</v>
      </c>
      <c r="C19" s="305">
        <v>1663534992</v>
      </c>
      <c r="D19" s="305">
        <v>2297110135</v>
      </c>
      <c r="E19" s="305">
        <v>1663534992</v>
      </c>
      <c r="F19" s="306">
        <v>2297110135</v>
      </c>
    </row>
    <row r="20" spans="2:6" ht="15.75">
      <c r="B20" s="308" t="s">
        <v>581</v>
      </c>
      <c r="C20" s="309">
        <v>13286495000</v>
      </c>
      <c r="D20" s="309">
        <v>1680145827</v>
      </c>
      <c r="E20" s="305">
        <v>13286495000</v>
      </c>
      <c r="F20" s="306">
        <v>1680145827</v>
      </c>
    </row>
    <row r="21" spans="2:6" ht="15.75">
      <c r="B21" s="304" t="s">
        <v>732</v>
      </c>
      <c r="C21" s="297">
        <v>157187082721</v>
      </c>
      <c r="D21" s="297">
        <v>144983039984</v>
      </c>
      <c r="E21" s="297">
        <v>157187082721</v>
      </c>
      <c r="F21" s="298">
        <v>144983039984</v>
      </c>
    </row>
    <row r="23" spans="2:6" ht="51" customHeight="1">
      <c r="B23" s="465" t="s">
        <v>590</v>
      </c>
      <c r="C23" s="465"/>
      <c r="D23" s="465"/>
      <c r="E23" s="465"/>
      <c r="F23" s="465"/>
    </row>
    <row r="24" spans="2:6" ht="23.25" customHeight="1">
      <c r="B24" s="465" t="s">
        <v>591</v>
      </c>
      <c r="C24" s="465"/>
      <c r="D24" s="465"/>
      <c r="E24" s="465"/>
      <c r="F24" s="465"/>
    </row>
    <row r="25" spans="2:6" ht="51" customHeight="1">
      <c r="B25" s="465" t="s">
        <v>592</v>
      </c>
      <c r="C25" s="465"/>
      <c r="D25" s="465"/>
      <c r="E25" s="465"/>
      <c r="F25" s="465"/>
    </row>
    <row r="26" spans="2:6" ht="54.75" customHeight="1">
      <c r="B26" s="465" t="s">
        <v>593</v>
      </c>
      <c r="C26" s="465"/>
      <c r="D26" s="465"/>
      <c r="E26" s="465"/>
      <c r="F26" s="465"/>
    </row>
    <row r="28" spans="1:6" s="294" customFormat="1" ht="15.75">
      <c r="A28" s="294">
        <v>3</v>
      </c>
      <c r="B28" s="286" t="s">
        <v>594</v>
      </c>
      <c r="C28" s="312"/>
      <c r="D28" s="312"/>
      <c r="E28" s="312"/>
      <c r="F28" s="312"/>
    </row>
    <row r="29" spans="2:6" ht="15.75">
      <c r="B29" s="465" t="s">
        <v>595</v>
      </c>
      <c r="C29" s="465"/>
      <c r="D29" s="465"/>
      <c r="E29" s="465"/>
      <c r="F29" s="465"/>
    </row>
    <row r="30" spans="2:6" ht="15.75">
      <c r="B30" s="466" t="s">
        <v>596</v>
      </c>
      <c r="C30" s="466"/>
      <c r="D30" s="466"/>
      <c r="E30" s="466"/>
      <c r="F30" s="466"/>
    </row>
    <row r="31" ht="15.75">
      <c r="B31" s="311" t="s">
        <v>597</v>
      </c>
    </row>
    <row r="32" ht="15.75">
      <c r="B32" s="311" t="s">
        <v>598</v>
      </c>
    </row>
    <row r="33" ht="15.75">
      <c r="B33" s="311" t="s">
        <v>599</v>
      </c>
    </row>
    <row r="34" spans="2:6" ht="101.25" customHeight="1">
      <c r="B34" s="465" t="s">
        <v>600</v>
      </c>
      <c r="C34" s="465"/>
      <c r="D34" s="465"/>
      <c r="E34" s="465"/>
      <c r="F34" s="465"/>
    </row>
    <row r="36" spans="1:2" ht="15.75">
      <c r="A36" s="294">
        <v>3.1</v>
      </c>
      <c r="B36" s="313" t="s">
        <v>601</v>
      </c>
    </row>
    <row r="37" spans="2:6" ht="54" customHeight="1">
      <c r="B37" s="465" t="s">
        <v>602</v>
      </c>
      <c r="C37" s="465"/>
      <c r="D37" s="465"/>
      <c r="E37" s="465"/>
      <c r="F37" s="465"/>
    </row>
    <row r="38" spans="2:3" ht="8.25" customHeight="1">
      <c r="B38" s="287"/>
      <c r="C38"/>
    </row>
    <row r="39" spans="2:6" ht="36.75" customHeight="1">
      <c r="B39" s="465" t="s">
        <v>603</v>
      </c>
      <c r="C39" s="465"/>
      <c r="D39" s="465"/>
      <c r="E39" s="465"/>
      <c r="F39" s="465"/>
    </row>
    <row r="40" spans="2:3" ht="7.5" customHeight="1">
      <c r="B40" s="287"/>
      <c r="C40"/>
    </row>
    <row r="41" spans="2:3" ht="15.75">
      <c r="B41" s="314" t="s">
        <v>605</v>
      </c>
      <c r="C41"/>
    </row>
    <row r="42" spans="2:6" ht="31.5" customHeight="1">
      <c r="B42" s="465" t="s">
        <v>604</v>
      </c>
      <c r="C42" s="465"/>
      <c r="D42" s="465"/>
      <c r="E42" s="465"/>
      <c r="F42" s="465"/>
    </row>
    <row r="43" spans="2:3" ht="6" customHeight="1">
      <c r="B43" s="287"/>
      <c r="C43"/>
    </row>
    <row r="44" spans="2:5" ht="15.75">
      <c r="B44" s="315"/>
      <c r="C44"/>
      <c r="D44"/>
      <c r="E44"/>
    </row>
    <row r="45" spans="2:5" ht="15.75">
      <c r="B45" s="314" t="s">
        <v>608</v>
      </c>
      <c r="C45"/>
      <c r="D45"/>
      <c r="E45"/>
    </row>
    <row r="46" spans="2:6" ht="35.25" customHeight="1">
      <c r="B46" s="465" t="s">
        <v>606</v>
      </c>
      <c r="C46" s="465"/>
      <c r="D46" s="465"/>
      <c r="E46" s="465"/>
      <c r="F46" s="465"/>
    </row>
    <row r="47" spans="2:6" ht="30" customHeight="1">
      <c r="B47" s="465" t="s">
        <v>607</v>
      </c>
      <c r="C47" s="465"/>
      <c r="D47" s="465"/>
      <c r="E47" s="465"/>
      <c r="F47" s="465"/>
    </row>
    <row r="49" spans="1:6" ht="15.75">
      <c r="A49" s="294">
        <v>3.2</v>
      </c>
      <c r="B49" s="313" t="s">
        <v>622</v>
      </c>
      <c r="C49"/>
      <c r="D49"/>
      <c r="E49"/>
      <c r="F49"/>
    </row>
    <row r="50" spans="1:6" ht="31.5" customHeight="1">
      <c r="A50"/>
      <c r="B50" s="465" t="s">
        <v>609</v>
      </c>
      <c r="C50" s="465"/>
      <c r="D50" s="465"/>
      <c r="E50" s="465"/>
      <c r="F50" s="465"/>
    </row>
    <row r="51" spans="1:6" ht="32.25" customHeight="1">
      <c r="A51"/>
      <c r="B51" s="465" t="s">
        <v>610</v>
      </c>
      <c r="C51" s="465"/>
      <c r="D51" s="465"/>
      <c r="E51" s="465"/>
      <c r="F51" s="465"/>
    </row>
    <row r="52" spans="1:6" ht="15.75">
      <c r="A52"/>
      <c r="B52" s="317" t="s">
        <v>577</v>
      </c>
      <c r="C52"/>
      <c r="D52"/>
      <c r="E52"/>
      <c r="F52"/>
    </row>
    <row r="53" spans="1:6" ht="84.75" customHeight="1">
      <c r="A53"/>
      <c r="B53" s="465" t="s">
        <v>611</v>
      </c>
      <c r="C53" s="465"/>
      <c r="D53" s="465"/>
      <c r="E53" s="465"/>
      <c r="F53" s="465"/>
    </row>
    <row r="54" spans="1:6" ht="7.5" customHeight="1">
      <c r="A54" s="287"/>
      <c r="B54"/>
      <c r="C54"/>
      <c r="D54"/>
      <c r="E54"/>
      <c r="F54"/>
    </row>
    <row r="55" spans="1:6" ht="15.75">
      <c r="A55"/>
      <c r="B55" s="317" t="s">
        <v>612</v>
      </c>
      <c r="C55"/>
      <c r="D55"/>
      <c r="E55"/>
      <c r="F55"/>
    </row>
    <row r="56" spans="1:6" ht="36" customHeight="1">
      <c r="A56"/>
      <c r="B56" s="465" t="s">
        <v>613</v>
      </c>
      <c r="C56" s="465"/>
      <c r="D56" s="465"/>
      <c r="E56" s="465"/>
      <c r="F56" s="465"/>
    </row>
    <row r="57" spans="1:6" ht="15.75">
      <c r="A57" s="328">
        <v>3.3</v>
      </c>
      <c r="B57" s="313" t="s">
        <v>623</v>
      </c>
      <c r="C57"/>
      <c r="D57"/>
      <c r="E57"/>
      <c r="F57"/>
    </row>
    <row r="58" spans="1:6" ht="24" customHeight="1">
      <c r="A58"/>
      <c r="B58" s="465" t="s">
        <v>614</v>
      </c>
      <c r="C58" s="465"/>
      <c r="D58" s="465"/>
      <c r="E58" s="465"/>
      <c r="F58" s="465"/>
    </row>
    <row r="59" spans="1:6" ht="9.75" customHeight="1">
      <c r="A59" s="287"/>
      <c r="B59"/>
      <c r="C59"/>
      <c r="D59"/>
      <c r="E59"/>
      <c r="F59"/>
    </row>
    <row r="60" spans="1:6" ht="52.5" customHeight="1">
      <c r="A60"/>
      <c r="B60" s="465" t="s">
        <v>615</v>
      </c>
      <c r="C60" s="465"/>
      <c r="D60" s="465"/>
      <c r="E60" s="465"/>
      <c r="F60" s="465"/>
    </row>
    <row r="61" spans="1:6" ht="6.75" customHeight="1">
      <c r="A61" s="287"/>
      <c r="B61"/>
      <c r="C61"/>
      <c r="D61"/>
      <c r="E61"/>
      <c r="F61"/>
    </row>
    <row r="62" spans="1:6" ht="54.75" customHeight="1">
      <c r="A62"/>
      <c r="B62" s="465" t="s">
        <v>616</v>
      </c>
      <c r="C62" s="465"/>
      <c r="D62" s="465"/>
      <c r="E62" s="465"/>
      <c r="F62" s="465"/>
    </row>
    <row r="63" spans="2:6" ht="30" customHeight="1">
      <c r="B63" s="465" t="s">
        <v>617</v>
      </c>
      <c r="C63" s="465"/>
      <c r="D63" s="465"/>
      <c r="E63" s="465"/>
      <c r="F63" s="465"/>
    </row>
    <row r="64" spans="2:6" ht="10.5" customHeight="1">
      <c r="B64" s="310"/>
      <c r="C64" s="310"/>
      <c r="D64" s="310"/>
      <c r="E64" s="310"/>
      <c r="F64" s="310"/>
    </row>
    <row r="65" spans="2:6" ht="51.75" customHeight="1">
      <c r="B65" s="320" t="s">
        <v>395</v>
      </c>
      <c r="C65" s="321" t="s">
        <v>618</v>
      </c>
      <c r="D65" s="321" t="s">
        <v>619</v>
      </c>
      <c r="E65" s="316" t="s">
        <v>620</v>
      </c>
      <c r="F65" s="322" t="s">
        <v>732</v>
      </c>
    </row>
    <row r="66" spans="2:6" ht="30" customHeight="1">
      <c r="B66" s="292" t="s">
        <v>453</v>
      </c>
      <c r="C66" s="323"/>
      <c r="D66" s="323"/>
      <c r="E66" s="323"/>
      <c r="F66" s="324"/>
    </row>
    <row r="67" spans="2:6" ht="30" customHeight="1">
      <c r="B67" s="291" t="s">
        <v>580</v>
      </c>
      <c r="C67" s="331">
        <v>142237052729</v>
      </c>
      <c r="D67" s="318" t="s">
        <v>232</v>
      </c>
      <c r="E67" s="318" t="s">
        <v>232</v>
      </c>
      <c r="F67" s="332">
        <v>142237052729</v>
      </c>
    </row>
    <row r="68" spans="2:6" ht="30" customHeight="1">
      <c r="B68" s="291" t="s">
        <v>243</v>
      </c>
      <c r="C68" s="331">
        <v>514999529</v>
      </c>
      <c r="D68" s="318" t="s">
        <v>232</v>
      </c>
      <c r="E68" s="318" t="s">
        <v>232</v>
      </c>
      <c r="F68" s="332">
        <v>514999529</v>
      </c>
    </row>
    <row r="69" spans="2:6" ht="30" customHeight="1">
      <c r="B69" s="291" t="s">
        <v>246</v>
      </c>
      <c r="C69" s="331">
        <v>1663534992</v>
      </c>
      <c r="D69" s="318" t="s">
        <v>232</v>
      </c>
      <c r="E69" s="318" t="s">
        <v>232</v>
      </c>
      <c r="F69" s="332">
        <v>1663534992</v>
      </c>
    </row>
    <row r="70" spans="2:6" ht="30" customHeight="1">
      <c r="B70" s="293" t="s">
        <v>581</v>
      </c>
      <c r="C70" s="333">
        <v>13286495000</v>
      </c>
      <c r="D70" s="326" t="s">
        <v>232</v>
      </c>
      <c r="E70" s="326" t="s">
        <v>232</v>
      </c>
      <c r="F70" s="332">
        <v>13286495000</v>
      </c>
    </row>
    <row r="71" spans="2:6" ht="15.75">
      <c r="B71" s="329" t="s">
        <v>732</v>
      </c>
      <c r="C71" s="334">
        <v>157702082250</v>
      </c>
      <c r="D71" s="319" t="s">
        <v>232</v>
      </c>
      <c r="E71" s="319" t="s">
        <v>232</v>
      </c>
      <c r="F71" s="382">
        <v>157702082250</v>
      </c>
    </row>
    <row r="72" spans="2:6" ht="15" customHeight="1">
      <c r="B72" s="289"/>
      <c r="C72" s="290"/>
      <c r="D72" s="290"/>
      <c r="E72" s="290"/>
      <c r="F72" s="290"/>
    </row>
    <row r="73" spans="2:6" ht="30" customHeight="1">
      <c r="B73" s="320" t="s">
        <v>395</v>
      </c>
      <c r="C73" s="321" t="s">
        <v>618</v>
      </c>
      <c r="D73" s="321" t="s">
        <v>619</v>
      </c>
      <c r="E73" s="316" t="s">
        <v>620</v>
      </c>
      <c r="F73" s="322" t="s">
        <v>732</v>
      </c>
    </row>
    <row r="74" spans="2:6" ht="30" customHeight="1">
      <c r="B74" s="327" t="s">
        <v>482</v>
      </c>
      <c r="C74" s="318"/>
      <c r="D74" s="318"/>
      <c r="E74" s="318"/>
      <c r="F74" s="325"/>
    </row>
    <row r="75" spans="2:6" ht="30" customHeight="1">
      <c r="B75" s="291" t="s">
        <v>580</v>
      </c>
      <c r="C75" s="331">
        <v>141005784022</v>
      </c>
      <c r="D75" s="331">
        <v>0</v>
      </c>
      <c r="E75" s="331" t="s">
        <v>232</v>
      </c>
      <c r="F75" s="332">
        <v>141005784022</v>
      </c>
    </row>
    <row r="76" spans="2:6" ht="30" customHeight="1">
      <c r="B76" s="291" t="s">
        <v>243</v>
      </c>
      <c r="C76" s="331">
        <v>1045753206</v>
      </c>
      <c r="D76" s="331">
        <v>0</v>
      </c>
      <c r="E76" s="331" t="s">
        <v>232</v>
      </c>
      <c r="F76" s="332">
        <v>1045753206</v>
      </c>
    </row>
    <row r="77" spans="2:6" ht="30" customHeight="1">
      <c r="B77" s="291" t="s">
        <v>246</v>
      </c>
      <c r="C77" s="331">
        <v>2297110135</v>
      </c>
      <c r="D77" s="331">
        <v>0</v>
      </c>
      <c r="E77" s="331" t="s">
        <v>232</v>
      </c>
      <c r="F77" s="332">
        <v>2297110135</v>
      </c>
    </row>
    <row r="78" spans="2:6" ht="30" customHeight="1">
      <c r="B78" s="293" t="s">
        <v>581</v>
      </c>
      <c r="C78" s="333">
        <v>1680145827</v>
      </c>
      <c r="D78" s="333">
        <v>0</v>
      </c>
      <c r="E78" s="333" t="s">
        <v>232</v>
      </c>
      <c r="F78" s="332">
        <v>1680145827</v>
      </c>
    </row>
    <row r="79" spans="2:6" ht="30" customHeight="1">
      <c r="B79" s="329" t="s">
        <v>732</v>
      </c>
      <c r="C79" s="335">
        <v>146028793190</v>
      </c>
      <c r="D79" s="335">
        <v>0</v>
      </c>
      <c r="E79" s="335">
        <v>0</v>
      </c>
      <c r="F79" s="391">
        <v>146028793190</v>
      </c>
    </row>
    <row r="80" spans="1:6" ht="15.75">
      <c r="A80" s="287"/>
      <c r="B80"/>
      <c r="C80"/>
      <c r="D80"/>
      <c r="E80"/>
      <c r="F80"/>
    </row>
    <row r="81" spans="1:6" ht="48" customHeight="1">
      <c r="A81"/>
      <c r="B81" s="465" t="s">
        <v>621</v>
      </c>
      <c r="C81" s="465"/>
      <c r="D81" s="465"/>
      <c r="E81" s="465"/>
      <c r="F81" s="465"/>
    </row>
    <row r="82" spans="1:6" ht="15.75">
      <c r="A82" s="294">
        <v>3.4</v>
      </c>
      <c r="B82" s="286" t="s">
        <v>624</v>
      </c>
      <c r="C82"/>
      <c r="D82"/>
      <c r="E82"/>
      <c r="F82"/>
    </row>
    <row r="83" spans="1:6" ht="84" customHeight="1">
      <c r="A83"/>
      <c r="B83" s="465" t="s">
        <v>625</v>
      </c>
      <c r="C83" s="465"/>
      <c r="D83" s="465"/>
      <c r="E83" s="465"/>
      <c r="F83" s="465"/>
    </row>
    <row r="84" spans="1:6" ht="21" customHeight="1">
      <c r="A84"/>
      <c r="B84" s="310"/>
      <c r="C84" s="310"/>
      <c r="D84" s="310"/>
      <c r="E84" s="310"/>
      <c r="F84" s="310"/>
    </row>
    <row r="85" spans="1:6" ht="21" customHeight="1">
      <c r="A85"/>
      <c r="B85" s="310"/>
      <c r="C85" s="310"/>
      <c r="D85" s="310"/>
      <c r="E85" s="310"/>
      <c r="F85" s="310"/>
    </row>
    <row r="86" spans="1:6" ht="19.5" customHeight="1">
      <c r="A86"/>
      <c r="B86" s="310"/>
      <c r="C86" s="310"/>
      <c r="D86" s="310"/>
      <c r="E86" s="310"/>
      <c r="F86" s="310"/>
    </row>
    <row r="87" spans="1:6" ht="28.5" customHeight="1">
      <c r="A87"/>
      <c r="B87" s="310"/>
      <c r="C87" s="310"/>
      <c r="D87" s="310"/>
      <c r="E87" s="310"/>
      <c r="F87" s="310"/>
    </row>
    <row r="88" spans="2:6" ht="15.75">
      <c r="B88" s="465" t="s">
        <v>1231</v>
      </c>
      <c r="C88" s="465"/>
      <c r="D88" s="465"/>
      <c r="E88" s="465"/>
      <c r="F88" s="465"/>
    </row>
    <row r="89" spans="1:6" ht="15.75">
      <c r="A89" s="294">
        <v>3.5</v>
      </c>
      <c r="B89" s="286" t="s">
        <v>626</v>
      </c>
      <c r="C89"/>
      <c r="D89"/>
      <c r="E89"/>
      <c r="F89"/>
    </row>
    <row r="90" spans="2:6" ht="34.5" customHeight="1">
      <c r="B90" s="465" t="s">
        <v>634</v>
      </c>
      <c r="C90" s="465"/>
      <c r="D90" s="465"/>
      <c r="E90" s="465"/>
      <c r="F90" s="465"/>
    </row>
    <row r="91" spans="2:6" ht="28.5" customHeight="1">
      <c r="B91" s="310"/>
      <c r="C91" s="310"/>
      <c r="D91" s="310"/>
      <c r="E91" s="310"/>
      <c r="F91" s="310"/>
    </row>
    <row r="92" ht="17.25" hidden="1">
      <c r="C92" s="226" t="s">
        <v>1232</v>
      </c>
    </row>
    <row r="93" spans="2:6" ht="15.75" hidden="1">
      <c r="B93" s="132" t="s">
        <v>749</v>
      </c>
      <c r="C93" s="115"/>
      <c r="E93" s="472" t="s">
        <v>642</v>
      </c>
      <c r="F93" s="472"/>
    </row>
  </sheetData>
  <sheetProtection/>
  <mergeCells count="29">
    <mergeCell ref="B39:F39"/>
    <mergeCell ref="B42:F42"/>
    <mergeCell ref="B46:F46"/>
    <mergeCell ref="B81:F81"/>
    <mergeCell ref="B53:F53"/>
    <mergeCell ref="B51:F51"/>
    <mergeCell ref="B56:F56"/>
    <mergeCell ref="B62:F62"/>
    <mergeCell ref="B47:F47"/>
    <mergeCell ref="E9:F9"/>
    <mergeCell ref="B9:B10"/>
    <mergeCell ref="E93:F93"/>
    <mergeCell ref="B90:F90"/>
    <mergeCell ref="B58:F58"/>
    <mergeCell ref="B60:F60"/>
    <mergeCell ref="B63:F63"/>
    <mergeCell ref="B83:F83"/>
    <mergeCell ref="B88:F88"/>
    <mergeCell ref="B50:F50"/>
    <mergeCell ref="B37:F37"/>
    <mergeCell ref="B26:F26"/>
    <mergeCell ref="B30:F30"/>
    <mergeCell ref="B34:F34"/>
    <mergeCell ref="B29:F29"/>
    <mergeCell ref="B5:F5"/>
    <mergeCell ref="B23:F23"/>
    <mergeCell ref="B24:F24"/>
    <mergeCell ref="B25:F25"/>
    <mergeCell ref="C9:D9"/>
  </mergeCells>
  <printOptions/>
  <pageMargins left="0.56" right="0.37" top="0.55" bottom="0.47" header="0.19" footer="0.19"/>
  <pageSetup firstPageNumber="15" useFirstPageNumber="1" horizontalDpi="600" verticalDpi="600" orientation="portrait" scale="9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Admin</cp:lastModifiedBy>
  <cp:lastPrinted>2015-07-20T05:54:26Z</cp:lastPrinted>
  <dcterms:created xsi:type="dcterms:W3CDTF">2009-02-21T02:26:28Z</dcterms:created>
  <dcterms:modified xsi:type="dcterms:W3CDTF">2015-07-21T04:29:51Z</dcterms:modified>
  <cp:category/>
  <cp:version/>
  <cp:contentType/>
  <cp:contentStatus/>
</cp:coreProperties>
</file>