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9180" tabRatio="793" activeTab="1"/>
  </bookViews>
  <sheets>
    <sheet name="Thuyết minh_2015" sheetId="13" r:id="rId1"/>
    <sheet name="V.1-2" sheetId="2" r:id="rId2"/>
    <sheet name="V.2-3" sheetId="3" r:id="rId3"/>
    <sheet name="V.4 " sheetId="12" r:id="rId4"/>
    <sheet name="V.5" sheetId="6" r:id="rId5"/>
    <sheet name="V.6-7-8-9" sheetId="7" r:id="rId6"/>
    <sheet name="V.10-11-12-13-14" sheetId="9" r:id="rId7"/>
    <sheet name="V.15" sheetId="10" r:id="rId8"/>
    <sheet name="V16-17-I-II-III" sheetId="11" r:id="rId9"/>
  </sheets>
  <externalReferences>
    <externalReference r:id="rId10"/>
    <externalReference r:id="rId11"/>
    <externalReference r:id="rId12"/>
    <externalReference r:id="rId13"/>
    <externalReference r:id="rId14"/>
  </externalReferences>
  <definedNames>
    <definedName name="_BG1">#REF!</definedName>
    <definedName name="_CT250" localSheetId="0">'[1]dongia (2)'!#REF!</definedName>
    <definedName name="_CT250">'[1]dongia (2)'!#REF!</definedName>
    <definedName name="_Fill" hidden="1">#REF!</definedName>
    <definedName name="_xlnm._FilterDatabase" localSheetId="0" hidden="1">'Thuyết minh_2015'!#REF!</definedName>
    <definedName name="_xlnm._FilterDatabase" localSheetId="2" hidden="1">'V.2-3'!$A$4:$G$13</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1" localSheetId="0">{"Book1"}</definedName>
    <definedName name="_S1">{"Book1"}</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CT_LCGT">OFFSET([2]CT_LCGT!$D$4,1,0,COUNTA([2]CT_LCGT!$A$1:$A$65536)-COUNTA([2]CT_LCGT!$A$1:$A$4),4)</definedName>
    <definedName name="CT_LCTT">[2]CT_LCTT!$AK$1:$BE$2</definedName>
    <definedName name="CT_TMinh">[2]TM_ChenhLechCT!$B$9</definedName>
    <definedName name="Data">INDIRECT([2]Du_lieu!$I$1)</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em_TMCode" localSheetId="0">COUNTA(OFFSET([2]DM!$N$3,0,IF(ISNA(MATCH([2]Dieu_chinh!XFD1,[0]!TDe_TMCode,0)),0,MATCH([2]Dieu_chinh!XFD1,[0]!TDe_TMCode,0)),50,1))</definedName>
    <definedName name="Dem_TMCode">COUNTA(OFFSET([2]DM!$N$3,0,IF(ISNA(MATCH([2]Dieu_chinh!XFD1,TDe_TMCode,0)),0,MATCH([2]Dieu_chinh!XFD1,TDe_TMCode,0)),50,1))</definedName>
    <definedName name="DKCO">#REF!</definedName>
    <definedName name="DKNO">#REF!</definedName>
    <definedName name="DM_ChiTieu">[2]DM!$H$3:$I$111</definedName>
    <definedName name="DM_MaTK">OFFSET([2]DM!$D$2,1,0,IF(COUNTA([2]DM!$D$3:$D$1000)=0,1,COUNTA([2]DM!$D$3:$D$1000)),1)</definedName>
    <definedName name="DM_TK">OFFSET([2]Danh_muc!$A$5,1,0,COUNTA([2]Danh_muc!$B$6:$B$500),6)</definedName>
    <definedName name="DM_TK2">OFFSET([2]Danh_muc!$B$5,1,0,COUNTA([2]Danh_muc!$B$6:$B$500),5)</definedName>
    <definedName name="DM_TMCode" localSheetId="0">OFFSET([2]DM!$N$3,0,IF(ISNA(MATCH([2]Dieu_chinh!XFD1,[0]!TDe_TMCode,0)),0,MATCH([2]Dieu_chinh!XFD1,[0]!TDe_TMCode,0)),'Thuyết minh_2015'!Dem_TMCode,1)</definedName>
    <definedName name="DM_TMCode">OFFSET([2]DM!$N$3,0,IF(ISNA(MATCH([2]Dieu_chinh!XFD1,TDe_TMCode,0)),0,MATCH([2]Dieu_chinh!XFD1,TDe_TMCode,0)),Dem_TMCode,1)</definedName>
    <definedName name="DM_TMCode_TSCDHH">OFFSET([2]DM!$O$2,1,0,IF(COUNTA([2]DM!$O$3:$O$33)=0,1,COUNTA([2]DM!$D$3:$O$33)),1)</definedName>
    <definedName name="DM_TMCode_TSCDTTC">OFFSET([2]DM!$AA$2,1,0,IF(COUNTA([2]DM!$AA$3:$AA$33)=0,1,COUNTA([2]DM!$AA$3:$AA$33)),1)</definedName>
    <definedName name="DM_TMCode_TSCDVH">OFFSET([2]DM!$AM$2,1,0,IF(COUNTA([2]DM!$AM$3:$AM$33)=0,1,COUNTA([2]DM!$AM$3:$AM$33)),1)</definedName>
    <definedName name="DM_TMCode_VCSH">OFFSET([2]DM!$BA$2,1,0,IF(COUNTA([2]DM!$BA$3:$BA$33)=0,1,COUNTA([2]DM!$BA$3:$BA$33)),1)</definedName>
    <definedName name="Donvi">#REF!</definedName>
    <definedName name="f_Cap" localSheetId="0">IF(ISBLANK([0]!CT_TMinh),0,IF([0]!CT_TMinh="270",4,IF([0]!CT_TMinh="440",5,IF(RIGHT([0]!CT_TMinh,2)="00",1,IF(RIGHT([0]!CT_TMinh,1)="0",2,3)))))</definedName>
    <definedName name="f_Cap">IF(ISBLANK(CT_TMinh),0,IF(CT_TMinh="270",4,IF(CT_TMinh="440",5,IF(RIGHT(CT_TMinh,2)="00",1,IF(RIGHT(CT_TMinh,1)="0",2,3)))))</definedName>
    <definedName name="fml_CDKT_NN_DcCo" localSheetId="0">SUMIF([0]!NN_CDCo,[2]Tong_hop!$B1,[0]!NN_SoDieuChinh)</definedName>
    <definedName name="fml_CDKT_NN_DcCo">SUMIF(NN_CDCo,[2]Tong_hop!$B1,NN_SoDieuChinh)</definedName>
    <definedName name="fml_CDKT_NN_DcNo" localSheetId="0">SUMIF([0]!NN_CDNo,[2]Tong_hop!$B1,[0]!NN_SoDieuChinh)</definedName>
    <definedName name="fml_CDKT_NN_DcNo">SUMIF(NN_CDNo,[2]Tong_hop!$B1,NN_SoDieuChinh)</definedName>
    <definedName name="fml_CDKT_NT_DcCo" localSheetId="0">SUMIF([0]!NT_CDCo,[2]Tong_hop!$B1,[0]!NT_SoDieuChinh)</definedName>
    <definedName name="fml_CDKT_NT_DcCo">SUMIF(NT_CDCo,[2]Tong_hop!$B1,NT_SoDieuChinh)</definedName>
    <definedName name="fml_CDKT_NT_DcNo" localSheetId="0">SUMIF([0]!NT_CDNo,[2]Tong_hop!$B1,[0]!NT_SoDieuChinh)</definedName>
    <definedName name="fml_CDKT_NT_DcNo">SUMIF(NT_CDNo,[2]Tong_hop!$B1,NT_SoDieuChinh)</definedName>
    <definedName name="fml_ChuoiDK">IF(ISERROR(FIND("*",[2]CT_LCTT!XFB1&amp;"-"&amp;[2]CT_LCTT!XFC1)),[2]CT_LCTT!XFB1&amp;"-"&amp;[2]CT_LCTT!XFC1,REPLACE([2]CT_LCTT!XFB1&amp;"-"&amp;[2]CT_LCTT!XFC1,FIND("*",[2]CT_LCTT!XFB1&amp;"-"&amp;[2]CT_LCTT!XFC1),1,""))</definedName>
    <definedName name="fml_DoRongCT" localSheetId="0">LEN([0]!CT_TMinh)</definedName>
    <definedName name="fml_DoRongCT">LEN(CT_TMinh)</definedName>
    <definedName name="fml_KQKD_NN_DcCo" localSheetId="0">SUMIF([0]!NN_KQCo,[2]Tong_hop!$B1,[0]!NN_SoDieuChinh)</definedName>
    <definedName name="fml_KQKD_NN_DcCo">SUMIF(NN_KQCo,[2]Tong_hop!$B1,NN_SoDieuChinh)</definedName>
    <definedName name="fml_KQKD_NN_DcNo" localSheetId="0">SUMIF([0]!NN_KQNo,[2]Tong_hop!$B1,[0]!NN_SoDieuChinh)</definedName>
    <definedName name="fml_KQKD_NN_DcNo">SUMIF(NN_KQNo,[2]Tong_hop!$B1,NN_SoDieuChinh)</definedName>
    <definedName name="fml_KQKD_NT_DcCo" localSheetId="0">SUMIF([0]!NT_KQCo,[2]Tong_hop!$B1,[0]!NT_SoDieuChinh)</definedName>
    <definedName name="fml_KQKD_NT_DcCo">SUMIF(NT_KQCo,[2]Tong_hop!$B1,NT_SoDieuChinh)</definedName>
    <definedName name="fml_KQKD_NT_DcNo" localSheetId="0">SUMIF([0]!NT_KQNo,[2]Tong_hop!$B1,[0]!NT_SoDieuChinh)</definedName>
    <definedName name="fml_KQKD_NT_DcNo">SUMIF(NT_KQNo,[2]Tong_hop!$B1,NT_SoDieuChinh)</definedName>
    <definedName name="fml_LCGT_KN" localSheetId="0">IF(ISBLANK([2]Bao_cao!$A1),0,IF(ISERROR(VLOOKUP([2]Bao_cao!$A1,[0]!CT_LCGT,4,0)),0,VLOOKUP([2]Bao_cao!$A1,[0]!CT_LCGT,4,0)))</definedName>
    <definedName name="fml_LCGT_KN">IF(ISBLANK([2]Bao_cao!$A1),0,IF(ISERROR(VLOOKUP([2]Bao_cao!$A1,CT_LCGT,4,0)),0,VLOOKUP([2]Bao_cao!$A1,CT_LCGT,4,0)))</definedName>
    <definedName name="fml_LCTT_KN" localSheetId="0">IF(ISBLANK([2]Bao_cao!$A1),0,IF(ISNA(HLOOKUP([2]Bao_cao!$A1,[0]!CT_LCTT,2,0)),0,HLOOKUP([2]Bao_cao!$A1,[0]!CT_LCTT,2,0)))</definedName>
    <definedName name="fml_LCTT_KN">IF(ISBLANK([2]Bao_cao!$A1),0,IF(ISNA(HLOOKUP([2]Bao_cao!$A1,CT_LCTT,2,0)),0,HLOOKUP([2]Bao_cao!$A1,CT_LCTT,2,0)))</definedName>
    <definedName name="fml_SaiSotKDC_TK" localSheetId="0">IF(ISBLANK([2]Phan_bo!$C1),0,'Thuyết minh_2015'!fml_SaiSotKDC_TK1+'Thuyết minh_2015'!fml_SaiSotKDC_TK2)</definedName>
    <definedName name="fml_SaiSotKDC_TK">IF(ISBLANK([2]Phan_bo!$C1),0,'Thuyết minh_2015'!fml_SaiSotKDC_TK1+'Thuyết minh_2015'!fml_SaiSotKDC_TK2)</definedName>
    <definedName name="fml_SaiSotKDC_TK1" localSheetId="0">ABS(SUMPRODUCT(--([0]!NN_YKienKH=[0]!Refuse),--([0]!NN_LoaiButToan="BTDC"),--(LEFT([0]!NN_DCNo,LEN([2]Phan_bo!$C1))=[2]Phan_bo!$C1),[0]!NN_SoDieuChinh))</definedName>
    <definedName name="fml_SaiSotKDC_TK1">ABS(SUMPRODUCT(--(NN_YKienKH=Refuse),--(NN_LoaiButToan="BTDC"),--(LEFT(NN_DCNo,LEN([2]Phan_bo!$C1))=[2]Phan_bo!$C1),NN_SoDieuChinh))</definedName>
    <definedName name="fml_SaiSotKDC_TK2" localSheetId="0">ABS(SUMPRODUCT(--([0]!NN_YKienKH=[0]!Refuse),--([0]!NN_LoaiButToan="BTDC"),--(LEFT([0]!NN_DCCo,LEN([2]Phan_bo!$C1))=[2]Phan_bo!$C1),[0]!NN_SoDieuChinh))</definedName>
    <definedName name="fml_SaiSotKDC_TK2">ABS(SUMPRODUCT(--(NN_YKienKH=Refuse),--(NN_LoaiButToan="BTDC"),--(LEFT(NN_DCCo,LEN([2]Phan_bo!$C1))=[2]Phan_bo!$C1),NN_SoDieuChinh))</definedName>
    <definedName name="fml_SaiSotPH_TK" localSheetId="0">IF(ISBLANK([2]Phan_bo!$C1),0,ABS(SUMPRODUCT(--([0]!NN_LoaiButToan="BTDC"),--(LEFT([0]!NN_DCNo,LEN([2]Phan_bo!$C1))=[2]Phan_bo!$C1),[0]!NN_SoDieuChinh))+ABS(SUMPRODUCT(--([0]!NN_LoaiButToan="BTDC"),--(LEFT([0]!NN_DCCo,LEN([2]Phan_bo!$C1))=[2]Phan_bo!$C1),[0]!NN_SoDieuChinh)))</definedName>
    <definedName name="fml_SaiSotPH_TK">IF(ISBLANK([2]Phan_bo!$C1),0,ABS(SUMPRODUCT(--(NN_LoaiButToan="BTDC"),--(LEFT(NN_DCNo,LEN([2]Phan_bo!$C1))=[2]Phan_bo!$C1),NN_SoDieuChinh))+ABS(SUMPRODUCT(--(NN_LoaiButToan="BTDC"),--(LEFT(NN_DCCo,LEN([2]Phan_bo!$C1))=[2]Phan_bo!$C1),NN_SoDieuChinh)))</definedName>
    <definedName name="fml_SoTien_CT" localSheetId="0">IF(ISBLANK([2]Phan_bo!$C1),0,ABS(SUMPRODUCT(--([0]!TongHop_MaChiTieu=[2]Phan_bo!$C1),[0]!TongHop_TruocKT)))</definedName>
    <definedName name="fml_SoTien_CT">IF(ISBLANK([2]Phan_bo!$C1),0,ABS(SUMPRODUCT(--(TongHop_MaChiTieu=[2]Phan_bo!$C1),TongHop_TruocKT)))</definedName>
    <definedName name="fml_SoTien_TK_NV" localSheetId="0">ABS(SUMPRODUCT(--(LEFT([0]!TongHop_MaTK2,LEN([2]Phan_bo!$C1))=[2]Phan_bo!$C1),[0]!TongHop_TruocKT2))</definedName>
    <definedName name="fml_SoTien_TK_NV">ABS(SUMPRODUCT(--(LEFT(TongHop_MaTK2,LEN([2]Phan_bo!$C1))=[2]Phan_bo!$C1),TongHop_TruocKT2))</definedName>
    <definedName name="fml_SoTien_TK_TS" localSheetId="0">ABS(SUMPRODUCT(--(LEFT([0]!TongHop_MaTK1,LEN([2]Phan_bo!$C1))=[2]Phan_bo!$C1),[0]!TongHop_TruocKT1))</definedName>
    <definedName name="fml_SoTien_TK_TS">ABS(SUMPRODUCT(--(LEFT(TongHop_MaTK1,LEN([2]Phan_bo!$C1))=[2]Phan_bo!$C1),TongHop_TruocKT1))</definedName>
    <definedName name="fml_TenKhoanMuc" localSheetId="0">IF([2]Phan_bo!$B1=[2]DM!$K$3,VLOOKUP(LEFT([2]Phan_bo!$C1,3),[0]!DM_TK2,4,0),IF([2]Phan_bo!$B1=[2]DM!$K$4,VLOOKUP([2]Phan_bo!$C1,[0]!DM_ChiTieu,2,0),""))</definedName>
    <definedName name="fml_TenKhoanMuc">IF([2]Phan_bo!$B1=[2]DM!$K$3,VLOOKUP(LEFT([2]Phan_bo!$C1,3),DM_TK2,4,0),IF([2]Phan_bo!$B1=[2]DM!$K$4,VLOOKUP([2]Phan_bo!$C1,DM_ChiTieu,2,0),""))</definedName>
    <definedName name="fml_TmChiTieu_CDKT" localSheetId="0">IF(OR(ISNA(VLOOKUP([2]TM_ChenhLechCT!$I1,'Thuyết minh_2015'!fml_TMChiTieu_CDKT_VungDk,1,0))=FALSE,ISNA(VLOOKUP([2]TM_ChenhLechCT!$J1,'Thuyết minh_2015'!fml_TMChiTieu_CDKT_VungDk,1,0))=FALSE),1,0)</definedName>
    <definedName name="fml_TmChiTieu_CDKT">IF(OR(ISNA(VLOOKUP([2]TM_ChenhLechCT!$I1,'Thuyết minh_2015'!fml_TMChiTieu_CDKT_VungDk,1,0))=FALSE,ISNA(VLOOKUP([2]TM_ChenhLechCT!$J1,'Thuyết minh_2015'!fml_TMChiTieu_CDKT_VungDk,1,0))=FALSE),1,0)</definedName>
    <definedName name="fml_TmChiTieu_CDKT_DB" localSheetId="0">IF(OR(ISNA(VLOOKUP([2]TM_ChenhLechCT!$F1,'Thuyết minh_2015'!fml_TMChiTieu_CDKT_VungDkDB,1,0))=FALSE,ISNA(VLOOKUP([2]TM_ChenhLechCT!$G1,'Thuyết minh_2015'!fml_TMChiTieu_CDKT_VungDkDB,1,0))=FALSE),1,0)</definedName>
    <definedName name="fml_TmChiTieu_CDKT_DB">IF(OR(ISNA(VLOOKUP([2]TM_ChenhLechCT!$F1,'Thuyết minh_2015'!fml_TMChiTieu_CDKT_VungDkDB,1,0))=FALSE,ISNA(VLOOKUP([2]TM_ChenhLechCT!$G1,'Thuyết minh_2015'!fml_TMChiTieu_CDKT_VungDkDB,1,0))=FALSE),1,0)</definedName>
    <definedName name="fml_TMChiTieu_CDKT_VungDk" localSheetId="0">IF('Thuyết minh_2015'!f_Cap=1,IF(LEFT([0]!TongHop_MaChiTieu,'Thuyết minh_2015'!f_Cap)=LEFT([0]!CT_TMinh,'Thuyết minh_2015'!f_Cap),[0]!TongHop_MaTK,0),IF('Thuyết minh_2015'!f_Cap=2,IF(LEFT([0]!TongHop_MaChiTieu,'Thuyết minh_2015'!f_Cap)=LEFT([0]!CT_TMinh,'Thuyết minh_2015'!f_Cap),[0]!TongHop_MaTK,0),IF('Thuyết minh_2015'!f_Cap=3,IF(LEFT([0]!TongHop_MaChiTieu,'Thuyết minh_2015'!f_Cap)=LEFT([0]!CT_TMinh,'Thuyết minh_2015'!f_Cap),[0]!TongHop_MaTK,0),0)))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 localSheetId="0">IF('Thuyết minh_2015'!f_Cap=4,IF(AND(VALUE(LEFT([0]!TongHop_MaChiTieu,3))&gt;100,VALUE(LEFT([0]!TongHop_MaChiTieu,3))&lt;270),[0]!TongHop_MaTK,0),IF('Thuyết minh_2015'!f_Cap=5,IF(AND(VALUE(LEFT([0]!TongHop_MaChiTieu,3))&gt;300,VALUE(LEFT([0]!TongHop_MaChiTieu,3))&lt;440),[0]!TongHop_MaTK,0),0))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 localSheetId="0">IF(OR(LEN([2]TM_ChenhLechCT!$K1)&gt;0,LEN([2]TM_ChenhLechCT!$L1)&gt;0),IF(OR(ISNA(VLOOKUP([2]TM_ChenhLechCT!$K1,IF(LEFT([0]!TongHop_MaChiTieu3,2)=[0]!CT_TMinh,[0]!TongHop_MaTK3,0),1,0))=FALSE,ISNA(VLOOKUP([2]TM_ChenhLechCT!$L1,IF(LEFT([0]!TongHop_MaChiTieu3,2)=[0]!CT_TMinh,[0]!TongHop_MaTK3,0),1,0))=FALSE),1,0),0)</definedName>
    <definedName name="fml_TMChiTieu_KQKD">IF(OR(LEN([2]TM_ChenhLechCT!$K1)&gt;0,LEN([2]TM_ChenhLechCT!$L1)&gt;0),IF(OR(ISNA(VLOOKUP([2]TM_ChenhLechCT!$K1,IF(LEFT(TongHop_MaChiTieu3,2)=CT_TMinh,TongHop_MaTK3,0),1,0))=FALSE,ISNA(VLOOKUP([2]TM_ChenhLechCT!$L1,IF(LEFT(TongHop_MaChiTieu3,2)=CT_TMinh,TongHop_MaTK3,0),1,0))=FALSE),1,0),0)</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KN_4111">[2]Tong_hop!$S$293</definedName>
    <definedName name="KN_6351">[2]Tong_hop!$S$381</definedName>
    <definedName name="KN_CT10">[2]Tong_hop!$S$358</definedName>
    <definedName name="KN_CT100">[2]Tong_hop!$S$10</definedName>
    <definedName name="KN_CT11">[2]Tong_hop!$S$360</definedName>
    <definedName name="KN_CT110">[2]Tong_hop!$S$12</definedName>
    <definedName name="KN_CT130">[2]Tong_hop!$S$34</definedName>
    <definedName name="KN_CT140">[2]Tong_hop!$S$58</definedName>
    <definedName name="KN_CT200">[2]Tong_hop!$S$96</definedName>
    <definedName name="KN_CT21">[2]Tong_hop!$S$371</definedName>
    <definedName name="KN_CT220">[2]Tong_hop!$S$117</definedName>
    <definedName name="KN_CT270">[2]Tong_hop!$S$203</definedName>
    <definedName name="KN_CT300">[2]Tong_hop!$S$208</definedName>
    <definedName name="KN_CT31">[2]Tong_hop!$S$395</definedName>
    <definedName name="KN_CT310">[2]Tong_hop!$S$210</definedName>
    <definedName name="KN_CT312">[2]Tong_hop!$S$216</definedName>
    <definedName name="KN_CT330">[2]Tong_hop!$S$260</definedName>
    <definedName name="KN_CT400">[2]Tong_hop!$S$290</definedName>
    <definedName name="KN_CT440">[2]Tong_hop!$S$321</definedName>
    <definedName name="KN_CT50">[2]Tong_hop!$S$398</definedName>
    <definedName name="KN_CT60">[2]Tong_hop!$S$408</definedName>
    <definedName name="KT_4111">[2]Tong_hop!$AG$293</definedName>
    <definedName name="KT_6351">[2]Tong_hop!$AG$381</definedName>
    <definedName name="KT_CT10">[2]Tong_hop!$AG$358</definedName>
    <definedName name="KT_CT100">[2]Tong_hop!$AG$10</definedName>
    <definedName name="KT_CT11">[2]Tong_hop!$AG$360</definedName>
    <definedName name="KT_CT110">[2]Tong_hop!$AG$12</definedName>
    <definedName name="KT_CT130">[2]Tong_hop!$AG$34</definedName>
    <definedName name="KT_CT140">[2]Tong_hop!$AG$58</definedName>
    <definedName name="KT_CT200">[2]Tong_hop!$AG$96</definedName>
    <definedName name="KT_CT21">[2]Tong_hop!$AG$371</definedName>
    <definedName name="KT_CT220">[2]Tong_hop!$AG$117</definedName>
    <definedName name="KT_CT270">[2]Tong_hop!$AG$203</definedName>
    <definedName name="KT_CT300">[2]Tong_hop!$AG$208</definedName>
    <definedName name="KT_CT31">[2]Tong_hop!$AG$395</definedName>
    <definedName name="KT_CT310">[2]Tong_hop!$AG$210</definedName>
    <definedName name="KT_CT312">[2]Tong_hop!$AG$216</definedName>
    <definedName name="KT_CT330">[2]Tong_hop!$AG$260</definedName>
    <definedName name="KT_CT400">[2]Tong_hop!$AG$290</definedName>
    <definedName name="KT_CT440">[2]Tong_hop!$AG$321</definedName>
    <definedName name="KT_CT50">[2]Tong_hop!$AG$398</definedName>
    <definedName name="KT_CT60">[2]Tong_hop!$AG$408</definedName>
    <definedName name="Ky_ke_toan_V">[2]Thong_tin!$D$12</definedName>
    <definedName name="Ky_Nay1_V">[2]Thong_tin!$D$14</definedName>
    <definedName name="Ky_Truoc1_V">[2]Thong_tin!$D$13</definedName>
    <definedName name="LM">#REF!</definedName>
    <definedName name="LN">#REF!</definedName>
    <definedName name="LTKD" localSheetId="0" hidden="1">{"'Sheet1'!$L$16"}</definedName>
    <definedName name="LTKD" hidden="1">{"'Sheet1'!$L$16"}</definedName>
    <definedName name="NKC_01_09_07">#REF!</definedName>
    <definedName name="NN_CDCo">[2]Dieu_chinh!$N$10:$N$160</definedName>
    <definedName name="NN_CDNo">[2]Dieu_chinh!$M$10:$M$160</definedName>
    <definedName name="NN_DCCo">[2]Dieu_chinh!$H$10:$H$160</definedName>
    <definedName name="NN_DCNo">[2]Dieu_chinh!$F$10:$F$160</definedName>
    <definedName name="NN_KQCo">[2]Dieu_chinh!$P$10:$P$160</definedName>
    <definedName name="NN_KQNo">[2]Dieu_chinh!$O$10:$O$160</definedName>
    <definedName name="NN_LoaiButToan">[2]Dieu_chinh!$S$10:$S$160</definedName>
    <definedName name="NN_SoDieuChinh">[2]Dieu_chinh!$L$10:$L$160</definedName>
    <definedName name="NN_YKienKH">[2]Dieu_chinh!$Q$10:$Q$160</definedName>
    <definedName name="NT_CDCo">[2]Dieu_chinh!$N$163:$N$313</definedName>
    <definedName name="NT_CDNo">[2]Dieu_chinh!$M$163:$M$313</definedName>
    <definedName name="NT_KQCo">[2]Dieu_chinh!$P$163:$P$313</definedName>
    <definedName name="NT_KQNo">[2]Dieu_chinh!$O$163:$O$313</definedName>
    <definedName name="NT_SoDieuChinh">[2]Dieu_chinh!$L$163:$L$313</definedName>
    <definedName name="o" localSheetId="0" hidden="1">{"'Sheet1'!$L$16"}</definedName>
    <definedName name="o" hidden="1">{"'Sheet1'!$L$16"}</definedName>
    <definedName name="_xlnm.Print_Area" localSheetId="0">#REF!</definedName>
    <definedName name="_xlnm.Print_Area">#REF!</definedName>
    <definedName name="_xlnm.Print_Titles" localSheetId="0">'Thuyết minh_2015'!$1:$4</definedName>
    <definedName name="_xlnm.Print_Titles">#REF!</definedName>
    <definedName name="q" localSheetId="0" hidden="1">{"'Sheet1'!$L$16"}</definedName>
    <definedName name="q" hidden="1">{"'Sheet1'!$L$16"}</definedName>
    <definedName name="Refuse">[2]DM!$B$4</definedName>
    <definedName name="SoTien">OFFSET([2]Du_lieu!$H$9,1,0,IF(COUNTA([2]Du_lieu!$F$1:$F$65536)-COUNTA([2]Du_lieu!$F$1:$F$9)&gt;0,COUNTA([2]Du_lieu!$F$1:$F$65536)-COUNTA([2]Du_lieu!$F$1:$F$9),1),1)</definedName>
    <definedName name="t" localSheetId="0" hidden="1">{#N/A,#N/A,FALSE,"Chi tiÆt"}</definedName>
    <definedName name="t" hidden="1">{#N/A,#N/A,FALSE,"Chi tiÆt"}</definedName>
    <definedName name="Taikhoan">#REF!</definedName>
    <definedName name="TaxTV">10%</definedName>
    <definedName name="TaxXL">5%</definedName>
    <definedName name="TDe_TMCode">[2]DM!$O$2:$BK$2</definedName>
    <definedName name="Ten_CongTy_TieuDe_V">[2]Thong_tin!$D$8</definedName>
    <definedName name="TH" localSheetId="0" hidden="1">{"'Sheet1'!$L$16"}</definedName>
    <definedName name="TH" hidden="1">{"'Sheet1'!$L$16"}</definedName>
    <definedName name="TK_BS">OFFSET([2]Danh_muc!$C$5,1,0,COUNTA([2]Danh_muc!$B$6:$B$1000),1)</definedName>
    <definedName name="TK_CD">OFFSET([2]Danh_muc!$B$5,1,0,COUNTA([2]Danh_muc!$B$6:$B$1000),1)</definedName>
    <definedName name="TK_PL">OFFSET([2]Danh_muc!$D$5,1,0,COUNTA([2]Danh_muc!$B$6:$B$1000),1)</definedName>
    <definedName name="TK_TB">OFFSET([2]Danh_muc!$A$5,1,0,COUNTA([2]Danh_muc!$B$6:$B$1000),1)</definedName>
    <definedName name="TKBS">#REF!</definedName>
    <definedName name="TKCO">OFFSET([2]Du_lieu!$G$9,1,0,IF(COUNTA([2]Du_lieu!$F$1:$F$65536)-COUNTA([2]Du_lieu!$F$1:$F$9)&gt;0,COUNTA([2]Du_lieu!$F$1:$F$65536)-COUNTA([2]Du_lieu!$F$1:$F$9),1),1)</definedName>
    <definedName name="TKNO">OFFSET([2]Du_lieu!$F$9,1,0,IF(COUNTA([2]Du_lieu!$F$1:$F$65536)-COUNTA([2]Du_lieu!$F$1:$F$9)&gt;0,COUNTA([2]Du_lieu!$F$1:$F$65536)-COUNTA([2]Du_lieu!$F$1:$F$9),1),1)</definedName>
    <definedName name="TMTS">[3]CT_LCTT!$AK$1:$BE$2</definedName>
    <definedName name="TongHop_MaChiTieu">[2]Tong_hop!$D$9:$D$410</definedName>
    <definedName name="TongHop_MaChiTieu3">[2]Tong_hop!$D$337:$D$410</definedName>
    <definedName name="TongHop_MaTK">[2]Tong_hop!$B$9:$B$410</definedName>
    <definedName name="TongHop_MaTK1">[2]Tong_hop!$B$9:$B$203</definedName>
    <definedName name="TongHop_MaTK2">[2]Tong_hop!$B$207:$B$321</definedName>
    <definedName name="TongHop_MaTK3">[2]Tong_hop!$B$337:$B$410</definedName>
    <definedName name="TongHop_TruocKT">[2]Tong_hop!$P$9:$P$410</definedName>
    <definedName name="TongHop_TruocKT1">[2]Tong_hop!$P$9:$P$203</definedName>
    <definedName name="TongHop_TruocKT2">[2]Tong_hop!$P$207:$P$321</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'[4]chi tiet TS theo so lieu ktoan'!#REF!</definedName>
    <definedName name="XREF_COLUMN_3" hidden="1">'[4]chi tiet TS theo so lieu ktoan'!#REF!</definedName>
    <definedName name="XREF_COLUMN_4" localSheetId="0" hidden="1">'[4]chi tiet TS theo so lieu ktoan'!#REF!</definedName>
    <definedName name="XREF_COLUMN_4" hidden="1">'[4]chi tiet TS theo so lieu ktoan'!#REF!</definedName>
    <definedName name="XRefColumnsCount" hidden="1">5</definedName>
    <definedName name="XRefCopy4" localSheetId="0" hidden="1">'[4]chi tiet TS theo so lieu ktoan'!#REF!</definedName>
    <definedName name="XRefCopy4" hidden="1">'[4]chi tiet TS theo so lieu ktoan'!#REF!</definedName>
    <definedName name="XRefCopy5" localSheetId="0" hidden="1">'[4]chi tiet TS theo so lieu ktoan'!#REF!</definedName>
    <definedName name="XRefCopy5" hidden="1">'[4]chi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calcChain.xml><?xml version="1.0" encoding="utf-8"?>
<calcChain xmlns="http://schemas.openxmlformats.org/spreadsheetml/2006/main">
  <c r="B49" i="11"/>
  <c r="B48"/>
  <c r="C6" i="12" l="1"/>
  <c r="C20"/>
  <c r="C22"/>
  <c r="G5" l="1"/>
  <c r="B16" i="10" l="1"/>
  <c r="D20" i="12"/>
  <c r="E12" l="1"/>
  <c r="C12"/>
  <c r="C23" s="1"/>
  <c r="D12"/>
  <c r="F22"/>
  <c r="E22"/>
  <c r="D22"/>
  <c r="G22" s="1"/>
  <c r="E24" i="6"/>
  <c r="F24" s="1"/>
  <c r="F23"/>
  <c r="E22"/>
  <c r="F22" s="1"/>
  <c r="F21"/>
  <c r="F20"/>
  <c r="F19"/>
  <c r="F18"/>
  <c r="F17"/>
  <c r="E15"/>
  <c r="F12"/>
  <c r="F6"/>
  <c r="F15" s="1"/>
  <c r="G19" i="12"/>
  <c r="G18"/>
  <c r="G17"/>
  <c r="G16"/>
  <c r="G15"/>
  <c r="G14"/>
  <c r="G13"/>
  <c r="G11"/>
  <c r="G10"/>
  <c r="G8"/>
  <c r="G7"/>
  <c r="G6"/>
  <c r="G12" s="1"/>
  <c r="A161" i="13"/>
  <c r="A160"/>
  <c r="A159"/>
  <c r="A158"/>
  <c r="A156"/>
  <c r="A155"/>
  <c r="A153"/>
  <c r="A152"/>
  <c r="A151"/>
  <c r="A150"/>
  <c r="A149"/>
  <c r="A148"/>
  <c r="A147"/>
  <c r="A146"/>
  <c r="A145"/>
  <c r="A144"/>
  <c r="A143"/>
  <c r="A142"/>
  <c r="A141"/>
  <c r="A140"/>
  <c r="A139"/>
  <c r="A135"/>
  <c r="A134"/>
  <c r="A133"/>
  <c r="A132"/>
  <c r="A131"/>
  <c r="A130"/>
  <c r="A129"/>
  <c r="A128"/>
  <c r="A127"/>
  <c r="A126"/>
  <c r="A125"/>
  <c r="A124"/>
  <c r="A123"/>
  <c r="A122"/>
  <c r="A121"/>
  <c r="A120"/>
  <c r="A119"/>
  <c r="A118"/>
  <c r="A117"/>
  <c r="A116"/>
  <c r="A115"/>
  <c r="A114"/>
  <c r="A112"/>
  <c r="A111"/>
  <c r="A110"/>
  <c r="A109"/>
  <c r="AK108"/>
  <c r="C108"/>
  <c r="A108"/>
  <c r="A107"/>
  <c r="A106"/>
  <c r="A105"/>
  <c r="A104"/>
  <c r="A103"/>
  <c r="A102"/>
  <c r="A101"/>
  <c r="A100"/>
  <c r="A99"/>
  <c r="A97"/>
  <c r="A96"/>
  <c r="A95"/>
  <c r="A93"/>
  <c r="A92"/>
  <c r="A91"/>
  <c r="A90"/>
  <c r="A89"/>
  <c r="A87"/>
  <c r="A86"/>
  <c r="A85"/>
  <c r="A84"/>
  <c r="A83"/>
  <c r="A82"/>
  <c r="A81"/>
  <c r="A80"/>
  <c r="A79"/>
  <c r="BG78"/>
  <c r="A78"/>
  <c r="BG77"/>
  <c r="A77"/>
  <c r="BG76"/>
  <c r="A76"/>
  <c r="BG75"/>
  <c r="A75"/>
  <c r="BG74"/>
  <c r="A74"/>
  <c r="BG73"/>
  <c r="A73"/>
  <c r="A72"/>
  <c r="A71"/>
  <c r="A70"/>
  <c r="A69"/>
  <c r="A68"/>
  <c r="A67"/>
  <c r="A66"/>
  <c r="A65"/>
  <c r="A64"/>
  <c r="A63"/>
  <c r="A62"/>
  <c r="A61"/>
  <c r="A60"/>
  <c r="A59"/>
  <c r="A58"/>
  <c r="A57"/>
  <c r="A56"/>
  <c r="A55"/>
  <c r="A54"/>
  <c r="A53"/>
  <c r="A52"/>
  <c r="A51"/>
  <c r="A50"/>
  <c r="A49"/>
  <c r="A48"/>
  <c r="A47"/>
  <c r="C40"/>
  <c r="A39"/>
  <c r="A38"/>
  <c r="A37"/>
  <c r="A36"/>
  <c r="A35"/>
  <c r="A34"/>
  <c r="A33"/>
  <c r="A32"/>
  <c r="A31"/>
  <c r="AJ30"/>
  <c r="AI30"/>
  <c r="A23"/>
  <c r="AL22"/>
  <c r="C22"/>
  <c r="A22"/>
  <c r="AL21"/>
  <c r="C21"/>
  <c r="A21"/>
  <c r="AL20"/>
  <c r="C20"/>
  <c r="A20"/>
  <c r="AL19"/>
  <c r="C19"/>
  <c r="A19"/>
  <c r="AK18"/>
  <c r="A18"/>
  <c r="A17"/>
  <c r="A16"/>
  <c r="AK15"/>
  <c r="A15"/>
  <c r="A14"/>
  <c r="A13"/>
  <c r="AK11"/>
  <c r="A11"/>
  <c r="AK10"/>
  <c r="A10"/>
  <c r="A9"/>
  <c r="AJ8"/>
  <c r="A8"/>
  <c r="AI8" s="1"/>
  <c r="AI6"/>
  <c r="BP3"/>
  <c r="AI3"/>
  <c r="BP2"/>
  <c r="AI2"/>
  <c r="AH2"/>
  <c r="AI1"/>
  <c r="E20" i="12"/>
  <c r="E23" s="1"/>
  <c r="F20"/>
  <c r="F12"/>
  <c r="F23" l="1"/>
  <c r="E25" i="6"/>
  <c r="F25" s="1"/>
  <c r="D23" i="12"/>
  <c r="G20"/>
  <c r="C16" i="10"/>
  <c r="D16"/>
  <c r="G23" i="12" l="1"/>
  <c r="E16" i="10"/>
</calcChain>
</file>

<file path=xl/comments1.xml><?xml version="1.0" encoding="utf-8"?>
<comments xmlns="http://schemas.openxmlformats.org/spreadsheetml/2006/main">
  <authors>
    <author>hatth</author>
  </authors>
  <commentList>
    <comment ref="B9" authorId="0">
      <text>
        <r>
          <rPr>
            <b/>
            <sz val="9"/>
            <color indexed="81"/>
            <rFont val="Tahoma"/>
            <family val="2"/>
          </rPr>
          <t>hatth:</t>
        </r>
        <r>
          <rPr>
            <sz val="9"/>
            <color indexed="81"/>
            <rFont val="Tahoma"/>
            <family val="2"/>
          </rPr>
          <t xml:space="preserve">
Trừ tiền cổ tức đã phân bổ cho KH do phân loại TK 919 thuộc nhóm KH quản ký, nhưng vẫn nằm trên dầu 1121</t>
        </r>
      </text>
    </comment>
    <comment ref="B13" authorId="0">
      <text>
        <r>
          <rPr>
            <b/>
            <sz val="9"/>
            <color indexed="81"/>
            <rFont val="Tahoma"/>
            <family val="2"/>
          </rPr>
          <t>hatth:</t>
        </r>
        <r>
          <rPr>
            <sz val="9"/>
            <color indexed="81"/>
            <rFont val="Tahoma"/>
            <family val="2"/>
          </rPr>
          <t xml:space="preserve">
Cộng thêm 479tr cổ tức đẫ phân bổ cho KH, nhưng TK 919 thuộc nhóm cty 1121.</t>
        </r>
      </text>
    </comment>
  </commentList>
</comments>
</file>

<file path=xl/sharedStrings.xml><?xml version="1.0" encoding="utf-8"?>
<sst xmlns="http://schemas.openxmlformats.org/spreadsheetml/2006/main" count="615" uniqueCount="499">
  <si>
    <t xml:space="preserve">   - Tiền gửi ngân hàng</t>
  </si>
  <si>
    <t>Cộng</t>
  </si>
  <si>
    <t>Tổng cộng</t>
  </si>
  <si>
    <t>(Đơn vị tính VND)</t>
  </si>
  <si>
    <t>Chỉ tiêu</t>
  </si>
  <si>
    <t>Số lượng</t>
  </si>
  <si>
    <t>So với giá thị trường</t>
  </si>
  <si>
    <t>Tăng</t>
  </si>
  <si>
    <t>Giảm</t>
  </si>
  <si>
    <t>I. Chứng khoán thương mại</t>
  </si>
  <si>
    <t xml:space="preserve">II. Chứng khoán đầu tư </t>
  </si>
  <si>
    <t>-Chứng khoán sẵn sàng để bán</t>
  </si>
  <si>
    <t>-Chứng khoán nắm giữ đến ngày đáo hạn</t>
  </si>
  <si>
    <t>III. Đầu tư góp vốn</t>
  </si>
  <si>
    <t>- Đầu tư vào công ty con</t>
  </si>
  <si>
    <t>-Vốn góp liên doanh, liên kết</t>
  </si>
  <si>
    <t>IV. Đầu tư tài chính khác</t>
  </si>
  <si>
    <t>Giá trị theo sổ kế toán</t>
  </si>
  <si>
    <t>Tổng giá trị theo giá thị trường</t>
  </si>
  <si>
    <r>
      <t xml:space="preserve">V. Thông tin bổ sung cho các khoản mục trình bày trong Bảng Cân đối kế toán </t>
    </r>
    <r>
      <rPr>
        <i/>
        <sz val="12"/>
        <color indexed="8"/>
        <rFont val="Times New Roman"/>
        <family val="1"/>
      </rPr>
      <t xml:space="preserve">                                                                                        </t>
    </r>
  </si>
  <si>
    <r>
      <t xml:space="preserve">   - </t>
    </r>
    <r>
      <rPr>
        <sz val="12"/>
        <color indexed="8"/>
        <rFont val="Times New Roman"/>
        <family val="1"/>
      </rPr>
      <t>Tiền mặt</t>
    </r>
  </si>
  <si>
    <r>
      <t xml:space="preserve">   </t>
    </r>
    <r>
      <rPr>
        <i/>
        <sz val="12"/>
        <color indexed="8"/>
        <rFont val="Times New Roman"/>
        <family val="1"/>
      </rPr>
      <t xml:space="preserve">* Thuyết minh số liệu và giải trình khác (nếu có) </t>
    </r>
  </si>
  <si>
    <t>Khoản mục</t>
  </si>
  <si>
    <t>Nhà cửa, vật kiến trúc</t>
  </si>
  <si>
    <t>Máy móc, thiết bị</t>
  </si>
  <si>
    <t>Phương tiện vận tải, truyền dẫn</t>
  </si>
  <si>
    <t>TSCĐ hữu hình khác</t>
  </si>
  <si>
    <t>Số dư đầu năm</t>
  </si>
  <si>
    <t>- Tăng khác</t>
  </si>
  <si>
    <t>- Chuyển sang bất động sản đầu tư</t>
  </si>
  <si>
    <t>- Thanh lý, nhượng bán</t>
  </si>
  <si>
    <t>- Giảm khác</t>
  </si>
  <si>
    <t>- Tại ngày đầu năm</t>
  </si>
  <si>
    <t>TSCĐ vô hình khác</t>
  </si>
  <si>
    <t>- Tạo ra từ nội bộ doanh nghiệp</t>
  </si>
  <si>
    <t>- Tăng do hợp nhất kinh doanh</t>
  </si>
  <si>
    <t>Quyền SD đất</t>
  </si>
  <si>
    <t>Quyền phát hành</t>
  </si>
  <si>
    <t>Bản quyền, bằng sáng chế</t>
  </si>
  <si>
    <t>- Chi phí nghiên cứu có giá trị lớn</t>
  </si>
  <si>
    <t>- Chi phí cho giai đoạn triển khai không đủ tiêu chuẩn ghi nhận là TSCĐ vô hình</t>
  </si>
  <si>
    <t>- Thuế giá trị gia tăng</t>
  </si>
  <si>
    <t>- Thuế tiêu thụ đặc biệt</t>
  </si>
  <si>
    <t>- Thuế xuất, nhập khẩu</t>
  </si>
  <si>
    <t>- Thuế thu nhập doanh nghiệp</t>
  </si>
  <si>
    <t>- Thuế thu nhập cá nhân</t>
  </si>
  <si>
    <t>- Thuế nhà đất và tiền thuê đất</t>
  </si>
  <si>
    <t>- Các loại thuế khác</t>
  </si>
  <si>
    <t>- Các khoản phí, lệ phí và các khoản phải nộp khác</t>
  </si>
  <si>
    <t xml:space="preserve">                             Cộng</t>
  </si>
  <si>
    <t xml:space="preserve"> a. Tài sản thuế thu nhập hoãn lại:</t>
  </si>
  <si>
    <t>- Tài sản thuế thu nhập hoãn lại liên quan đến</t>
  </si>
  <si>
    <t xml:space="preserve">   khoản ưu đãi tính thuế chưa sử dụng</t>
  </si>
  <si>
    <t>- Khoản hoàn nhập tài sản thuế thu nhập hoãn lại</t>
  </si>
  <si>
    <t xml:space="preserve">   đã được ghi nhận từ các năm trước</t>
  </si>
  <si>
    <t>b. Thuế thu nhập hoãn lại phải trả</t>
  </si>
  <si>
    <t>- Thuế thu nhập hoãn lại phải trả phát sinh từ các khoản chênh lệch tạm thời chịu thuế</t>
  </si>
  <si>
    <t>- Khoản hoàn nhập thuế thu nhập hoãn lại phải trả đã được ghi nhận từ các năm trước</t>
  </si>
  <si>
    <t>- Thuế thu nhập hoãn lại phải trả</t>
  </si>
  <si>
    <t>- Tiền nộp ban đầu</t>
  </si>
  <si>
    <t>- Tiền nộp bổ sung</t>
  </si>
  <si>
    <t>- Tài sản Thuế thu nhập hoãn lại liên quan đến  khoản chênh lệch tạm thời được Khấu trừ</t>
  </si>
  <si>
    <t>- Tài sản Thuế thu nhập hoãn lại liên quan đến khoản lỗ tính Thuế chưa sử dụng</t>
  </si>
  <si>
    <r>
      <t xml:space="preserve"> </t>
    </r>
    <r>
      <rPr>
        <b/>
        <sz val="12"/>
        <rFont val="Times New Roman"/>
        <family val="1"/>
      </rPr>
      <t xml:space="preserve">Tài sản thuế thu nhập hoãn lại </t>
    </r>
  </si>
  <si>
    <t>A</t>
  </si>
  <si>
    <t>- Trích trước chi phí tiền lương trong thời gian nghỉ phép</t>
  </si>
  <si>
    <t xml:space="preserve">- Chi phí trong thời gian ngừng kinh doanh </t>
  </si>
  <si>
    <t>- Tài sản thừa chờ giải quyết</t>
  </si>
  <si>
    <t>- Kinh phí công đoàn</t>
  </si>
  <si>
    <t>- Doanh thu chưa thực hiện</t>
  </si>
  <si>
    <t>- Các khoản phải trả, phải nộp khác</t>
  </si>
  <si>
    <t>- Vay dài hạn nội bộ</t>
  </si>
  <si>
    <t>- Phải trả dài hạn nội bộ khác</t>
  </si>
  <si>
    <t>a - Vay dài hạn</t>
  </si>
  <si>
    <t xml:space="preserve">   - Vay ngân hàng</t>
  </si>
  <si>
    <t xml:space="preserve">   - Vay đối tượng khác</t>
  </si>
  <si>
    <t xml:space="preserve">   - Trái phiếu phát hành</t>
  </si>
  <si>
    <t>b - Nợ dài hạn</t>
  </si>
  <si>
    <t xml:space="preserve">   - Thuê tài chính</t>
  </si>
  <si>
    <t xml:space="preserve">   - Nợ dài hạn khác</t>
  </si>
  <si>
    <t>1</t>
  </si>
  <si>
    <t>2</t>
  </si>
  <si>
    <t>3</t>
  </si>
  <si>
    <t>4</t>
  </si>
  <si>
    <t>I - Vốn chủ sở hữu</t>
  </si>
  <si>
    <t>2. Thặng dư vốn cổ phần</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</si>
  <si>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</si>
  <si>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</si>
  <si>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</si>
  <si>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</si>
  <si>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</si>
  <si>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</si>
  <si>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  Chi phí thuế thu nhập doanh nghiệp tính trên thu nhập chịu thuế năm hiện hành</t>
  </si>
  <si>
    <t>- Điều chỉnh chi phí thuế thu nhập doanh nghiệp của các năm   trước vào chi phí thuế thu nhập hiện hành năm nay</t>
  </si>
  <si>
    <t xml:space="preserve">- Tổng chi phí thuế thu nhập doanh nghiệp hiện hành </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</si>
  <si>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</si>
  <si>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</si>
  <si>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</si>
  <si>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xml:space="preserve">- Thu nhập thuế thu nhập doanh nghiệp hoãn lại phát sinh từ các khoản lỗ tính thuế và ưu đãi thuế chưa sử dụng </t>
  </si>
  <si>
    <t>- Thu nhập thuế thu nhập doanh nghiệp hoãn lại phát sinh từ việc hoàn nhập thuế thu nhập hoãn lại phải trả</t>
  </si>
  <si>
    <t>- Tổng chi phí thuế thu nhập doanh nghiệp hoãn lại</t>
  </si>
  <si>
    <t xml:space="preserve">VII. Thông tin bổ sung cho các khoản mục trong Báo cáo lưu chuyển tiền tệ </t>
  </si>
  <si>
    <t>1. Thông tin về các giao dịch không bằng tiền phát sinh trong năm báo cáo:</t>
  </si>
  <si>
    <t>- Việc chuyển nợ thành vốn chủ sở hữu.</t>
  </si>
  <si>
    <t>- Các khoản khác...</t>
  </si>
  <si>
    <t>(Ký, họ tên, đóng dấu)</t>
  </si>
  <si>
    <t>- Các khoản tiền nhận ký quỹ, ký cược;</t>
  </si>
  <si>
    <t>1- Thông tin về các bên liên quan:</t>
  </si>
  <si>
    <t>2- Thông tin so sánh (những thay đổi về thông tin trong báo cáo tài chính của các niên độ kế toán trước):</t>
  </si>
  <si>
    <t>- Việc Mua Tài sản bằng cách nhận Các khoản nợ liên quan trực tiếp hoặc thông qua nghiệp vụ cho thuê TC</t>
  </si>
  <si>
    <t>2- Chi phí thuế thu nhập DN hoãn lại (Mã số 52)</t>
  </si>
  <si>
    <t>VI. Thông tin bổ sung cho các khoản mục trình bày trong Báo cáo kết quả hoạt động KD</t>
  </si>
  <si>
    <t>- Chi phí sửa chữa văn phòng</t>
  </si>
  <si>
    <t>- Chi phí trả trước dài hạn khác</t>
  </si>
  <si>
    <t>- Chi phí phải trả khác</t>
  </si>
  <si>
    <t>3. Vốn bổ sung từ lợi nhuận</t>
  </si>
  <si>
    <t>Thiết bị dụng cụ quản lý</t>
  </si>
  <si>
    <t>- BHXH, BHYT, BHTN</t>
  </si>
  <si>
    <t>Trong đó:</t>
  </si>
  <si>
    <t xml:space="preserve"> Phải trả Sở GDCK</t>
  </si>
  <si>
    <t>Phải trả vay Quỹ Hỗ trợ thanh toán của các thành viên khác</t>
  </si>
  <si>
    <t>Phải trả về chứng khoán giao, nhận đại lý phát hành</t>
  </si>
  <si>
    <t>Phải trả Trung tâm lưu ký chứng khoán</t>
  </si>
  <si>
    <t xml:space="preserve"> Số dư đầu kỳ</t>
  </si>
  <si>
    <t>Số sử dụng trong kỳ</t>
  </si>
  <si>
    <t>Số trích lập trong kỳ</t>
  </si>
  <si>
    <t>Số dư cuối kỳ</t>
  </si>
  <si>
    <t>IX Những thông tin khác</t>
  </si>
  <si>
    <t>VIII.Thông tin bổ sung cho Báo cáo tình hình biến động vốn chủ sở hữu như sau:</t>
  </si>
  <si>
    <t>kế toán nhưng trước khi báo cáo tài chính được phép phát hành, và</t>
  </si>
  <si>
    <t>2. Giá trị cổ tức của cổ phiếu ưu đãi luỹ kế chưa được ghi nhận</t>
  </si>
  <si>
    <t xml:space="preserve">1. Phần cổ tức đã được đề xuất, hoặc được công bố sau ngày lập Bảng cân đối
</t>
  </si>
  <si>
    <t>Chi Phí</t>
  </si>
  <si>
    <t>Thu nhập</t>
  </si>
  <si>
    <t>Lãi/Lỗ</t>
  </si>
  <si>
    <t>Chi phí hoạt động môi giới chứng khoán</t>
  </si>
  <si>
    <t>Chi phí hoạt động đầu tư chứng khoán góp vốn</t>
  </si>
  <si>
    <t>Chi phí hoạt động tư vấn</t>
  </si>
  <si>
    <t>Chi phí hoạt động lưu ký chứng khoán</t>
  </si>
  <si>
    <t>Chi phí khác</t>
  </si>
  <si>
    <t>Chi phí bảo lãnh, đại lý phát hành chứng khoán</t>
  </si>
  <si>
    <t>Chi phí nhân viên</t>
  </si>
  <si>
    <t>Chi phí khấu hao TSCD</t>
  </si>
  <si>
    <t>Thuế, phí, lệ phí</t>
  </si>
  <si>
    <t>Chi phí dịch vụ mua ngoài</t>
  </si>
  <si>
    <t>- Chi phí môi giới giao dịch chứng khoán</t>
  </si>
  <si>
    <t>THUYẾT MINH BÁO CÁO TÀI CHÍNH</t>
  </si>
  <si>
    <t>NOTES TO THE FINANCIAL STATEMENTS</t>
  </si>
  <si>
    <t>.</t>
  </si>
  <si>
    <t>ĐẶC ĐIỂM HOẠT ĐỘNG CỦA CÔNG TY</t>
  </si>
  <si>
    <t>BACKGROUND</t>
  </si>
  <si>
    <t>Hình thức sở hữu vốn</t>
  </si>
  <si>
    <t>The form of owner's equity</t>
  </si>
  <si>
    <t>Vốn điều lệ của Công ty: 300.000.000.000 VND (Ba trăm tỷ đồng).</t>
  </si>
  <si>
    <t>Lĩnh vực kinh doanh</t>
  </si>
  <si>
    <t>Principal activities</t>
  </si>
  <si>
    <t>Ngành nghề kinh doanh</t>
  </si>
  <si>
    <t>Business field</t>
  </si>
  <si>
    <t>-</t>
  </si>
  <si>
    <t>Bảo lãnh phát hành chứng khoán.</t>
  </si>
  <si>
    <t>Tổng số công nhân viên và người lao động</t>
  </si>
  <si>
    <t>Đặc điểm hoạt động của doanh nghiệp trong năm tài chính có ảnh hưởng đến Báo cáo tài chính</t>
  </si>
  <si>
    <t>Operations of the company in the fiscal year affecting the financial statements</t>
  </si>
  <si>
    <t>CHẾ ĐỘ VÀ CHÍNH SÁCH KẾ TOÁN ÁP DỤNG TẠI CÔNG TY</t>
  </si>
  <si>
    <t>ACCOUNTING SYSTEM AND ACCOUNTING POLICY</t>
  </si>
  <si>
    <t>Kỳ kế toán, đơn vị tiền tệ sử dụng trong kế toán</t>
  </si>
  <si>
    <t xml:space="preserve">Accounting period and accounting monetary unit </t>
  </si>
  <si>
    <t xml:space="preserve">Kỳ kế toán năm của Công ty bắt đầu từ ngày 01/01 và kết thúc vào ngày 31/12 hàng năm. </t>
  </si>
  <si>
    <t>Annual accounting period commences from 1st January and ends on 31st December.</t>
  </si>
  <si>
    <t>Đơn vị tiền tệ sử dụng trong ghi chép kế toán là đồng Việt Nam (VND)</t>
  </si>
  <si>
    <t>The Company maintains its accounting records in VND.</t>
  </si>
  <si>
    <t>Chuẩn mực và Chế độ kế toán áp dụng</t>
  </si>
  <si>
    <t>Accounting Standards and Accounting system</t>
  </si>
  <si>
    <t>Chế độ kế toán áp dụng</t>
  </si>
  <si>
    <t>Accounting System</t>
  </si>
  <si>
    <t>Công ty áp dụng Chế độ Kế toán doanh nghiệp ban hành theo Quyết định số 15/2006/QĐ-BTC ngày 20 tháng 03 năm 2006 của Bộ trưởng Bộ Tài chính và Thông tư số 95/2008/TT-BTC ngày 24 tháng 10 năm 2008 của Bộ Tài chính về việc Hướng dẫn kế toán áp dụng đối với Công ty Chứng Khoán</t>
  </si>
  <si>
    <t xml:space="preserve">The company applies Enterprise Accounting System issued under Decision No.15/2006/QĐ-BTC dated 20 March, 2006 by Minister of Finance. </t>
  </si>
  <si>
    <t>Thay đổi chế độ kế toán</t>
  </si>
  <si>
    <t xml:space="preserve"> Announcement on compliance with Vietnamese standards and accounting system</t>
  </si>
  <si>
    <t>Tuyên bố về việc tuân thủ Chuẩn mực kế toán và Chế độ kế toán</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</si>
  <si>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</si>
  <si>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The company applies Vietnamese Accounting Standards and supplement documents issued by the State. Financial statements are prepared in accordance with regulations of each standard and supplement documents as well as with current accounting system.</t>
  </si>
  <si>
    <t>Hình thức kế toán áp dụng</t>
  </si>
  <si>
    <t>Form of accounting record</t>
  </si>
  <si>
    <t>Công ty áp dụng hình thức kế toán trên máy vi tính.</t>
  </si>
  <si>
    <t>The company is applying accounting record by computer.</t>
  </si>
  <si>
    <r>
      <t>Nguyên tắc ghi nhận tiền và các khoản tương đương tiền</t>
    </r>
    <r>
      <rPr>
        <b/>
        <sz val="10"/>
        <color indexed="10"/>
        <rFont val="Times New Roman"/>
        <family val="1"/>
      </rPr>
      <t/>
    </r>
  </si>
  <si>
    <t xml:space="preserve">Recognition of cash and cash equivalents </t>
  </si>
  <si>
    <t>Tiền và các khoản tương đương tiền bao gồm tiền mặt tại quỹ, tiền gửi ngân hàng, các khoản đầu tư ngắn hạn có thời gian đáo hạn không quá ba tháng, có tính thanh khoản cao, có khả năng chuyển đổi dễ dàng thành các lượng tiền xác định và không có nhiều rủi ro.</t>
  </si>
  <si>
    <t>Cash and cash equivalents comprise cash on hand, cash in banks and short term, highly liquid investment with an original maturity of three months or less since the date of financial statements which are readily convertible into known amounts of cash witho</t>
  </si>
  <si>
    <t xml:space="preserve">Các nghiệp vụ bằng ngoại tệ </t>
  </si>
  <si>
    <t xml:space="preserve">Foreign currency transactions </t>
  </si>
  <si>
    <t>Các nghiệp vụ phát sinh bằng các đơn vị tiền tệ khác với đơn vị tiền tệ kế toán của Công ty (VNĐ/USD) được hạch toán theo tỷ giá giao dịch trên thị trường ngoại tệ liên ngân hàng vào ngày phát sinh nghiệp vụ. Tại ngày kết thúc kỳ kế toán năm, các khoản mụ</t>
  </si>
  <si>
    <t>Transactions in currencies other than accounting unit of the Company (VND/USD) are recorded at the rate of exchange ruling at the dates of transactions (or at the inter-bank exchange rate). Monetary assets denominated in foreign currencies are revalued at</t>
  </si>
  <si>
    <t>Chênh lệch tỷ giá phát sinh trong kỳ và chênh lệch do đánh giá lại số dư có gốc ngoại tệ cuối kỳ liên quan đến hoạt động đầu tư xây dựng được phản ánh lũy kế trên Bảng cân đối kế toán. Khi kết thúc quá trình đầu tư xây dựng, toàn bộ chênh lệch tỷ giá thực</t>
  </si>
  <si>
    <t>Realized and unrealized foreign exchange differences arising during the construction phase are taken to a balance sheet equity account.  Upon the completion of construction, all accumulated realized exchange differences arising during the construction per</t>
  </si>
  <si>
    <t>Nguyên tắc ghi các khoản phải thu</t>
  </si>
  <si>
    <t xml:space="preserve">Recognition of receivables </t>
  </si>
  <si>
    <t>Các khoản phải thu được trình bày trên báo cáo tài chính theo giá trị ghi sổ cùng với dự phòng được lập cho các khoản nợ phải thu khó đòi.</t>
  </si>
  <si>
    <t>Receivables are presented in the Financial Statements at the book value along with the provision for doubtful debts.</t>
  </si>
  <si>
    <t xml:space="preserve">Dự phòng nợ phải thu khó đòi được trích lập cho các khoản phải thu đã quá hạn thanh toán từ ba tháng trở lên, hoặc các khoản thu mà đơn vị nợ khó có khả năng thanh toán do bị thanh lý, phá sản hay các khó khăn tương tự. </t>
  </si>
  <si>
    <t xml:space="preserve">The provision for bad debts has been made for receivables that were outstanding for 3 months and over from the balance sheet date or were difficult to be paid due to the debtors were in liquidation, insolvency or other similar difficulties. </t>
  </si>
  <si>
    <t>Nguyên tắc ghi nhận hàng tồn kho</t>
  </si>
  <si>
    <t xml:space="preserve">Recognition of inventory </t>
  </si>
  <si>
    <t>Hàng tồn kho được tính theo giá gốc. Trường hợp giá trị thuần có thể thực hiện được thấp hơn giá gốc thì phải tính theo giá trị thuần có thể thực hiện được. Giá gốc hàng tồn kho bao gồm chi phí mua, chi phí chế biến và các chi phí liên quan trực tiếp khác</t>
  </si>
  <si>
    <t>Inventories are stated at original cost. Where the net realizable value is lower than cost, inventories should be measured at the net realizable value. The cost of inventories should comprise all costs of purchase, costs of conversion and other costs incu</t>
  </si>
  <si>
    <t>Giá trị hàng tồn kho được xác định theo phương pháp bình quân gia quyền.</t>
  </si>
  <si>
    <t>The cost of inventory at the year-end is calculated by weighted average method.</t>
  </si>
  <si>
    <t xml:space="preserve">Hàng tồn kho được hạch toán theo phương pháp kê khai thường xuyên. </t>
  </si>
  <si>
    <t xml:space="preserve"> Inventory is recorded by perpetual method. </t>
  </si>
  <si>
    <t>Dự phòng giảm giá hàng tồn kho được lập vào thời điểm cuối năm là số chênh lệch giữa giá gốc của hàng tồn kho lớn hơn giá trị thuần có thể thực hiện được của chúng.</t>
  </si>
  <si>
    <t>Provisions for inventories obsolescence made at the end of the year are the excess of original cost of inventory over their net realizable value.</t>
  </si>
  <si>
    <t>Nguyên tắc ghi nhận và khấu hao tài sản cố định</t>
  </si>
  <si>
    <t xml:space="preserve">Recognition and depreciation of fixed assets </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</si>
  <si>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</si>
  <si>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Fixed assets (tangible and intangible) are stated at the historical cost. During the using time, fixed assets (tangible and intangible) are recorded at cost, accumulated depreciation (amortization) and net book value.</t>
  </si>
  <si>
    <t>Khấu hao được trích theo phương pháp đường thẳng. Thời gian khấu hao được ước tính như sau:</t>
  </si>
  <si>
    <t>Depreciation is provided on a straight-line basis. Annual rates calculated to write off the cost of each asset evenly over its expected useful life as follows:</t>
  </si>
  <si>
    <t>15 - 50</t>
  </si>
  <si>
    <t>năm</t>
  </si>
  <si>
    <t>Buildings</t>
  </si>
  <si>
    <t>year</t>
  </si>
  <si>
    <t xml:space="preserve">Máy móc, thiết bị  </t>
  </si>
  <si>
    <t>04 - 05</t>
  </si>
  <si>
    <t>Machinery, equipment</t>
  </si>
  <si>
    <t>Thiết bị văn phòng</t>
  </si>
  <si>
    <t>03 - 08</t>
  </si>
  <si>
    <t>Office equipment and furniture</t>
  </si>
  <si>
    <t>Other properties</t>
  </si>
  <si>
    <t>Quyền sử dụng đất</t>
  </si>
  <si>
    <t>50</t>
  </si>
  <si>
    <t>Land use rights</t>
  </si>
  <si>
    <t>Phương tiện vận tải</t>
  </si>
  <si>
    <t>Management software</t>
  </si>
  <si>
    <t xml:space="preserve">Tài sản cố định thuê tài chính được trích khấu hao như tài sản cố định của Công ty. Đối với tài sản cố định thuê tài chính không chắc chắn sẽ được mua lại thì sẽ được tính trích khấu hao theo thời hạn thuê khi thời hạn thuê ngắn hơn thời gian sử dụng hữu </t>
  </si>
  <si>
    <t>Finance lease fixed assets are depreciated in the same method with the Company’s fixed assets. For finance lease fixed assets that is uncertain to be repurchased, depreciation is based on leasing period if useful life is longer than leasing period.</t>
  </si>
  <si>
    <t>Nguyên tắc ghi nhận và khấu hao bất động sản đầu tư</t>
  </si>
  <si>
    <t xml:space="preserve">Recognition and depreciation of investment property </t>
  </si>
  <si>
    <t>Bất động sản đầu tư được ghi nhận theo giá gốc. Trong quá trình nắm giữ chờ tăng giá, hoặc cho thuê hoạt động, bất động sản đầu tư được ghi nhận theo nguyên giá, hao mòn luỹ kế và giá trị còn lại.</t>
  </si>
  <si>
    <t>Investment property is recognized at historical cost. During the period of waiting for capital appreciation or of operating lease, investment property is recorded at cost, accumulated depreciation and net book value.</t>
  </si>
  <si>
    <t>Bất động sản đầu tư được tính, trích khấu hao như tài sản cố định khác của Công ty.</t>
  </si>
  <si>
    <t>Investment property is depreciated in the same method with the Company’s fixed assets.</t>
  </si>
  <si>
    <t>Phần mềm máy tính</t>
  </si>
  <si>
    <t>04 - 15</t>
  </si>
  <si>
    <t>Nguyên tắc ghi nhận chứng khoán đầu tư</t>
  </si>
  <si>
    <t xml:space="preserve">Recognition of  investment securities </t>
  </si>
  <si>
    <t>Chứng khoán đầu tư được ghi nhận theo giá gốc. Cổ tức và trái tức nhận được trong năm được ghi nhận giảm giá vốn chứng khoán.</t>
  </si>
  <si>
    <t>Investment securities are initially recognized at cost. Equity securities' dividends and debt securities' interests received are recognized as a deduction in carrying value investment securities for the portion incurred before the purchasing date and as a</t>
  </si>
  <si>
    <t>The company applies moving weighted  average method to calculate cost of equity securities sold and specific cost method to calculate cost of debt securities sold.</t>
  </si>
  <si>
    <t>Dự phòng giảm giá đối với chứng khoán đầu tư được lập vào thời điểm cuối kỳ kế toán là số chênh lệch giữa giá gốc của chứng khoán đầu tư được hạch toán trên sổ kế toán lớn hơn giá trị thị trường của chúng tại thời điểm lập dự phòng.</t>
  </si>
  <si>
    <t>Nguyên tắc ghi nhận các khoản đầu tư tài chính</t>
  </si>
  <si>
    <t xml:space="preserve">Recognition of financial investment </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</si>
  <si>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t>
  </si>
  <si>
    <t>Investments in subsidiaries over which the Company has control are stated at original cost. Distributions from accumulated net profits from subsidiaries arising subsequent to the date of acquisition are recognized in the Income Statement. Other distributi</t>
  </si>
  <si>
    <t>Các khoản đầu tư vào các công ty liên kết mà trong đó Công ty có ảnh hưởng đáng kể được trình bày theo phương pháp giá gốc. Các khoản phân phối lợi nhuận từ số lợi nhuận thuần lũy kế của các công ty liên kết sau ngày đầu tư được phân bổ vào kết quả hoạt đ</t>
  </si>
  <si>
    <t xml:space="preserve">Investments in associates over which the Company has significant influence are stated at original cost. Distributions from accumulated net profits from associates arising subsequent to the date of acquisition are recognized in the Income Statement. Other </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</si>
  <si>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hoạt động kinh doanh của Công ty phả</t>
  </si>
  <si>
    <t xml:space="preserve">Investment in a joint venture entity is accounted by cost method and kept unadjusted thereafter for the post acquisition change in the venture's share of net assets of the joint venture entity. The income statement reflects the venture's share of the net </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</si>
  <si>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</si>
  <si>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The Company applies accounting regulations on jointly controlled operation and jointly controlled assets as on ordinary business activities. In which:</t>
  </si>
  <si>
    <t>Công ty theo dõi riêng các khoản thu nhập, chi phí liên quan đến hoạt động liên doanh và thực hiện phân bổ cho các bên trong liên doanh theo hợp đồng liên doanh;</t>
  </si>
  <si>
    <t>The Company accounts incomes, expenses related to joint ventures separately and charged into parties of joint ventures;</t>
  </si>
  <si>
    <t>Công ty theo dõi riêng tài sản góp vốn liên doanh, phần vốn góp vào tài sản đồng kiểm soát và các khoản công nợ chung, công nợ riêng phát sinh từ hoạt động liên doanh.</t>
  </si>
  <si>
    <t>Các khoản đầu tư tài chính tại thời điểm báo cáo, nếu:</t>
  </si>
  <si>
    <t xml:space="preserve">Financial investment at the balance sheet date, if: </t>
  </si>
  <si>
    <t>Có thời hạn thu hồi hoặc đáo hạn không quá 3 tháng kể từ ngày mua khoản đầu tư đó được coi là "tương đương tiền";</t>
  </si>
  <si>
    <t>Having maturity not over than 3 months from the date of acquisition are recognized as “cash equivalents”;</t>
  </si>
  <si>
    <t>Có thời hạn thu hồi vốn dưới 1 năm hoặc trong 1 chu kỳ kinh doanh được phân loại là tài sản ngắn hạn;</t>
  </si>
  <si>
    <t>Having maturity less than 1 year/1 operating cycle are recognized as short-term assets;</t>
  </si>
  <si>
    <t>Có thời hạn thu hồi vốn trên 1 năm hoặc hơn 1 chu kỳ kinh doanh được phân loại là tài sản dài hạn.</t>
  </si>
  <si>
    <t>Having maturity over than 1 year/1 operating cycle are recognized as long-term assets.</t>
  </si>
  <si>
    <t>Phương pháp lập dự phòng giảm giá đầu tư ngắn hạn, dài hạn</t>
  </si>
  <si>
    <t>Provisions for devaluation of investments are made based on the excess of original cost in accounting books over their market value at year-end.</t>
  </si>
  <si>
    <t xml:space="preserve">Nguyên tắc ghi nhận và vốn hoá các khoản chi phí đi vay </t>
  </si>
  <si>
    <t xml:space="preserve">Recognition and capitalization of borrowing costs </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</si>
  <si>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t>
  </si>
  <si>
    <t>Borrowing costs are recognized into operating costs during the period, except for which directly attributable to the acquisition, construction or production of a qualifying asset included (capitalized) in the cost of that asset, when gather sufficient con</t>
  </si>
  <si>
    <t>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t>
  </si>
  <si>
    <t>Borrowing costs that are directly attributable to the acquisition, construction or production of a qualifying asset should be included (capitalized) in the cost of that asset, includes interest on borrowings, amortization of discounts or premiums relating</t>
  </si>
  <si>
    <t>Nguyên tắc ghi nhận và phân bổ chi phí trả trước</t>
  </si>
  <si>
    <t xml:space="preserve">Recognition and allocation of prepaid expenses </t>
  </si>
  <si>
    <t>Các chi phí trả trước chỉ liên quan đến chi phí sản xuất kinh doanh năm tài chính hiện tại được ghi nhận là chi phí trả trước ngắn hạn và đuợc tính vào chi phí sản xuất kinh doanh trong năm tài chính.</t>
  </si>
  <si>
    <t>Prepaid expenses only related to present fiscal year are recognized as short-term prepaid expenses and are allocated into operating costs.</t>
  </si>
  <si>
    <t>The following types of expenses incurred during the year are recorded as long-term prepaid expenses, and are amortized to the income statement in several years:</t>
  </si>
  <si>
    <t>Chi phí thành lập doanh nghiệp</t>
  </si>
  <si>
    <t>Establishment costs;</t>
  </si>
  <si>
    <t>Chi phí trang thiết bị nội thất có giá trị lớn</t>
  </si>
  <si>
    <t>Pre-operating expenses/start-up and preparation costs (including training costs);</t>
  </si>
  <si>
    <t xml:space="preserve">Chi phí in phiếu lệnh mua bán </t>
  </si>
  <si>
    <t>Relocation and restructuring costs;</t>
  </si>
  <si>
    <t>Công cụ dụng cụ xuất dùng có giá trị lớn;</t>
  </si>
  <si>
    <t xml:space="preserve">Tools and consumables with large value issued into production; </t>
  </si>
  <si>
    <t>Chi phí sửa chữa lớn tài sản cố định phát sinh một lần quá lớn.</t>
  </si>
  <si>
    <t>Substantial expenditure on fixed asset overhaul.</t>
  </si>
  <si>
    <t>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t>
  </si>
  <si>
    <t>The calculation and allocation of long-term prepaid expenses to profit and loss account in the period should be based on nature of those expenses to choose reasonable method and allocated factors. Prepaid expenses are allocated partly into operating expen</t>
  </si>
  <si>
    <r>
      <t>Nguyên tắc ghi nhận chi phí phải trả</t>
    </r>
    <r>
      <rPr>
        <b/>
        <i/>
        <u/>
        <sz val="10"/>
        <rFont val="Times New Roman"/>
        <family val="1"/>
      </rPr>
      <t/>
    </r>
  </si>
  <si>
    <t xml:space="preserve">Recognition of accrued expenses </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</si>
  <si>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t>
  </si>
  <si>
    <t>Expenses not yet occurred may be charged in advance into production and operating costs in order to ensure when these expenses arise, they do not make material influence on production and operating costs on the basis of suitability between revenue and cos</t>
  </si>
  <si>
    <r>
      <t>Nguyên tắc ghi nhận các khoản dự phòng phải trả</t>
    </r>
    <r>
      <rPr>
        <b/>
        <i/>
        <u/>
        <sz val="10"/>
        <rFont val="Times New Roman"/>
        <family val="1"/>
      </rPr>
      <t/>
    </r>
  </si>
  <si>
    <t xml:space="preserve">Recognition of provision </t>
  </si>
  <si>
    <t>Giá trị được ghi nhận của một khoản dự phòng phải trả là giá trị được ước tính hợp lý nhất về khoản tiền sẽ phải chi để thanh toán nghĩa vụ nợ hiện tại tại ngày kết thúc kỳ kế toán năm hoặc tại ngày kết thúc kỳ kế toán giữa niên độ.</t>
  </si>
  <si>
    <t>Value of a provision is a reasonable estimate of an amount used to settle present liabilities at the balance sheet date.</t>
  </si>
  <si>
    <t>Chỉ những khoản chi phí liên quan đến khoản dự phòng phải trả đã lập ban đầu mới được bù đắp bằng khoản dự phòng phải trả đó.</t>
  </si>
  <si>
    <t>Only expenditures that relate to the original provision are set against it.</t>
  </si>
  <si>
    <t>Khoản chênh lệch giữa số dự phòng phải trả đã lập ở kỳ kế toán trước chưa sử dụng hết lớn hơn số dự phòng phải trả lập ở kỳ báo cáo được hoàn nhập ghi giảm chi phí sản xuất, kinh doanh trong kỳ trừ khoản chênh lệch lớn hơn của khoản dự phòng phải trả về b</t>
  </si>
  <si>
    <t>In case provision set for the previous period but not used up exceeds the one set for the current period, the difference is recorded as decrease in production and operation expenditures. This method is not applied for provision for warranty of constructio</t>
  </si>
  <si>
    <t>Nguyên tắc ghi nhận vốn chủ sở hữu</t>
  </si>
  <si>
    <t>Recognition of owner’s equity</t>
  </si>
  <si>
    <t>Vốn đầu tư của chủ sở hữu được ghi nhận theo số vốn thực góp của chủ sở hữu.</t>
  </si>
  <si>
    <t>Owner’s equity is stated at actually contributed capital of owners.</t>
  </si>
  <si>
    <t xml:space="preserve">Thặng dư vốn cổ phần được ghi nhận theo số chênh lệch lớn hơn/ hoặc nhỏ hơn giữa giá thực tế phát hành  và mệnh giá cổ phiếu khi phát hành cổ phiếu lần đầu, phát hành bổ sung hoặc tái phát hành cổ phiếu quỹ. </t>
  </si>
  <si>
    <t xml:space="preserve">Premium reserve is recorded by the difference (over/under) between the selling price and the par value of treasury stocks when stocks are firstly or additionally issued or reissued. </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</si>
  <si>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t>
  </si>
  <si>
    <t>Other capital of owner is the fair value of assets offered to the company by other entities or individuals less payable taxes (if any) imposed on these assets; and the amount added from income statement.</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</si>
  <si>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t>
  </si>
  <si>
    <t xml:space="preserve">Treasury stocks is stocks issued and reacquired by the issuing company on the securities market. Treasury stocks is stated at actual value and represented in Balance sheet as a deduction in owner’s equity. </t>
  </si>
  <si>
    <t>Chênh lệch đánh giá lại tài sản phản ánh trên bảng cân đối kế toán là chênh lệch đánh giá lại tài sản phát sinh từ việc đánh giá lại tài sản theo Quyết định số … ngày.      ….. của …</t>
  </si>
  <si>
    <t>Revaluation differences on Balance sheet is the difference resulting from asset revaluation according to Decision No... date….. of…</t>
  </si>
  <si>
    <t>Chênh lệch tỷ giá hối đoái phản ánh trên bảng cân đối kế toán là chênh lệch tỷ giá hối đoái phát sinh hoặc đánh giá lại cuối kỳ của các khoản mục có gốc ngoại tệ của hoạt động đầu tư xây dựng cơ bản.</t>
  </si>
  <si>
    <t>Exchange difference on Balance sheet is the difference occurring or revaluating foreign currency monetary items of construction operation at the ended term.</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</si>
  <si>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</si>
  <si>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</si>
  <si>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Net profit after tax is available for appropriation to investors after approval by Board of Management and after making appropriation to financial reserve funds and other funds in accordance with the Company’s Charter and Vietnamese regulatory requirement</t>
  </si>
  <si>
    <t>Cổ tức phải trả cho các cổ đông được ghi nhận là khoản phải trả trong Bảng Cân đối kế toán của Công ty sau khi có thông báo chia cổ tức của Hội đồng Quản trị Công ty.</t>
  </si>
  <si>
    <t xml:space="preserve">Dividends to be paid to shareholders are recognized as a payable in Balance sheet after declaration from the Board of management. </t>
  </si>
  <si>
    <t>Nguyên tắc và phương pháp ghi nhận doanh thu</t>
  </si>
  <si>
    <t xml:space="preserve">Principles and method of recording revenue </t>
  </si>
  <si>
    <t>Doanh thu cung cấp dịch vụ</t>
  </si>
  <si>
    <t>Revenue from rendering of services</t>
  </si>
  <si>
    <t xml:space="preserve">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t>
  </si>
  <si>
    <t>Revenue from rendering of services is recognized when the outcome of that transaction can be measured reliably. Where a transaction involving the rendering of services is attributable to several periods, each period’s revenue should be recognized by refer</t>
  </si>
  <si>
    <t>Doanh thu được xác định tương đối chắc chắn;</t>
  </si>
  <si>
    <t>The amount of revenue can be measured reliably;</t>
  </si>
  <si>
    <t>Có khả năng thu được lợi ích kinh tế từ giao dịch cung cấp dịch vụ đó;</t>
  </si>
  <si>
    <t>It is probable that the economic benefits associated with the transaction will flow to the Company;</t>
  </si>
  <si>
    <t>Xác định được phần công việc đã hoàn thành vào ngày lập Bảng Cân đối kế toán;</t>
  </si>
  <si>
    <t>The stage of completion of the transaction at the balance sheet date can be measured reliably;</t>
  </si>
  <si>
    <t>Xác định được chi phí phát sinh cho giao dịch và chi phí để hoàn thành giao dịch cung cấp dịch vụ đó.</t>
  </si>
  <si>
    <t>The costs incurred for the transaction and the costs to complete the transaction can be measured reliably.</t>
  </si>
  <si>
    <t>Phần công việc cung cấp dịch vụ đã hoàn thành được xác định theo phương pháp đánh giá công việc hoàn thành.</t>
  </si>
  <si>
    <t>The stage of completion of a transaction may be determined by surveys of work completed method</t>
  </si>
  <si>
    <t>Doanh thu về vốn kinh doanh, cổ tức và lợi nhuận được chia</t>
  </si>
  <si>
    <t>Revenue on business capital, dividends</t>
  </si>
  <si>
    <t>Thu nhập phát sinh từ tiền lãi được ghi nhận trên Báo cáo kết quả kinh doanh trên cơ sở dồn tích.</t>
  </si>
  <si>
    <t>Income from interest is recognized in the income statement on accrual basis.</t>
  </si>
  <si>
    <t>Cổ tức, lợi nhuận được chia được ghi nhận khi Công ty được quyền nhận cổ tức hoặc được quyền nhận lợi nhuận từ việc góp vốn.</t>
  </si>
  <si>
    <t>Dividends should be recognized when the Company’s right to receive payment is established</t>
  </si>
  <si>
    <t>Nguyên tắc và phương pháp ghi nhận các khoản thuế</t>
  </si>
  <si>
    <t xml:space="preserve">Principles and method of recording tax </t>
  </si>
  <si>
    <t>Thuế hiện hành</t>
  </si>
  <si>
    <t>Current tax</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</si>
  <si>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</si>
  <si>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Current tax assets and liabilities for the current and prior periods are measured at the amount expected to be recovered from or paid to the taxation authorities. The tax rates and tax laws used to compute the amount are those that are enacted by the bala</t>
  </si>
  <si>
    <t>Thuế thu nhập doanh nghiệp năm 2009 được giảm 30% theo Thông tư số 03/2009/TT-BTC ngày 13/01/2009 của Bộ Tài chính Hướng dẫn thực hiện giảm, gia hạn nộp thuế thu nhập doanh nghiệp theo Nghị quyết số 30/2008/NQ-CP ngày 11/12/2008 của Chính phủ về những giả</t>
  </si>
  <si>
    <t>Deferred tax is provided using the balance sheet liability method on temporary differences at the balance sheet date between the tax base of assets and liabilities and their carrying amount for financial reporting purpose. Deferred income tax assets and l</t>
  </si>
  <si>
    <t>Thuế thu nhập hoãn lại</t>
  </si>
  <si>
    <t xml:space="preserve">Deferred income tax </t>
  </si>
  <si>
    <t>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t>
  </si>
  <si>
    <t xml:space="preserve">Các nghiệp vụ dự phòng rủi ro hối đoái </t>
  </si>
  <si>
    <t>Nghiệp vụ dự phòng rủi ro hối đoái được Công ty áp dụng cho một số khoản vay, công nợ phải trả theo hình thức ký hợp đồng “hoán đổi lãi suất” với ngân hàng hoặc hợp đồng mua bán ngoại tệ có kỳ hạn.</t>
  </si>
  <si>
    <t>Năm nay</t>
  </si>
  <si>
    <t>Năm trước</t>
  </si>
  <si>
    <t>Chi phí trực tiếp hoạt động kinh doanh chứng khoán</t>
  </si>
  <si>
    <t>Chi phí dự phòng</t>
  </si>
  <si>
    <t>Chi phí dự phòng phải thu khó đòi</t>
  </si>
  <si>
    <t>Thủ trưởng đơn vị</t>
  </si>
  <si>
    <t>ben no</t>
  </si>
  <si>
    <t>Ben co</t>
  </si>
  <si>
    <t>Ben no</t>
  </si>
  <si>
    <t>- Tiền lãi phân bổ hàng năm</t>
  </si>
  <si>
    <t>Số dư đầu kỳ</t>
  </si>
  <si>
    <t>2. Phải thu hoạt động giao dịch chứng khoán</t>
  </si>
  <si>
    <t>- Phải thu Trung tâm lưu ký chứng khoán</t>
  </si>
  <si>
    <t>- Phải thu của Sở (Trung tâm) GDCK</t>
  </si>
  <si>
    <t>3. Thuế GTGT được khấu trừ</t>
  </si>
  <si>
    <t>4. Các khoản dự phòng phải thu</t>
  </si>
  <si>
    <t>5. Phải thu nội bộ</t>
  </si>
  <si>
    <t>6. Phải thu khác</t>
  </si>
  <si>
    <t>7. Trả trước cho người bán</t>
  </si>
  <si>
    <t>Công ty Cổ phần Chứng khoán IB</t>
  </si>
  <si>
    <t>Công ty Cổ phần Chứng khoán IB là công ty cổ phần được thành lập tại Hà Nội, Việt Nam, hoạt động kinh doanh trong lĩnh vực chứng khoán.</t>
  </si>
  <si>
    <t>Lĩnh vực kinh doanh của Công ty là: Chứng khoán</t>
  </si>
  <si>
    <t>Môi giới chứng khoán;</t>
  </si>
  <si>
    <t>Tự doanh chứng khoán;</t>
  </si>
  <si>
    <t>Tư vấn tài chính và đầu tư chứng khoán;</t>
  </si>
  <si>
    <t>Dự phòng giảm giá đầu tư được lập vào thời điểm cuối kỳ báo cáo là số chênh lệch giữa giá gốc của các khoản đầu tư được hạch toán trên sổ kế toán lớn hơn giá trị thị trường của chúng tại thời điểm lập dự phòng.</t>
  </si>
  <si>
    <t xml:space="preserve"> Các khoản tương đương tiền</t>
  </si>
  <si>
    <t xml:space="preserve">   Tiền gửi thanh toán bù trừ giao dịch Chứng khoán</t>
  </si>
  <si>
    <t xml:space="preserve">   Tiền gửi của công ty chứng khoán</t>
  </si>
  <si>
    <t>I- Nguyên giá TSCĐ vô hình</t>
  </si>
  <si>
    <t>- Mua trong năm</t>
  </si>
  <si>
    <t>II-  Giá trị hao mòn lũy kế</t>
  </si>
  <si>
    <t>Khấu hao trong năm</t>
  </si>
  <si>
    <t>III-  Giá trị còn lại của TSCĐ vô hình</t>
  </si>
  <si>
    <t xml:space="preserve">- Tại ngày cuối kỳ (31.12.2014)        </t>
  </si>
  <si>
    <t xml:space="preserve">- Tại ngày đầu năm </t>
  </si>
  <si>
    <t>I. CHI PHÍ HOẠT ĐỘNG KINH DOANH CHỨNG KHOÁN</t>
  </si>
  <si>
    <t>II. CHI PHÍ QUẢN LÝ DOANH NGHIỆP</t>
  </si>
  <si>
    <t>III.CHI PHÍ THUẾ THU NHẬP HIỆN HÀNH</t>
  </si>
  <si>
    <t>1. Phải thu của khách hàng:</t>
  </si>
  <si>
    <t xml:space="preserve"> - Phải thu khác</t>
  </si>
  <si>
    <t xml:space="preserve"> - Đặt mua cổ phiếu trúng đấu giá</t>
  </si>
  <si>
    <t xml:space="preserve"> - Phải thu khách hàng chờ xử lý</t>
  </si>
  <si>
    <t xml:space="preserve"> Đầu tư tài chính ngắn hạn</t>
  </si>
  <si>
    <t xml:space="preserve"> Dự phòng giảm giá đầu tư ngắn hạn</t>
  </si>
  <si>
    <t xml:space="preserve"> - Đầu tư chứng khoán niêm yết</t>
  </si>
  <si>
    <t xml:space="preserve"> - Đầu tư ngắn hạn</t>
  </si>
  <si>
    <t>I-  Nguyên giá TSCĐ hữu hình</t>
  </si>
  <si>
    <t>III-Giá trị còn lại TSCĐ hữu hình</t>
  </si>
  <si>
    <t>-  Mua trong năm</t>
  </si>
  <si>
    <t>-  Đầu tư XDCB hoàn thành</t>
  </si>
  <si>
    <t>-  Tăng khác</t>
  </si>
  <si>
    <t xml:space="preserve"> - Chuyển sang bất động sản đầu tư</t>
  </si>
  <si>
    <t>-  Thanh lý, nhượng bán</t>
  </si>
  <si>
    <t>-  Giảm khác</t>
  </si>
  <si>
    <t>-  Khấu hao trong năm</t>
  </si>
  <si>
    <t>Số đầu kỳ</t>
  </si>
  <si>
    <t>Tăng trong kỳ</t>
  </si>
  <si>
    <t>Giảm trong kỳ</t>
  </si>
  <si>
    <t>Số cuối kỳ</t>
  </si>
  <si>
    <t>Tổng cộng:</t>
  </si>
  <si>
    <t xml:space="preserve">  (Ký, họ tên)                                     (Ký, họ tên)</t>
  </si>
  <si>
    <t>Các chi phí sau đây đã phát sinh trong năm tài chính nhưng được hạch toán vào chi phí trả trước dài hạn để phân bổ dần vào kết quả hoạt động kinh doanh không quá 3 năm:</t>
  </si>
  <si>
    <t xml:space="preserve">3. Thu nhập và chi phí, lãi hoặc lỗ hạch toán trực tiếp vào nguồn vốn chủ sở hữu:
</t>
  </si>
  <si>
    <t>CP quản lý xăng xe</t>
  </si>
  <si>
    <t>Địa chỉ: Tầng 8, số 52 phố Lê Đại Hành, phường Lê Đại Hành, Hai Bà Trưng, Hà nội</t>
  </si>
  <si>
    <t>Trụ sở chính của Công ty tại: Tầng 8, số 52 phố Lê Đại Hành, phường Lê Đại Hành, Hai Bà Trưng, Hà nội</t>
  </si>
  <si>
    <t>- Số dư đầu năm 2015</t>
  </si>
  <si>
    <t xml:space="preserve">- Tại ngày cuối kỳ   </t>
  </si>
  <si>
    <t>Công ty Cổ Phần Chứng Khoán IB là một công ty cổ phần được thành lập tại Việt Nam theo Giấy phép thành lập và hoạt động kinh doanh số 70/UBCK-GP ngày 10/12/2007 do do Uỷ ban Chứng khoán Nhà nước cấp. Công ty được chính thức đổi tên thành công ty cổ phần chứng khoán IB theo giấy phép điều chỉnh số 03/GPĐC-UBCK  do Chủ Tịch Ủy ban Chứng Khoán Nhà Nước cấp ngày 14 tháng 01 năm 2015. Ngành nghề kinh doanh gồm:</t>
  </si>
  <si>
    <t>Công ty áp dụng phương pháp bình quân gia quyền di động theo tháng để tính giá vốn cổ phiếu bán ra và phương pháp đính danh để tính giá vốn trái phiếu bán ra.</t>
  </si>
  <si>
    <t>Chi phí công vụ dụng cụ</t>
  </si>
  <si>
    <t>Quý 2 năm 2015</t>
  </si>
  <si>
    <t>- Cổ phiếu niêm yết</t>
  </si>
  <si>
    <t>- Cổ phiếu chưa niêm yết</t>
  </si>
  <si>
    <t>IV. Đầu tư ngắn hạn khác</t>
  </si>
  <si>
    <t xml:space="preserve"> - Tiền gửi NH có kỳ hạn trên 3 tháng</t>
  </si>
  <si>
    <t>- Phải thu khách hàng về giao dịch ký quỹ</t>
  </si>
  <si>
    <t>- Phải thu khách hàng về UTTB chứng khoán</t>
  </si>
  <si>
    <t>- Phải thu tổ chức phát hành về cổ tức</t>
  </si>
  <si>
    <t xml:space="preserve"> - Phải thu lãi hợp đồng tiền gửi ngân hàng</t>
  </si>
  <si>
    <t xml:space="preserve"> - Phải thu từ ủy thác đầu tư ngắn hạn tại VietinCap</t>
  </si>
  <si>
    <t>Chi phí vốn kinh doanh chứng khoán</t>
  </si>
  <si>
    <t>Trả lãi Nhà đầu tư</t>
  </si>
  <si>
    <t>Trả lãi tiền vay</t>
  </si>
  <si>
    <t>Chi phí vật liệu, CCDC</t>
  </si>
  <si>
    <t>Chi phí khấu hao</t>
  </si>
  <si>
    <t>Chi phí bằng tiền khác</t>
  </si>
  <si>
    <t>Chi phí bảo hiểm theo lương</t>
  </si>
  <si>
    <r>
      <t>2. Các khoản tiền và tương đương tiền DN nắm giữ nhưng không được sử</t>
    </r>
    <r>
      <rPr>
        <b/>
        <i/>
        <sz val="12"/>
        <rFont val="Times New Roman"/>
        <family val="1"/>
      </rPr>
      <t xml:space="preserve"> </t>
    </r>
    <r>
      <rPr>
        <b/>
        <sz val="12"/>
        <rFont val="Times New Roman"/>
        <family val="1"/>
      </rPr>
      <t>dụng:</t>
    </r>
  </si>
  <si>
    <t xml:space="preserve">- Chi phí cải tạo văn phòng và công cụ dụng cụ </t>
  </si>
  <si>
    <t>Phải trả tiền gửi giao dịch CK của Nhà đầu tư</t>
  </si>
  <si>
    <t>3- Những thông tin khác.</t>
  </si>
  <si>
    <t xml:space="preserve"> Lập ngày 16 tháng 07 năm 2015</t>
  </si>
  <si>
    <t>1.Tiền và tương đương tiền</t>
  </si>
  <si>
    <t xml:space="preserve">   Tiền gửi giao dịch chứng khoán của nhà đầu tư</t>
  </si>
  <si>
    <t>2. Các khoản đầu tư tài chính ngắn hạn</t>
  </si>
  <si>
    <t>2. Thuyết minh chi tiết tình hình đầu tư tài chính ( tính đến 30/06/2015)</t>
  </si>
  <si>
    <t>CHỈ TIÊU</t>
  </si>
  <si>
    <t>Khối lượng giao dịch thực hiện trong quý 2/2015</t>
  </si>
  <si>
    <t>Giá trị khối lượng giao dịch thực hiện trong quý 2/2015</t>
  </si>
  <si>
    <t>a) Của công ty chứng khoán</t>
  </si>
  <si>
    <t xml:space="preserve">  - Cổ phiếu</t>
  </si>
  <si>
    <t xml:space="preserve">  - Trái phiếu</t>
  </si>
  <si>
    <t xml:space="preserve">  - Chứng khoán khác</t>
  </si>
  <si>
    <t>b) Của nhà đầu tư</t>
  </si>
  <si>
    <t xml:space="preserve"> - Cổ phiếu</t>
  </si>
  <si>
    <t xml:space="preserve"> - Trái phiếu</t>
  </si>
  <si>
    <t xml:space="preserve"> - Chứng khoán khác</t>
  </si>
  <si>
    <t>03. Giá trị khối lượng giao dịch thực hiện trong kỳ(*):</t>
  </si>
  <si>
    <t>Đơn vị tính: 1000 đồng</t>
  </si>
  <si>
    <t>4. Tình hình tăng, giảm tài sản cố định hữu hình ( tính đến 30/06/2015)</t>
  </si>
  <si>
    <t>5. Tình hình tăng, giảm  TSCĐ vô hình (tính đến 30/06/2015)</t>
  </si>
  <si>
    <t>6. Chi phí trả trước dài hạn</t>
  </si>
  <si>
    <t>7. Thuế và các khoản phải nộp nhà nước</t>
  </si>
  <si>
    <t>8. Tài sản thuế thu nhập hoãn lại và thuế thu nhập hoãn lại phải trả</t>
  </si>
  <si>
    <t>9.Tiền nộp Quỹ hỗ trợ thanh toán</t>
  </si>
  <si>
    <t>10. Các khoản phải thu</t>
  </si>
  <si>
    <t>11. Chi phí phải trả</t>
  </si>
  <si>
    <t>12. Các khoản phải trả, phải nộp ngắn hạn khác</t>
  </si>
  <si>
    <t>13. Phải trả dài hạn nội bộ:</t>
  </si>
  <si>
    <t>14. Vay và nợ dài hạn:</t>
  </si>
  <si>
    <t>15. Tình hình tăng, giảm nguồn vốn chủ sở hữu</t>
  </si>
  <si>
    <t xml:space="preserve">16. Các khoản phải trả hoạt động giao dịch chứng khoán </t>
  </si>
  <si>
    <t xml:space="preserve">17.Tình hình trích lập dự phòng các khoản phải thu khó đòi </t>
  </si>
  <si>
    <t>Lệch tiền phí GD và bank charge</t>
  </si>
  <si>
    <t>4. Cổ phiếu quỹ</t>
  </si>
  <si>
    <t>1. Vốn đầu tư của chủ sở hữu (*)</t>
  </si>
  <si>
    <t>(*) Trong kỳ công ty đã hoàn tất thủ tục tăng vốn thông qua phát hành thêm CP cho cổ đông hiện hữu và cán bộ CBCNV (ESOP). Tổng số vốn phát hành thêm là 306.930.000.000 đồng, tương ứng với 30.693.000 cổ phần.</t>
  </si>
  <si>
    <t>Người lập biểu                       Kế toán Trưởng</t>
  </si>
  <si>
    <t xml:space="preserve">     Quý 2 năm 2015</t>
  </si>
  <si>
    <t>- Phải thu khách hàng về lãi giao dịch ký quỹ</t>
  </si>
  <si>
    <t xml:space="preserve"> - Phải thu phí giao dịch, phí lưu ký</t>
  </si>
  <si>
    <t>(*) Công ty có ký hợp đồng hợp tác kinh doanh với khách hàng cùng góp vốn đầu tư vào một công ty mới, tổng vốn góp lần 1 của IBSC và Khách hàng là 12.5 tỷ, trong đó KH có 11.75 tỷ, IBSC có 750 triệu. Trên cơ sở hợp đồng hợp tác đã ký, IBSC ký Thỏa thuận góp vốn thành lập công ty với số vốn góp lần 1 là 12.5 tỷ. Do vậy, số 11.75 tỷ phải thu sẽ được đối trừ với một bên phải trả khách hàng.</t>
  </si>
  <si>
    <t xml:space="preserve"> - Phải thu từ hoạt động góp vốn hợp tác kinh doanh (*)</t>
  </si>
  <si>
    <t xml:space="preserve">   Bùi Tuyết Mai                   Trần Thị Hồng Hà</t>
  </si>
  <si>
    <t>Cao Thị Hồng</t>
  </si>
</sst>
</file>

<file path=xl/styles.xml><?xml version="1.0" encoding="utf-8"?>
<styleSheet xmlns="http://schemas.openxmlformats.org/spreadsheetml/2006/main">
  <numFmts count="5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_);_(* \(#,##0.0\);_(* &quot;-&quot;??_);_(@_)"/>
    <numFmt numFmtId="168" formatCode="##.##%"/>
    <numFmt numFmtId="169" formatCode="#,##0.00\ &quot;®&quot;_);[Red]\(#,##0.00\ &quot;®&quot;\)"/>
    <numFmt numFmtId="170" formatCode="#,##0.00\ &quot;®&quot;_);\(#,##0.00\ &quot;®&quot;\)"/>
    <numFmt numFmtId="171" formatCode="&quot;\&quot;#,##0.00;[Red]&quot;\&quot;\-#,##0.00"/>
    <numFmt numFmtId="172" formatCode="&quot;\&quot;#,##0;[Red]&quot;\&quot;\-#,##0"/>
    <numFmt numFmtId="173" formatCode="0.0"/>
    <numFmt numFmtId="174" formatCode="#,##0;[Red]&quot;-&quot;#,##0"/>
    <numFmt numFmtId="175" formatCode="0.000"/>
    <numFmt numFmtId="176" formatCode="#,##0.00;[Red]&quot;-&quot;#,##0.00"/>
    <numFmt numFmtId="177" formatCode="mmm"/>
    <numFmt numFmtId="178" formatCode="##,###.##"/>
    <numFmt numFmtId="179" formatCode="#0.##"/>
    <numFmt numFmtId="180" formatCode="0.0%"/>
    <numFmt numFmtId="181" formatCode="#,##0;\(#,##0\)"/>
    <numFmt numFmtId="182" formatCode="_(* #.##0_);_(* \(#.##0\);_(* &quot;-&quot;_);_(@_)"/>
    <numFmt numFmtId="183" formatCode="_ &quot;R&quot;\ * #,##0_ ;_ &quot;R&quot;\ * \-#,##0_ ;_ &quot;R&quot;\ * &quot;-&quot;_ ;_ @_ "/>
    <numFmt numFmtId="184" formatCode="##,##0%"/>
    <numFmt numFmtId="185" formatCode="#,###%"/>
    <numFmt numFmtId="186" formatCode="##.##"/>
    <numFmt numFmtId="187" formatCode="###,###"/>
    <numFmt numFmtId="188" formatCode="###.###"/>
    <numFmt numFmtId="189" formatCode="##,###.####"/>
    <numFmt numFmtId="190" formatCode="\$#,##0\ ;\(\$#,##0\)"/>
    <numFmt numFmtId="191" formatCode="\t0.00%"/>
    <numFmt numFmtId="192" formatCode="##,##0.##"/>
    <numFmt numFmtId="193" formatCode="_-* #,##0\ _D_M_-;\-* #,##0\ _D_M_-;_-* &quot;-&quot;\ _D_M_-;_-@_-"/>
    <numFmt numFmtId="194" formatCode="_-* #,##0.00\ _D_M_-;\-* #,##0.00\ _D_M_-;_-* &quot;-&quot;??\ _D_M_-;_-@_-"/>
    <numFmt numFmtId="195" formatCode="\t#\ ??/??"/>
    <numFmt numFmtId="196" formatCode="_-[$€-2]* #,##0.00_-;\-[$€-2]* #,##0.00_-;_-[$€-2]* &quot;-&quot;??_-"/>
    <numFmt numFmtId="197" formatCode="#,##0\ "/>
    <numFmt numFmtId="198" formatCode="#,###"/>
    <numFmt numFmtId="199" formatCode="_-&quot;$&quot;* #,##0_-;\-&quot;$&quot;* #,##0_-;_-&quot;$&quot;* &quot;-&quot;_-;_-@_-"/>
    <numFmt numFmtId="200" formatCode="_-&quot;$&quot;* #,##0.00_-;\-&quot;$&quot;* #,##0.00_-;_-&quot;$&quot;* &quot;-&quot;??_-;_-@_-"/>
    <numFmt numFmtId="201" formatCode="#,##0\ &quot;$&quot;_);[Red]\(#,##0\ &quot;$&quot;\)"/>
    <numFmt numFmtId="202" formatCode="&quot;$&quot;###,0&quot;.&quot;00_);[Red]\(&quot;$&quot;###,0&quot;.&quot;00\)"/>
    <numFmt numFmtId="203" formatCode="0%_);\(0%\)"/>
    <numFmt numFmtId="204" formatCode="d"/>
    <numFmt numFmtId="205" formatCode="#"/>
    <numFmt numFmtId="206" formatCode="&quot;¡Ì&quot;#,##0;[Red]\-&quot;¡Ì&quot;#,##0"/>
    <numFmt numFmtId="207" formatCode="#,##0.00\ &quot;F&quot;;[Red]\-#,##0.00\ &quot;F&quot;"/>
    <numFmt numFmtId="208" formatCode="_-* #,##0\ &quot;F&quot;_-;\-* #,##0\ &quot;F&quot;_-;_-* &quot;-&quot;\ &quot;F&quot;_-;_-@_-"/>
    <numFmt numFmtId="209" formatCode="#,##0\ &quot;F&quot;;[Red]\-#,##0\ &quot;F&quot;"/>
    <numFmt numFmtId="210" formatCode="#,##0.00\ &quot;F&quot;;\-#,##0.00\ &quot;F&quot;"/>
    <numFmt numFmtId="211" formatCode="_-* #,##0\ &quot;DM&quot;_-;\-* #,##0\ &quot;DM&quot;_-;_-* &quot;-&quot;\ &quot;DM&quot;_-;_-@_-"/>
    <numFmt numFmtId="212" formatCode="_-* #,##0.00\ &quot;DM&quot;_-;\-* #,##0.00\ &quot;DM&quot;_-;_-* &quot;-&quot;??\ &quot;DM&quot;_-;_-@_-"/>
    <numFmt numFmtId="213" formatCode="_ * #,##0.00_ ;_ * \-#,##0.00_ ;_ * &quot;-&quot;??_ ;_ @_ "/>
    <numFmt numFmtId="214" formatCode="_ * #,##0_ ;_ * \-#,##0_ ;_ * &quot;-&quot;_ ;_ @_ "/>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2"/>
      <name val="Times New Roman"/>
      <family val="1"/>
    </font>
    <font>
      <sz val="12"/>
      <name val="Times New Roman"/>
      <family val="1"/>
    </font>
    <font>
      <b/>
      <sz val="13"/>
      <color indexed="8"/>
      <name val="Times New Roman"/>
      <family val="1"/>
    </font>
    <font>
      <i/>
      <sz val="12"/>
      <name val="Times New Roman"/>
      <family val="1"/>
    </font>
    <font>
      <i/>
      <sz val="10"/>
      <name val="Times New Roman"/>
      <family val="1"/>
    </font>
    <font>
      <sz val="11"/>
      <name val="Times New Roman"/>
      <family val="1"/>
    </font>
    <font>
      <sz val="8"/>
      <name val="Arial"/>
      <family val="2"/>
    </font>
    <font>
      <b/>
      <sz val="12"/>
      <color indexed="8"/>
      <name val="Times New Roman"/>
      <family val="1"/>
    </font>
    <font>
      <sz val="12"/>
      <name val="Arial"/>
      <family val="2"/>
    </font>
    <font>
      <sz val="12"/>
      <color indexed="8"/>
      <name val="Times New Roman"/>
      <family val="1"/>
    </font>
    <font>
      <i/>
      <sz val="12"/>
      <color indexed="8"/>
      <name val="Times New Roman"/>
      <family val="1"/>
    </font>
    <font>
      <b/>
      <i/>
      <sz val="12"/>
      <color indexed="8"/>
      <name val="Times New Roman"/>
      <family val="1"/>
    </font>
    <font>
      <b/>
      <sz val="13"/>
      <name val="Times New Roman"/>
      <family val="1"/>
    </font>
    <font>
      <b/>
      <i/>
      <sz val="13"/>
      <color indexed="8"/>
      <name val="Times New Roman"/>
      <family val="1"/>
    </font>
    <font>
      <b/>
      <sz val="12"/>
      <name val=".VnTime"/>
      <family val="2"/>
    </font>
    <font>
      <sz val="13"/>
      <name val=".VnTime"/>
      <family val="2"/>
    </font>
    <font>
      <sz val="12"/>
      <name val=".VnTime"/>
      <family val="2"/>
    </font>
    <font>
      <b/>
      <sz val="10"/>
      <name val="Arial"/>
      <family val="2"/>
    </font>
    <font>
      <b/>
      <sz val="12"/>
      <name val="Arial"/>
      <family val="2"/>
    </font>
    <font>
      <sz val="9"/>
      <name val="Arial"/>
      <family val="2"/>
    </font>
    <font>
      <b/>
      <sz val="10"/>
      <name val="Times New Roman"/>
      <family val="1"/>
    </font>
    <font>
      <sz val="10"/>
      <color indexed="9"/>
      <name val="Times New Roman"/>
      <family val="1"/>
    </font>
    <font>
      <b/>
      <sz val="14"/>
      <name val="Times New Roman"/>
      <family val="1"/>
    </font>
    <font>
      <sz val="14"/>
      <color indexed="9"/>
      <name val="Times New Roman"/>
      <family val="1"/>
    </font>
    <font>
      <sz val="14"/>
      <name val="Times New Roman"/>
      <family val="1"/>
    </font>
    <font>
      <b/>
      <sz val="10"/>
      <color indexed="10"/>
      <name val="Times New Roman"/>
      <family val="1"/>
    </font>
    <font>
      <b/>
      <sz val="10"/>
      <color indexed="12"/>
      <name val="Times New Roman"/>
      <family val="1"/>
    </font>
    <font>
      <b/>
      <i/>
      <u/>
      <sz val="10"/>
      <name val="Times New Roman"/>
      <family val="1"/>
    </font>
    <font>
      <b/>
      <i/>
      <sz val="10"/>
      <name val="Times New Roman"/>
      <family val="1"/>
    </font>
    <font>
      <b/>
      <sz val="10"/>
      <name val="SVNtimes new roman"/>
      <family val="2"/>
    </font>
    <font>
      <sz val="14"/>
      <name val=".VnTime"/>
      <family val="2"/>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color indexed="8"/>
      <name val="Arial"/>
      <family val="2"/>
    </font>
    <font>
      <sz val="10"/>
      <name val="MS Sans Serif"/>
      <family val="2"/>
    </font>
    <font>
      <sz val="10"/>
      <name val=".VnTime"/>
      <family val="2"/>
    </font>
    <font>
      <sz val="11"/>
      <name val="‚l‚r ‚oƒSƒVƒbƒN"/>
      <family val="3"/>
      <charset val="128"/>
    </font>
    <font>
      <sz val="11"/>
      <name val="–¾’©"/>
      <family val="1"/>
      <charset val="128"/>
    </font>
    <font>
      <sz val="14"/>
      <name val="Terminal"/>
      <family val="3"/>
      <charset val="128"/>
    </font>
    <font>
      <sz val="12"/>
      <name val="¹UAAA¼"/>
      <family val="3"/>
      <charset val="129"/>
    </font>
    <font>
      <sz val="12"/>
      <name val="¹ÙÅÁÃ¼"/>
      <family val="1"/>
      <charset val="129"/>
    </font>
    <font>
      <sz val="8"/>
      <name val="Times New Roman"/>
      <family val="1"/>
    </font>
    <font>
      <sz val="11"/>
      <name val="µ¸¿ò"/>
      <charset val="129"/>
    </font>
    <font>
      <b/>
      <sz val="10"/>
      <name val="Helv"/>
    </font>
    <font>
      <b/>
      <sz val="8"/>
      <color indexed="12"/>
      <name val="Arial"/>
      <family val="2"/>
    </font>
    <font>
      <sz val="8"/>
      <color indexed="8"/>
      <name val="Arial"/>
      <family val="2"/>
    </font>
    <font>
      <sz val="8"/>
      <name val="SVNtimes new roman"/>
      <family val="2"/>
    </font>
    <font>
      <sz val="10"/>
      <name val="VNI-Aptima"/>
    </font>
    <font>
      <sz val="11"/>
      <name val="VNarial"/>
    </font>
    <font>
      <sz val="10"/>
      <name val="MS Serif"/>
      <family val="1"/>
    </font>
    <font>
      <sz val="10"/>
      <name val="Courier"/>
      <family val="3"/>
    </font>
    <font>
      <sz val="11"/>
      <name val="VNcentury Gothic"/>
    </font>
    <font>
      <b/>
      <sz val="15"/>
      <name val="VNcentury Gothic"/>
    </font>
    <font>
      <sz val="12"/>
      <name val="SVNtimes new roman"/>
      <family val="2"/>
    </font>
    <font>
      <sz val="10"/>
      <name val="SVNtimes new roman"/>
    </font>
    <font>
      <b/>
      <sz val="12"/>
      <color indexed="8"/>
      <name val=".VnTime"/>
      <family val="2"/>
    </font>
    <font>
      <sz val="10"/>
      <color indexed="16"/>
      <name val="MS Serif"/>
      <family val="1"/>
    </font>
    <font>
      <b/>
      <sz val="12"/>
      <name val="Helv"/>
    </font>
    <font>
      <b/>
      <sz val="18"/>
      <name val="Arial"/>
      <family val="2"/>
    </font>
    <font>
      <sz val="12"/>
      <name val="VNI-Aptima"/>
    </font>
    <font>
      <b/>
      <sz val="11"/>
      <name val="Helv"/>
    </font>
    <font>
      <sz val="10"/>
      <name val=".VnAvant"/>
      <family val="2"/>
    </font>
    <font>
      <sz val="7"/>
      <name val="Small Fonts"/>
      <family val="2"/>
    </font>
    <font>
      <b/>
      <sz val="12"/>
      <name val="VN-NTime"/>
    </font>
    <font>
      <b/>
      <i/>
      <sz val="16"/>
      <name val="Helv"/>
      <family val="2"/>
    </font>
    <font>
      <sz val="10"/>
      <name val="Tms Rmn"/>
      <family val="1"/>
    </font>
    <font>
      <sz val="11"/>
      <name val="3C_Times_T"/>
    </font>
    <font>
      <b/>
      <sz val="18"/>
      <color indexed="8"/>
      <name val="Cambria"/>
      <family val="1"/>
    </font>
    <font>
      <b/>
      <sz val="8"/>
      <color indexed="8"/>
      <name val="Helv"/>
      <family val="2"/>
    </font>
    <font>
      <sz val="10"/>
      <name val="Symbol"/>
      <family val="1"/>
      <charset val="2"/>
    </font>
    <font>
      <b/>
      <sz val="13"/>
      <color indexed="8"/>
      <name val=".VnTimeH"/>
      <family val="2"/>
    </font>
    <font>
      <b/>
      <sz val="10"/>
      <color indexed="10"/>
      <name val="Arial"/>
      <family val="2"/>
    </font>
    <font>
      <sz val="10"/>
      <name val="VNtimes new roman"/>
    </font>
    <font>
      <b/>
      <sz val="10"/>
      <name val=".VnTime"/>
      <family val="2"/>
    </font>
    <font>
      <sz val="9"/>
      <name val=".VnTime"/>
      <family val="2"/>
    </font>
    <font>
      <sz val="14"/>
      <name val=".VnArial"/>
      <family val="2"/>
    </font>
    <font>
      <sz val="22"/>
      <name val="ＭＳ 明朝"/>
      <family val="1"/>
      <charset val="128"/>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10"/>
      <color indexed="8"/>
      <name val=".VnArial"/>
      <family val="2"/>
    </font>
    <font>
      <sz val="10"/>
      <color indexed="8"/>
      <name val=".VnArial"/>
      <family val="2"/>
    </font>
    <font>
      <b/>
      <sz val="11"/>
      <name val="Times New Roman"/>
      <family val="1"/>
    </font>
    <font>
      <i/>
      <sz val="11"/>
      <name val="Times New Roman"/>
      <family val="1"/>
    </font>
    <font>
      <b/>
      <sz val="11"/>
      <color indexed="12"/>
      <name val="Times New Roman"/>
      <family val="1"/>
    </font>
    <font>
      <b/>
      <i/>
      <sz val="11"/>
      <name val="Times New Roman"/>
      <family val="1"/>
    </font>
    <font>
      <sz val="11"/>
      <color theme="1"/>
      <name val="Calibri"/>
      <family val="2"/>
      <scheme val="minor"/>
    </font>
    <font>
      <b/>
      <sz val="11"/>
      <color indexed="8"/>
      <name val="Times New Roman"/>
      <family val="1"/>
    </font>
    <font>
      <sz val="11"/>
      <color indexed="8"/>
      <name val="Times New Roman"/>
      <family val="1"/>
    </font>
    <font>
      <b/>
      <i/>
      <sz val="12"/>
      <name val="Times New Roman"/>
      <family val="1"/>
    </font>
    <font>
      <sz val="9"/>
      <color indexed="81"/>
      <name val="Tahoma"/>
      <family val="2"/>
    </font>
    <font>
      <b/>
      <sz val="9"/>
      <color indexed="81"/>
      <name val="Tahoma"/>
      <family val="2"/>
    </font>
  </fonts>
  <fills count="12">
    <fill>
      <patternFill patternType="none"/>
    </fill>
    <fill>
      <patternFill patternType="gray125"/>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indexed="9"/>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right/>
      <top/>
      <bottom style="thin">
        <color indexed="64"/>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64"/>
      </right>
      <top style="hair">
        <color indexed="8"/>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hair">
        <color indexed="64"/>
      </top>
      <bottom style="hair">
        <color indexed="64"/>
      </bottom>
      <diagonal/>
    </border>
    <border>
      <left style="thin">
        <color indexed="8"/>
      </left>
      <right style="thin">
        <color indexed="8"/>
      </right>
      <top style="hair">
        <color indexed="8"/>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s>
  <cellStyleXfs count="262">
    <xf numFmtId="0" fontId="0" fillId="0" borderId="0"/>
    <xf numFmtId="168" fontId="36" fillId="0" borderId="1">
      <alignment horizontal="center"/>
      <protection hidden="1"/>
    </xf>
    <xf numFmtId="169" fontId="37" fillId="0" borderId="0" applyFont="0" applyFill="0" applyBorder="0" applyAlignment="0" applyProtection="0"/>
    <xf numFmtId="0" fontId="38" fillId="0" borderId="0" applyFont="0" applyFill="0" applyBorder="0" applyAlignment="0" applyProtection="0"/>
    <xf numFmtId="170" fontId="37" fillId="0" borderId="0" applyFont="0" applyFill="0" applyBorder="0" applyAlignment="0" applyProtection="0"/>
    <xf numFmtId="0" fontId="5" fillId="0" borderId="0" applyNumberFormat="0" applyFill="0" applyBorder="0" applyAlignment="0" applyProtection="0"/>
    <xf numFmtId="43" fontId="5" fillId="0" borderId="0" applyFont="0" applyFill="0" applyBorder="0" applyAlignment="0" applyProtection="0"/>
    <xf numFmtId="42" fontId="39" fillId="0" borderId="0" applyFont="0" applyFill="0" applyBorder="0" applyAlignment="0" applyProtection="0"/>
    <xf numFmtId="44" fontId="39" fillId="0" borderId="0" applyFont="0" applyFill="0" applyBorder="0" applyAlignment="0" applyProtection="0"/>
    <xf numFmtId="41" fontId="5"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6" fontId="41" fillId="0" borderId="0" applyFont="0" applyFill="0" applyBorder="0" applyAlignment="0" applyProtection="0"/>
    <xf numFmtId="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3" fillId="0" borderId="0"/>
    <xf numFmtId="0" fontId="5"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5" fillId="0" borderId="0"/>
    <xf numFmtId="0" fontId="45" fillId="0" borderId="0" applyFont="0" applyFill="0" applyBorder="0" applyAlignment="0" applyProtection="0"/>
    <xf numFmtId="0" fontId="44" fillId="0" borderId="0">
      <alignment vertical="top"/>
    </xf>
    <xf numFmtId="0" fontId="44" fillId="0" borderId="0">
      <alignment vertical="top"/>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1" fontId="47" fillId="0" borderId="0" applyFont="0" applyFill="0" applyBorder="0" applyAlignment="0" applyProtection="0"/>
    <xf numFmtId="172" fontId="47" fillId="0" borderId="0" applyFont="0" applyFill="0" applyBorder="0" applyAlignment="0" applyProtection="0"/>
    <xf numFmtId="0" fontId="48" fillId="0" borderId="0"/>
    <xf numFmtId="0" fontId="48" fillId="0" borderId="0"/>
    <xf numFmtId="0" fontId="49" fillId="0" borderId="0"/>
    <xf numFmtId="0" fontId="6" fillId="0" borderId="0"/>
    <xf numFmtId="0" fontId="23" fillId="0" borderId="0"/>
    <xf numFmtId="0" fontId="5" fillId="0" borderId="0" applyFont="0" applyFill="0" applyBorder="0" applyAlignment="0" applyProtection="0"/>
    <xf numFmtId="0" fontId="50" fillId="0" borderId="0" applyFont="0" applyFill="0" applyBorder="0" applyAlignment="0" applyProtection="0"/>
    <xf numFmtId="171" fontId="51" fillId="0" borderId="0" applyFont="0" applyFill="0" applyBorder="0" applyAlignment="0" applyProtection="0"/>
    <xf numFmtId="173" fontId="5" fillId="0" borderId="0" applyFont="0" applyFill="0" applyBorder="0" applyAlignment="0" applyProtection="0"/>
    <xf numFmtId="0" fontId="50" fillId="0" borderId="0" applyFont="0" applyFill="0" applyBorder="0" applyAlignment="0" applyProtection="0"/>
    <xf numFmtId="172" fontId="51" fillId="0" borderId="0" applyFont="0" applyFill="0" applyBorder="0" applyAlignment="0" applyProtection="0"/>
    <xf numFmtId="0" fontId="52" fillId="0" borderId="0">
      <alignment horizontal="center" wrapText="1"/>
      <protection locked="0"/>
    </xf>
    <xf numFmtId="0" fontId="5" fillId="0" borderId="0" applyFont="0" applyFill="0" applyBorder="0" applyAlignment="0" applyProtection="0"/>
    <xf numFmtId="0" fontId="50" fillId="0" borderId="0" applyFont="0" applyFill="0" applyBorder="0" applyAlignment="0" applyProtection="0"/>
    <xf numFmtId="174" fontId="51" fillId="0" borderId="0" applyFont="0" applyFill="0" applyBorder="0" applyAlignment="0" applyProtection="0"/>
    <xf numFmtId="175" fontId="5" fillId="0" borderId="0" applyFont="0" applyFill="0" applyBorder="0" applyAlignment="0" applyProtection="0"/>
    <xf numFmtId="0" fontId="50" fillId="0" borderId="0" applyFont="0" applyFill="0" applyBorder="0" applyAlignment="0" applyProtection="0"/>
    <xf numFmtId="176" fontId="51" fillId="0" borderId="0" applyFont="0" applyFill="0" applyBorder="0" applyAlignment="0" applyProtection="0"/>
    <xf numFmtId="0" fontId="23" fillId="0" borderId="0"/>
    <xf numFmtId="0" fontId="50" fillId="0" borderId="0"/>
    <xf numFmtId="0" fontId="53" fillId="0" borderId="0"/>
    <xf numFmtId="0" fontId="50" fillId="0" borderId="0"/>
    <xf numFmtId="0" fontId="51" fillId="0" borderId="0"/>
    <xf numFmtId="177" fontId="5" fillId="0" borderId="0" applyFill="0" applyBorder="0" applyAlignment="0"/>
    <xf numFmtId="0" fontId="54" fillId="0" borderId="0"/>
    <xf numFmtId="178" fontId="55" fillId="0" borderId="2" applyBorder="0"/>
    <xf numFmtId="178" fontId="56" fillId="0" borderId="3">
      <protection locked="0"/>
    </xf>
    <xf numFmtId="179" fontId="57" fillId="0" borderId="3"/>
    <xf numFmtId="1" fontId="58" fillId="0" borderId="4" applyBorder="0"/>
    <xf numFmtId="43" fontId="5"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101" fillId="0" borderId="0" applyFont="0" applyFill="0" applyBorder="0" applyAlignment="0" applyProtection="0"/>
    <xf numFmtId="181" fontId="6" fillId="0" borderId="0"/>
    <xf numFmtId="182" fontId="59" fillId="0" borderId="0"/>
    <xf numFmtId="3" fontId="5" fillId="0" borderId="0" applyFont="0" applyFill="0" applyBorder="0" applyAlignment="0" applyProtection="0"/>
    <xf numFmtId="0" fontId="60" fillId="0" borderId="0" applyNumberFormat="0" applyAlignment="0">
      <alignment horizontal="left"/>
    </xf>
    <xf numFmtId="0" fontId="61" fillId="0" borderId="0" applyNumberFormat="0" applyAlignment="0"/>
    <xf numFmtId="183" fontId="22" fillId="0" borderId="0" applyFont="0" applyFill="0" applyBorder="0" applyAlignment="0" applyProtection="0"/>
    <xf numFmtId="184" fontId="62" fillId="0" borderId="0">
      <protection locked="0"/>
    </xf>
    <xf numFmtId="185" fontId="62" fillId="0" borderId="0">
      <protection locked="0"/>
    </xf>
    <xf numFmtId="186" fontId="63" fillId="0" borderId="5">
      <protection locked="0"/>
    </xf>
    <xf numFmtId="187" fontId="62" fillId="0" borderId="0">
      <protection locked="0"/>
    </xf>
    <xf numFmtId="188" fontId="62" fillId="0" borderId="0">
      <protection locked="0"/>
    </xf>
    <xf numFmtId="187" fontId="62" fillId="0" borderId="0" applyNumberFormat="0">
      <protection locked="0"/>
    </xf>
    <xf numFmtId="187" fontId="62" fillId="0" borderId="0">
      <protection locked="0"/>
    </xf>
    <xf numFmtId="178" fontId="64" fillId="0" borderId="1"/>
    <xf numFmtId="189" fontId="64" fillId="0" borderId="1"/>
    <xf numFmtId="190" fontId="5" fillId="0" borderId="0" applyFont="0" applyFill="0" applyBorder="0" applyAlignment="0" applyProtection="0"/>
    <xf numFmtId="191" fontId="5" fillId="0" borderId="0"/>
    <xf numFmtId="178" fontId="36" fillId="0" borderId="1">
      <alignment horizontal="center"/>
      <protection hidden="1"/>
    </xf>
    <xf numFmtId="192" fontId="65" fillId="0" borderId="1">
      <alignment horizontal="center"/>
      <protection hidden="1"/>
    </xf>
    <xf numFmtId="2" fontId="36" fillId="0" borderId="1">
      <alignment horizontal="center"/>
      <protection hidden="1"/>
    </xf>
    <xf numFmtId="0"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5" fontId="5" fillId="0" borderId="0"/>
    <xf numFmtId="0" fontId="23" fillId="0" borderId="0" applyNumberFormat="0" applyBorder="0" applyAlignment="0">
      <alignment horizontal="centerContinuous"/>
    </xf>
    <xf numFmtId="0" fontId="66" fillId="2"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7" fillId="0" borderId="0" applyNumberFormat="0" applyAlignment="0">
      <alignment horizontal="left"/>
    </xf>
    <xf numFmtId="196" fontId="23" fillId="0" borderId="0" applyFont="0" applyFill="0" applyBorder="0" applyAlignment="0" applyProtection="0"/>
    <xf numFmtId="2" fontId="5" fillId="0" borderId="0" applyFont="0" applyFill="0" applyBorder="0" applyAlignment="0" applyProtection="0"/>
    <xf numFmtId="197" fontId="23" fillId="0" borderId="6" applyFont="0" applyFill="0" applyBorder="0" applyProtection="0"/>
    <xf numFmtId="38" fontId="13" fillId="4" borderId="0" applyNumberFormat="0" applyBorder="0" applyAlignment="0" applyProtection="0"/>
    <xf numFmtId="0" fontId="5" fillId="0" borderId="0"/>
    <xf numFmtId="0" fontId="68" fillId="0" borderId="0">
      <alignment horizontal="left"/>
    </xf>
    <xf numFmtId="0" fontId="25" fillId="0" borderId="7" applyNumberFormat="0" applyAlignment="0" applyProtection="0">
      <alignment horizontal="left" vertical="center"/>
    </xf>
    <xf numFmtId="0" fontId="25" fillId="0" borderId="8">
      <alignment horizontal="left" vertical="center"/>
    </xf>
    <xf numFmtId="14" fontId="24" fillId="5" borderId="9">
      <alignment horizontal="center" vertical="center" wrapText="1"/>
    </xf>
    <xf numFmtId="0" fontId="69" fillId="0" borderId="0" applyProtection="0"/>
    <xf numFmtId="0" fontId="25" fillId="0" borderId="0" applyProtection="0"/>
    <xf numFmtId="10" fontId="13" fillId="6" borderId="10" applyNumberFormat="0" applyBorder="0" applyAlignment="0" applyProtection="0"/>
    <xf numFmtId="177" fontId="70" fillId="7" borderId="0"/>
    <xf numFmtId="177" fontId="70" fillId="8" borderId="0"/>
    <xf numFmtId="178" fontId="13" fillId="0" borderId="2" applyFont="0"/>
    <xf numFmtId="3" fontId="5" fillId="0" borderId="11"/>
    <xf numFmtId="38" fontId="45" fillId="0" borderId="0" applyFont="0" applyFill="0" applyBorder="0" applyAlignment="0" applyProtection="0"/>
    <xf numFmtId="40" fontId="4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71" fillId="0" borderId="9"/>
    <xf numFmtId="198" fontId="72" fillId="0" borderId="12"/>
    <xf numFmtId="199" fontId="5" fillId="0" borderId="0" applyFont="0" applyFill="0" applyBorder="0" applyAlignment="0" applyProtection="0"/>
    <xf numFmtId="200" fontId="5" fillId="0" borderId="0" applyFont="0" applyFill="0" applyBorder="0" applyAlignment="0" applyProtection="0"/>
    <xf numFmtId="201" fontId="45" fillId="0" borderId="0" applyFont="0" applyFill="0" applyBorder="0" applyAlignment="0" applyProtection="0"/>
    <xf numFmtId="202" fontId="4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 fillId="0" borderId="0" applyNumberFormat="0" applyFont="0" applyFill="0" applyAlignment="0"/>
    <xf numFmtId="0" fontId="64" fillId="0" borderId="0">
      <alignment horizontal="justify" vertical="top"/>
    </xf>
    <xf numFmtId="0" fontId="22" fillId="0" borderId="10"/>
    <xf numFmtId="0" fontId="6" fillId="0" borderId="0"/>
    <xf numFmtId="0" fontId="22" fillId="0" borderId="10"/>
    <xf numFmtId="37" fontId="73" fillId="0" borderId="0"/>
    <xf numFmtId="0" fontId="74" fillId="0" borderId="10" applyNumberFormat="0" applyFont="0" applyFill="0" applyBorder="0" applyAlignment="0">
      <alignment horizontal="center"/>
    </xf>
    <xf numFmtId="0" fontId="75" fillId="0" borderId="0"/>
    <xf numFmtId="0" fontId="101" fillId="0" borderId="0"/>
    <xf numFmtId="0" fontId="5" fillId="0" borderId="0"/>
    <xf numFmtId="0" fontId="23" fillId="0" borderId="0"/>
    <xf numFmtId="0" fontId="5" fillId="0" borderId="0"/>
    <xf numFmtId="0" fontId="23" fillId="0" borderId="0"/>
    <xf numFmtId="165" fontId="48" fillId="0" borderId="0" applyFont="0" applyFill="0" applyBorder="0" applyAlignment="0" applyProtection="0"/>
    <xf numFmtId="164" fontId="48" fillId="0" borderId="0" applyFont="0" applyFill="0" applyBorder="0" applyAlignment="0" applyProtection="0"/>
    <xf numFmtId="0" fontId="5" fillId="0" borderId="0" applyFont="0" applyFill="0" applyBorder="0" applyAlignment="0" applyProtection="0"/>
    <xf numFmtId="0" fontId="6" fillId="0" borderId="0"/>
    <xf numFmtId="14" fontId="52" fillId="0" borderId="0">
      <alignment horizontal="center" wrapText="1"/>
      <protection locked="0"/>
    </xf>
    <xf numFmtId="203"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45" fillId="0" borderId="13" applyNumberFormat="0" applyBorder="0"/>
    <xf numFmtId="5" fontId="76" fillId="0" borderId="0"/>
    <xf numFmtId="0" fontId="45" fillId="0" borderId="0" applyNumberFormat="0" applyFont="0" applyFill="0" applyBorder="0" applyAlignment="0" applyProtection="0">
      <alignment horizontal="left"/>
    </xf>
    <xf numFmtId="204" fontId="5" fillId="0" borderId="0" applyNumberFormat="0" applyFill="0" applyBorder="0" applyAlignment="0" applyProtection="0">
      <alignment horizontal="left"/>
    </xf>
    <xf numFmtId="205" fontId="77" fillId="0" borderId="0" applyFont="0" applyFill="0" applyBorder="0" applyAlignment="0" applyProtection="0"/>
    <xf numFmtId="0" fontId="78" fillId="0" borderId="0" applyNumberForma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0" fontId="71" fillId="0" borderId="0"/>
    <xf numFmtId="40" fontId="79" fillId="0" borderId="0" applyBorder="0">
      <alignment horizontal="right"/>
    </xf>
    <xf numFmtId="0" fontId="80" fillId="0" borderId="0"/>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207" fontId="22" fillId="0" borderId="14">
      <alignment horizontal="right" vertical="center"/>
    </xf>
    <xf numFmtId="178" fontId="64" fillId="0" borderId="1">
      <protection hidden="1"/>
    </xf>
    <xf numFmtId="208" fontId="22" fillId="0" borderId="14">
      <alignment horizontal="center"/>
    </xf>
    <xf numFmtId="3" fontId="81" fillId="0" borderId="15" applyNumberFormat="0" applyBorder="0" applyAlignment="0"/>
    <xf numFmtId="0" fontId="82" fillId="0" borderId="0" applyFill="0" applyBorder="0" applyProtection="0">
      <alignment horizontal="left" vertical="top"/>
    </xf>
    <xf numFmtId="209" fontId="22" fillId="0" borderId="0"/>
    <xf numFmtId="210" fontId="22" fillId="0" borderId="10"/>
    <xf numFmtId="0" fontId="83" fillId="0" borderId="0"/>
    <xf numFmtId="0" fontId="83" fillId="0" borderId="0"/>
    <xf numFmtId="0" fontId="21" fillId="9" borderId="10">
      <alignment horizontal="left" vertical="center"/>
    </xf>
    <xf numFmtId="5" fontId="84" fillId="0" borderId="16">
      <alignment horizontal="left" vertical="top"/>
    </xf>
    <xf numFmtId="5" fontId="46" fillId="0" borderId="17">
      <alignment horizontal="left" vertical="top"/>
    </xf>
    <xf numFmtId="0" fontId="85" fillId="0" borderId="17">
      <alignment horizontal="left" vertical="center"/>
    </xf>
    <xf numFmtId="211" fontId="5" fillId="0" borderId="0" applyFont="0" applyFill="0" applyBorder="0" applyAlignment="0" applyProtection="0"/>
    <xf numFmtId="212" fontId="5" fillId="0" borderId="0" applyFont="0" applyFill="0" applyBorder="0" applyAlignment="0" applyProtection="0"/>
    <xf numFmtId="0" fontId="86" fillId="0" borderId="0" applyNumberFormat="0" applyFill="0" applyBorder="0" applyAlignment="0" applyProtection="0"/>
    <xf numFmtId="0" fontId="87" fillId="0" borderId="0">
      <alignment vertical="center"/>
    </xf>
    <xf numFmtId="42" fontId="39" fillId="0" borderId="0" applyFont="0" applyFill="0" applyBorder="0" applyAlignment="0" applyProtection="0"/>
    <xf numFmtId="44" fontId="39" fillId="0" borderId="0" applyFont="0" applyFill="0" applyBorder="0" applyAlignment="0" applyProtection="0"/>
    <xf numFmtId="0" fontId="39" fillId="0" borderId="0"/>
    <xf numFmtId="0" fontId="88" fillId="0" borderId="0" applyFont="0" applyFill="0" applyBorder="0" applyAlignment="0" applyProtection="0"/>
    <xf numFmtId="0" fontId="88" fillId="0" borderId="0" applyFont="0" applyFill="0" applyBorder="0" applyAlignment="0" applyProtection="0"/>
    <xf numFmtId="0" fontId="8" fillId="0" borderId="0">
      <alignment vertical="center"/>
    </xf>
    <xf numFmtId="40" fontId="89" fillId="0" borderId="0" applyFont="0" applyFill="0" applyBorder="0" applyAlignment="0" applyProtection="0"/>
    <xf numFmtId="38"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9" fontId="90" fillId="0" borderId="0" applyBorder="0" applyAlignment="0" applyProtection="0"/>
    <xf numFmtId="0" fontId="91" fillId="0" borderId="0"/>
    <xf numFmtId="0" fontId="92" fillId="0" borderId="0" applyFont="0" applyFill="0" applyBorder="0" applyAlignment="0" applyProtection="0"/>
    <xf numFmtId="0" fontId="92"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93" fillId="0" borderId="0"/>
    <xf numFmtId="0" fontId="15" fillId="0" borderId="0"/>
    <xf numFmtId="164" fontId="26" fillId="0" borderId="0" applyFont="0" applyFill="0" applyBorder="0" applyAlignment="0" applyProtection="0"/>
    <xf numFmtId="165" fontId="26"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0" fontId="94" fillId="0" borderId="0"/>
    <xf numFmtId="199" fontId="26" fillId="0" borderId="0" applyFont="0" applyFill="0" applyBorder="0" applyAlignment="0" applyProtection="0"/>
    <xf numFmtId="6" fontId="41" fillId="0" borderId="0" applyFont="0" applyFill="0" applyBorder="0" applyAlignment="0" applyProtection="0"/>
    <xf numFmtId="200" fontId="26"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77">
    <xf numFmtId="0" fontId="0" fillId="0" borderId="0" xfId="0"/>
    <xf numFmtId="0" fontId="7" fillId="0" borderId="0" xfId="0" applyFont="1"/>
    <xf numFmtId="0" fontId="15" fillId="0" borderId="0" xfId="0" applyFont="1"/>
    <xf numFmtId="0" fontId="14" fillId="0" borderId="0" xfId="0" applyFont="1" applyAlignment="1">
      <alignment horizontal="center" vertical="top" wrapText="1"/>
    </xf>
    <xf numFmtId="0" fontId="14" fillId="0" borderId="10" xfId="0" applyFont="1" applyBorder="1" applyAlignment="1">
      <alignment horizontal="center" vertical="top" wrapText="1"/>
    </xf>
    <xf numFmtId="166" fontId="14" fillId="0" borderId="10" xfId="93" applyNumberFormat="1" applyFont="1" applyBorder="1" applyAlignment="1">
      <alignment horizontal="center" vertical="top" wrapText="1"/>
    </xf>
    <xf numFmtId="166" fontId="16" fillId="0" borderId="10" xfId="93" applyNumberFormat="1" applyFont="1" applyBorder="1" applyAlignment="1">
      <alignment horizontal="center" vertical="top" wrapText="1"/>
    </xf>
    <xf numFmtId="0" fontId="7" fillId="0" borderId="10" xfId="0" applyFont="1" applyBorder="1" applyAlignment="1">
      <alignment horizontal="center" vertical="top" wrapText="1"/>
    </xf>
    <xf numFmtId="0" fontId="14" fillId="0" borderId="10" xfId="0" applyFont="1" applyBorder="1" applyAlignment="1">
      <alignment horizontal="justify" vertical="top" wrapText="1"/>
    </xf>
    <xf numFmtId="0" fontId="16" fillId="0" borderId="10" xfId="0" applyFont="1" applyBorder="1" applyAlignment="1">
      <alignment horizontal="justify" vertical="top" wrapText="1"/>
    </xf>
    <xf numFmtId="0" fontId="17" fillId="0" borderId="0" xfId="0" applyFont="1" applyAlignment="1">
      <alignment horizontal="center"/>
    </xf>
    <xf numFmtId="0" fontId="14" fillId="0" borderId="10" xfId="0" applyFont="1" applyBorder="1" applyAlignment="1">
      <alignment vertical="top" wrapText="1"/>
    </xf>
    <xf numFmtId="0" fontId="16" fillId="0" borderId="10" xfId="0" applyFont="1" applyBorder="1" applyAlignment="1">
      <alignment vertical="top" wrapText="1"/>
    </xf>
    <xf numFmtId="0" fontId="7" fillId="0" borderId="10" xfId="0" applyFont="1" applyBorder="1" applyAlignment="1">
      <alignment vertical="top" wrapText="1"/>
    </xf>
    <xf numFmtId="0" fontId="8" fillId="0" borderId="10" xfId="0" applyFont="1" applyBorder="1" applyAlignment="1">
      <alignment vertical="top" wrapText="1"/>
    </xf>
    <xf numFmtId="0" fontId="14" fillId="0" borderId="0" xfId="0" applyFont="1" applyAlignment="1">
      <alignment horizontal="left"/>
    </xf>
    <xf numFmtId="0" fontId="14" fillId="0" borderId="0" xfId="0" applyFont="1" applyBorder="1" applyAlignment="1">
      <alignment horizontal="center" vertical="top" wrapText="1"/>
    </xf>
    <xf numFmtId="166" fontId="14" fillId="0" borderId="0" xfId="93" applyNumberFormat="1" applyFont="1" applyBorder="1" applyAlignment="1">
      <alignment horizontal="center" vertical="top" wrapText="1"/>
    </xf>
    <xf numFmtId="0" fontId="7" fillId="0" borderId="10" xfId="0" applyFont="1" applyBorder="1" applyAlignment="1">
      <alignment horizontal="center" vertical="center" wrapText="1"/>
    </xf>
    <xf numFmtId="0" fontId="0" fillId="0" borderId="0" xfId="0" applyAlignment="1">
      <alignment horizontal="center" vertical="center"/>
    </xf>
    <xf numFmtId="0" fontId="14" fillId="0" borderId="10" xfId="0" applyFont="1" applyBorder="1" applyAlignment="1">
      <alignment horizontal="center" vertical="center" wrapText="1"/>
    </xf>
    <xf numFmtId="0" fontId="8" fillId="0" borderId="10" xfId="0" applyFont="1" applyBorder="1" applyAlignment="1">
      <alignment horizontal="center" vertical="top" wrapText="1"/>
    </xf>
    <xf numFmtId="0" fontId="20" fillId="0" borderId="0" xfId="0" applyFont="1" applyAlignment="1">
      <alignment horizontal="justify"/>
    </xf>
    <xf numFmtId="0" fontId="8" fillId="0" borderId="10" xfId="0" applyFont="1" applyBorder="1" applyAlignment="1">
      <alignment horizontal="left" vertical="top" wrapText="1" indent="1"/>
    </xf>
    <xf numFmtId="0" fontId="8" fillId="0" borderId="0" xfId="0" applyFont="1" applyAlignment="1">
      <alignment horizontal="justify"/>
    </xf>
    <xf numFmtId="0" fontId="8" fillId="0" borderId="10" xfId="0" applyFont="1" applyBorder="1" applyAlignment="1">
      <alignment horizontal="left" vertical="top" wrapText="1"/>
    </xf>
    <xf numFmtId="0" fontId="7" fillId="0" borderId="0" xfId="0" applyFont="1" applyBorder="1" applyAlignment="1">
      <alignment vertical="top" wrapText="1"/>
    </xf>
    <xf numFmtId="0" fontId="7" fillId="0" borderId="10" xfId="0" applyFont="1" applyBorder="1" applyAlignment="1">
      <alignment horizontal="left" vertical="top" wrapText="1" indent="2"/>
    </xf>
    <xf numFmtId="0" fontId="7" fillId="0" borderId="0" xfId="0" applyFont="1" applyBorder="1" applyAlignment="1">
      <alignment horizontal="left" vertical="top" wrapText="1" indent="2"/>
    </xf>
    <xf numFmtId="0" fontId="8" fillId="0" borderId="10" xfId="0" applyFont="1" applyBorder="1" applyAlignment="1">
      <alignment horizontal="justify"/>
    </xf>
    <xf numFmtId="0" fontId="8" fillId="0" borderId="10" xfId="0" quotePrefix="1" applyFont="1" applyBorder="1" applyAlignment="1">
      <alignment horizontal="left" vertical="top" wrapText="1" indent="1"/>
    </xf>
    <xf numFmtId="0" fontId="8" fillId="0" borderId="18" xfId="0" applyFont="1" applyBorder="1" applyAlignment="1">
      <alignment horizontal="center" vertical="top" wrapText="1"/>
    </xf>
    <xf numFmtId="0" fontId="10" fillId="0" borderId="10" xfId="0" applyFont="1" applyBorder="1" applyAlignment="1">
      <alignment vertical="top" wrapText="1"/>
    </xf>
    <xf numFmtId="166" fontId="8" fillId="0" borderId="10" xfId="93" applyNumberFormat="1" applyFont="1" applyBorder="1" applyAlignment="1">
      <alignment vertical="top" wrapText="1"/>
    </xf>
    <xf numFmtId="166" fontId="8" fillId="0" borderId="10" xfId="93" applyNumberFormat="1" applyFont="1" applyBorder="1" applyAlignment="1">
      <alignment horizontal="center" vertical="top" wrapText="1"/>
    </xf>
    <xf numFmtId="0" fontId="8" fillId="0" borderId="10" xfId="0" quotePrefix="1" applyFont="1" applyBorder="1" applyAlignment="1">
      <alignment vertical="top" wrapText="1"/>
    </xf>
    <xf numFmtId="3" fontId="7" fillId="0" borderId="10" xfId="0" applyNumberFormat="1" applyFont="1" applyBorder="1" applyAlignment="1">
      <alignment vertical="top" wrapText="1"/>
    </xf>
    <xf numFmtId="166" fontId="8" fillId="0" borderId="10" xfId="93" applyNumberFormat="1" applyFont="1" applyBorder="1"/>
    <xf numFmtId="166" fontId="7" fillId="0" borderId="10" xfId="93" applyNumberFormat="1" applyFont="1" applyBorder="1"/>
    <xf numFmtId="166" fontId="7" fillId="0" borderId="10" xfId="0" applyNumberFormat="1" applyFont="1" applyBorder="1"/>
    <xf numFmtId="0" fontId="24" fillId="0" borderId="0" xfId="0" applyFont="1"/>
    <xf numFmtId="0" fontId="5" fillId="0" borderId="0" xfId="0" applyFont="1"/>
    <xf numFmtId="0" fontId="8" fillId="0" borderId="0" xfId="0" applyFont="1"/>
    <xf numFmtId="0" fontId="8" fillId="0" borderId="0" xfId="0" applyFont="1" applyAlignment="1">
      <alignment wrapText="1"/>
    </xf>
    <xf numFmtId="166" fontId="0" fillId="0" borderId="0" xfId="0" applyNumberFormat="1"/>
    <xf numFmtId="0" fontId="0" fillId="0" borderId="3" xfId="0" applyBorder="1"/>
    <xf numFmtId="166" fontId="15" fillId="0" borderId="0" xfId="93" applyNumberFormat="1" applyFont="1"/>
    <xf numFmtId="166" fontId="15" fillId="0" borderId="0" xfId="0" applyNumberFormat="1" applyFont="1"/>
    <xf numFmtId="0" fontId="14" fillId="0" borderId="0" xfId="0" applyFont="1"/>
    <xf numFmtId="0" fontId="14" fillId="0" borderId="10" xfId="0" applyFont="1" applyBorder="1" applyAlignment="1">
      <alignment horizontal="left" vertical="top" wrapText="1"/>
    </xf>
    <xf numFmtId="3" fontId="8" fillId="0" borderId="10" xfId="0" applyNumberFormat="1" applyFont="1" applyBorder="1" applyAlignment="1">
      <alignment horizontal="right" vertical="top" wrapText="1"/>
    </xf>
    <xf numFmtId="14" fontId="14" fillId="0" borderId="10" xfId="0" quotePrefix="1" applyNumberFormat="1" applyFont="1" applyBorder="1" applyAlignment="1">
      <alignment horizontal="center" vertical="top" wrapText="1"/>
    </xf>
    <xf numFmtId="0" fontId="8" fillId="0" borderId="10" xfId="0" applyFont="1" applyBorder="1"/>
    <xf numFmtId="0" fontId="27" fillId="0" borderId="0" xfId="0" applyFont="1" applyFill="1" applyAlignment="1">
      <alignment horizontal="left"/>
    </xf>
    <xf numFmtId="0" fontId="6" fillId="0" borderId="0" xfId="0" applyNumberFormat="1" applyFont="1" applyFill="1" applyBorder="1" applyAlignment="1">
      <alignment horizontal="left"/>
    </xf>
    <xf numFmtId="0" fontId="27" fillId="0" borderId="0" xfId="165" applyNumberFormat="1" applyFont="1" applyFill="1" applyBorder="1" applyAlignment="1" applyProtection="1">
      <protection hidden="1"/>
    </xf>
    <xf numFmtId="0" fontId="6" fillId="0" borderId="0" xfId="165" applyNumberFormat="1" applyFont="1" applyFill="1" applyBorder="1" applyAlignment="1" applyProtection="1">
      <protection hidden="1"/>
    </xf>
    <xf numFmtId="166" fontId="6" fillId="0" borderId="0" xfId="93" applyNumberFormat="1" applyFont="1" applyFill="1" applyBorder="1" applyAlignment="1" applyProtection="1">
      <protection hidden="1"/>
    </xf>
    <xf numFmtId="166" fontId="27" fillId="0" borderId="0" xfId="93" applyNumberFormat="1" applyFont="1" applyFill="1" applyBorder="1" applyAlignment="1" applyProtection="1">
      <alignment horizontal="right"/>
      <protection hidden="1"/>
    </xf>
    <xf numFmtId="0" fontId="6" fillId="0" borderId="0" xfId="0" applyFont="1" applyFill="1" applyBorder="1" applyAlignment="1">
      <alignment horizontal="left"/>
    </xf>
    <xf numFmtId="38" fontId="6" fillId="0" borderId="0" xfId="0" applyNumberFormat="1" applyFont="1" applyFill="1" applyBorder="1" applyAlignment="1">
      <alignment horizontal="left"/>
    </xf>
    <xf numFmtId="166" fontId="28" fillId="0" borderId="0" xfId="93" applyNumberFormat="1" applyFont="1" applyFill="1" applyBorder="1" applyAlignment="1" applyProtection="1">
      <protection hidden="1"/>
    </xf>
    <xf numFmtId="166" fontId="27" fillId="0" borderId="0" xfId="93" applyNumberFormat="1" applyFont="1" applyFill="1" applyBorder="1" applyAlignment="1" applyProtection="1">
      <alignment horizontal="centerContinuous"/>
      <protection hidden="1"/>
    </xf>
    <xf numFmtId="166" fontId="27" fillId="0" borderId="0" xfId="93" applyNumberFormat="1" applyFont="1" applyFill="1" applyBorder="1" applyAlignment="1" applyProtection="1">
      <protection hidden="1"/>
    </xf>
    <xf numFmtId="166" fontId="27" fillId="0" borderId="0" xfId="93" applyNumberFormat="1" applyFont="1" applyFill="1" applyBorder="1" applyAlignment="1">
      <alignment horizontal="right"/>
    </xf>
    <xf numFmtId="38" fontId="27" fillId="0" borderId="0" xfId="0" applyNumberFormat="1" applyFont="1" applyFill="1" applyAlignment="1">
      <alignment horizontal="left"/>
    </xf>
    <xf numFmtId="166" fontId="28" fillId="0" borderId="0" xfId="93" applyNumberFormat="1" applyFont="1" applyFill="1" applyBorder="1" applyAlignment="1"/>
    <xf numFmtId="0" fontId="6" fillId="0" borderId="23" xfId="165" applyNumberFormat="1" applyFont="1" applyFill="1" applyBorder="1" applyAlignment="1" applyProtection="1">
      <protection hidden="1"/>
    </xf>
    <xf numFmtId="166" fontId="6" fillId="0" borderId="23" xfId="93" applyNumberFormat="1" applyFont="1" applyFill="1" applyBorder="1" applyAlignment="1" applyProtection="1">
      <protection hidden="1"/>
    </xf>
    <xf numFmtId="0" fontId="27" fillId="0" borderId="23" xfId="0" applyFont="1" applyFill="1" applyBorder="1" applyAlignment="1">
      <alignment horizontal="left"/>
    </xf>
    <xf numFmtId="38" fontId="27" fillId="0" borderId="23" xfId="0" applyNumberFormat="1" applyFont="1" applyFill="1" applyBorder="1" applyAlignment="1">
      <alignment horizontal="left"/>
    </xf>
    <xf numFmtId="0" fontId="27" fillId="0" borderId="23" xfId="165" applyNumberFormat="1" applyFont="1" applyFill="1" applyBorder="1" applyAlignment="1" applyProtection="1">
      <protection hidden="1"/>
    </xf>
    <xf numFmtId="166" fontId="27" fillId="0" borderId="23" xfId="93" applyNumberFormat="1" applyFont="1" applyFill="1" applyBorder="1" applyAlignment="1">
      <alignment horizontal="right"/>
    </xf>
    <xf numFmtId="38" fontId="27" fillId="0" borderId="0" xfId="165" applyNumberFormat="1" applyFont="1" applyFill="1" applyBorder="1" applyAlignment="1" applyProtection="1">
      <protection hidden="1"/>
    </xf>
    <xf numFmtId="49" fontId="29" fillId="0" borderId="0" xfId="0" applyNumberFormat="1" applyFont="1" applyFill="1" applyBorder="1" applyAlignment="1">
      <alignment horizontal="center"/>
    </xf>
    <xf numFmtId="166" fontId="30" fillId="0" borderId="0" xfId="93" applyNumberFormat="1" applyFont="1" applyFill="1" applyBorder="1" applyAlignment="1" applyProtection="1">
      <protection hidden="1"/>
    </xf>
    <xf numFmtId="166" fontId="29" fillId="0" borderId="0" xfId="93" applyNumberFormat="1" applyFont="1" applyFill="1" applyBorder="1" applyAlignment="1" applyProtection="1">
      <protection hidden="1"/>
    </xf>
    <xf numFmtId="0" fontId="31" fillId="0" borderId="0" xfId="165" applyNumberFormat="1" applyFont="1" applyFill="1" applyBorder="1" applyAlignment="1" applyProtection="1">
      <protection hidden="1"/>
    </xf>
    <xf numFmtId="0" fontId="27" fillId="0" borderId="0" xfId="0" applyFont="1" applyFill="1" applyAlignment="1">
      <alignment horizontal="center"/>
    </xf>
    <xf numFmtId="0" fontId="27" fillId="0" borderId="0" xfId="0" applyNumberFormat="1" applyFont="1" applyFill="1" applyAlignment="1">
      <alignment horizontal="left"/>
    </xf>
    <xf numFmtId="0" fontId="6" fillId="0" borderId="0" xfId="165" applyNumberFormat="1" applyFont="1" applyFill="1" applyBorder="1" applyAlignment="1" applyProtection="1">
      <alignment horizontal="justify" wrapText="1"/>
      <protection hidden="1"/>
    </xf>
    <xf numFmtId="166" fontId="28" fillId="0" borderId="0" xfId="93" applyNumberFormat="1" applyFont="1" applyFill="1" applyBorder="1" applyAlignment="1" applyProtection="1">
      <alignment wrapText="1"/>
      <protection hidden="1"/>
    </xf>
    <xf numFmtId="0" fontId="6" fillId="0" borderId="0" xfId="165" applyNumberFormat="1" applyFont="1" applyFill="1" applyBorder="1" applyAlignment="1" applyProtection="1">
      <alignment wrapText="1"/>
      <protection hidden="1"/>
    </xf>
    <xf numFmtId="0" fontId="27" fillId="0" borderId="0" xfId="0" applyFont="1" applyFill="1" applyAlignment="1">
      <alignment horizontal="left" vertical="top"/>
    </xf>
    <xf numFmtId="0" fontId="6" fillId="0" borderId="0" xfId="165" applyNumberFormat="1" applyFont="1" applyFill="1" applyBorder="1" applyAlignment="1" applyProtection="1">
      <alignment horizontal="justify" vertical="top" wrapText="1"/>
      <protection hidden="1"/>
    </xf>
    <xf numFmtId="38" fontId="27" fillId="0" borderId="0" xfId="0" applyNumberFormat="1" applyFont="1" applyFill="1" applyAlignment="1">
      <alignment horizontal="left" vertical="top"/>
    </xf>
    <xf numFmtId="0" fontId="27" fillId="0" borderId="0" xfId="0" applyFont="1" applyFill="1" applyAlignment="1"/>
    <xf numFmtId="0" fontId="6" fillId="0" borderId="0" xfId="0" applyFont="1" applyFill="1" applyAlignment="1"/>
    <xf numFmtId="0" fontId="11" fillId="0" borderId="0" xfId="0" applyFont="1" applyFill="1" applyAlignment="1"/>
    <xf numFmtId="0" fontId="11" fillId="0" borderId="0" xfId="0" applyFont="1" applyFill="1" applyAlignment="1">
      <alignment horizontal="left"/>
    </xf>
    <xf numFmtId="0" fontId="27" fillId="0" borderId="0" xfId="164" applyNumberFormat="1" applyFont="1" applyFill="1" applyBorder="1" applyAlignment="1">
      <alignment horizontal="left"/>
    </xf>
    <xf numFmtId="0" fontId="6" fillId="0" borderId="0" xfId="164" applyNumberFormat="1" applyFont="1" applyFill="1" applyBorder="1" applyAlignment="1"/>
    <xf numFmtId="166" fontId="6" fillId="0" borderId="0" xfId="93" applyNumberFormat="1" applyFont="1" applyFill="1" applyBorder="1" applyAlignment="1"/>
    <xf numFmtId="166" fontId="27" fillId="0" borderId="0" xfId="93" applyNumberFormat="1" applyFont="1" applyFill="1" applyBorder="1" applyAlignment="1"/>
    <xf numFmtId="0" fontId="6" fillId="0" borderId="0" xfId="164" applyNumberFormat="1" applyFont="1" applyFill="1" applyBorder="1" applyAlignment="1">
      <alignment horizontal="left"/>
    </xf>
    <xf numFmtId="0" fontId="27" fillId="0" borderId="0" xfId="164" applyNumberFormat="1" applyFont="1" applyFill="1" applyBorder="1" applyAlignment="1">
      <alignment horizontal="left" vertical="top"/>
    </xf>
    <xf numFmtId="0" fontId="6" fillId="0" borderId="0" xfId="164" applyNumberFormat="1" applyFont="1" applyFill="1" applyBorder="1" applyAlignment="1">
      <alignment vertical="top"/>
    </xf>
    <xf numFmtId="0" fontId="6" fillId="0" borderId="0" xfId="164" applyNumberFormat="1" applyFont="1" applyFill="1" applyBorder="1" applyAlignment="1">
      <alignment horizontal="left" vertical="top"/>
    </xf>
    <xf numFmtId="0" fontId="6" fillId="0" borderId="0" xfId="0" applyFont="1" applyFill="1" applyAlignment="1">
      <alignment horizontal="left" vertical="top"/>
    </xf>
    <xf numFmtId="166" fontId="6" fillId="0" borderId="0" xfId="93" applyNumberFormat="1" applyFont="1" applyFill="1" applyBorder="1" applyAlignment="1">
      <alignment vertical="top"/>
    </xf>
    <xf numFmtId="166" fontId="6" fillId="0" borderId="0" xfId="93" applyNumberFormat="1" applyFont="1" applyFill="1" applyBorder="1" applyAlignment="1">
      <alignment horizontal="right" vertical="top"/>
    </xf>
    <xf numFmtId="166" fontId="28" fillId="0" borderId="0" xfId="93" applyNumberFormat="1" applyFont="1" applyFill="1" applyBorder="1" applyAlignment="1">
      <alignment vertical="top"/>
    </xf>
    <xf numFmtId="166" fontId="27" fillId="0" borderId="0" xfId="93" applyNumberFormat="1" applyFont="1" applyFill="1" applyBorder="1" applyAlignment="1">
      <alignment vertical="top"/>
    </xf>
    <xf numFmtId="0" fontId="33" fillId="0" borderId="0" xfId="0" applyFont="1" applyFill="1" applyAlignment="1"/>
    <xf numFmtId="49" fontId="6" fillId="0" borderId="0" xfId="0" applyNumberFormat="1" applyFont="1" applyFill="1" applyBorder="1" applyAlignment="1"/>
    <xf numFmtId="0" fontId="27" fillId="0" borderId="0" xfId="0" applyFont="1" applyFill="1" applyAlignment="1">
      <alignment horizontal="justify"/>
    </xf>
    <xf numFmtId="0" fontId="6" fillId="0" borderId="0" xfId="164" applyNumberFormat="1" applyFont="1" applyFill="1" applyBorder="1" applyAlignment="1">
      <alignment horizontal="justify"/>
    </xf>
    <xf numFmtId="166" fontId="6" fillId="0" borderId="0" xfId="93" applyNumberFormat="1" applyFont="1" applyFill="1" applyBorder="1" applyAlignment="1">
      <alignment horizontal="justify"/>
    </xf>
    <xf numFmtId="0" fontId="35" fillId="0" borderId="0" xfId="0" applyFont="1" applyFill="1" applyAlignment="1"/>
    <xf numFmtId="38" fontId="27" fillId="0" borderId="0" xfId="164" applyNumberFormat="1" applyFont="1" applyFill="1" applyBorder="1" applyAlignment="1">
      <alignment horizontal="left"/>
    </xf>
    <xf numFmtId="37" fontId="0" fillId="0" borderId="0" xfId="0" applyNumberFormat="1"/>
    <xf numFmtId="166" fontId="0" fillId="0" borderId="0" xfId="93" applyNumberFormat="1" applyFont="1"/>
    <xf numFmtId="0" fontId="0" fillId="0" borderId="0" xfId="0" applyFill="1"/>
    <xf numFmtId="166" fontId="0" fillId="0" borderId="0" xfId="0" applyNumberFormat="1" applyFill="1"/>
    <xf numFmtId="0" fontId="7" fillId="0" borderId="10" xfId="0" applyFont="1" applyFill="1" applyBorder="1" applyAlignment="1">
      <alignment horizontal="center" vertical="center" wrapText="1"/>
    </xf>
    <xf numFmtId="166" fontId="7" fillId="0" borderId="10" xfId="96" applyNumberFormat="1" applyFont="1" applyBorder="1" applyAlignment="1">
      <alignment vertical="top" wrapText="1"/>
    </xf>
    <xf numFmtId="14" fontId="14" fillId="0" borderId="10" xfId="0" applyNumberFormat="1" applyFont="1" applyBorder="1" applyAlignment="1">
      <alignment horizontal="center" vertical="top" wrapText="1"/>
    </xf>
    <xf numFmtId="166" fontId="8" fillId="0" borderId="10" xfId="96" applyNumberFormat="1" applyFont="1" applyBorder="1" applyAlignment="1">
      <alignment vertical="top" wrapText="1"/>
    </xf>
    <xf numFmtId="166" fontId="8" fillId="0" borderId="10" xfId="96" applyNumberFormat="1" applyFont="1" applyBorder="1"/>
    <xf numFmtId="166" fontId="8" fillId="0" borderId="10" xfId="0" applyNumberFormat="1" applyFont="1" applyBorder="1" applyAlignment="1">
      <alignment horizontal="center" vertical="top" wrapText="1"/>
    </xf>
    <xf numFmtId="0" fontId="8" fillId="0" borderId="10" xfId="0" quotePrefix="1" applyFont="1" applyBorder="1"/>
    <xf numFmtId="4" fontId="95" fillId="0" borderId="0" xfId="0" applyNumberFormat="1" applyFont="1"/>
    <xf numFmtId="166" fontId="7" fillId="0" borderId="17" xfId="93" applyNumberFormat="1" applyFont="1" applyFill="1" applyBorder="1" applyAlignment="1">
      <alignment vertical="top" wrapText="1"/>
    </xf>
    <xf numFmtId="0" fontId="7" fillId="0" borderId="10" xfId="0" applyFont="1" applyBorder="1" applyAlignment="1">
      <alignment horizontal="center"/>
    </xf>
    <xf numFmtId="3" fontId="7" fillId="0" borderId="10" xfId="0" applyNumberFormat="1" applyFont="1" applyBorder="1" applyAlignment="1">
      <alignment horizontal="right" vertical="top" wrapText="1"/>
    </xf>
    <xf numFmtId="166" fontId="7" fillId="0" borderId="10" xfId="93" applyNumberFormat="1" applyFont="1" applyBorder="1" applyAlignment="1">
      <alignment horizontal="center" vertical="top" wrapText="1"/>
    </xf>
    <xf numFmtId="0" fontId="10" fillId="0" borderId="10" xfId="0" quotePrefix="1" applyFont="1" applyBorder="1" applyAlignment="1">
      <alignment vertical="top" wrapText="1"/>
    </xf>
    <xf numFmtId="0" fontId="14" fillId="0" borderId="16" xfId="0" applyFont="1" applyBorder="1" applyAlignment="1">
      <alignment horizontal="center" vertical="center" wrapText="1"/>
    </xf>
    <xf numFmtId="0" fontId="14" fillId="0" borderId="4" xfId="0" applyFont="1" applyBorder="1" applyAlignment="1">
      <alignment horizontal="center" vertical="center" wrapText="1"/>
    </xf>
    <xf numFmtId="166" fontId="6" fillId="0" borderId="23" xfId="93" applyNumberFormat="1" applyFont="1" applyFill="1" applyBorder="1" applyAlignment="1" applyProtection="1">
      <alignment horizontal="center"/>
      <protection hidden="1"/>
    </xf>
    <xf numFmtId="0" fontId="97" fillId="0" borderId="0" xfId="165" applyNumberFormat="1" applyFont="1" applyFill="1" applyBorder="1" applyAlignment="1" applyProtection="1">
      <protection hidden="1"/>
    </xf>
    <xf numFmtId="0" fontId="97" fillId="0" borderId="0" xfId="0" applyFont="1" applyFill="1" applyAlignment="1">
      <alignment horizontal="left"/>
    </xf>
    <xf numFmtId="0" fontId="12" fillId="0" borderId="0" xfId="165" applyNumberFormat="1" applyFont="1" applyFill="1" applyBorder="1" applyAlignment="1" applyProtection="1">
      <alignment horizontal="justify" wrapText="1"/>
      <protection hidden="1"/>
    </xf>
    <xf numFmtId="0" fontId="12" fillId="0" borderId="0" xfId="165" applyNumberFormat="1" applyFont="1" applyFill="1" applyBorder="1" applyAlignment="1" applyProtection="1">
      <alignment wrapText="1"/>
      <protection hidden="1"/>
    </xf>
    <xf numFmtId="0" fontId="97" fillId="0" borderId="0" xfId="0" applyFont="1" applyFill="1" applyAlignment="1"/>
    <xf numFmtId="0" fontId="12" fillId="0" borderId="0" xfId="165" applyNumberFormat="1" applyFont="1" applyFill="1" applyBorder="1" applyAlignment="1" applyProtection="1">
      <protection hidden="1"/>
    </xf>
    <xf numFmtId="166" fontId="12" fillId="0" borderId="0" xfId="93" applyNumberFormat="1" applyFont="1" applyFill="1" applyBorder="1" applyAlignment="1" applyProtection="1">
      <protection hidden="1"/>
    </xf>
    <xf numFmtId="0" fontId="12" fillId="0" borderId="0" xfId="0" applyFont="1" applyFill="1" applyAlignment="1"/>
    <xf numFmtId="0" fontId="98" fillId="0" borderId="0" xfId="0" applyFont="1" applyFill="1" applyAlignment="1"/>
    <xf numFmtId="0" fontId="98" fillId="0" borderId="0" xfId="0" applyFont="1" applyFill="1" applyAlignment="1">
      <alignment horizontal="left"/>
    </xf>
    <xf numFmtId="0" fontId="12" fillId="0" borderId="0" xfId="164" applyNumberFormat="1" applyFont="1" applyFill="1" applyBorder="1" applyAlignment="1">
      <alignment horizontal="left" vertical="top"/>
    </xf>
    <xf numFmtId="0" fontId="12" fillId="0" borderId="0" xfId="0" applyFont="1" applyFill="1" applyAlignment="1">
      <alignment horizontal="left" vertical="top"/>
    </xf>
    <xf numFmtId="0" fontId="12" fillId="0" borderId="0" xfId="164" applyNumberFormat="1" applyFont="1" applyFill="1" applyBorder="1" applyAlignment="1">
      <alignment vertical="top"/>
    </xf>
    <xf numFmtId="166" fontId="12" fillId="0" borderId="0" xfId="93" applyNumberFormat="1" applyFont="1" applyFill="1" applyBorder="1" applyAlignment="1">
      <alignment vertical="top"/>
    </xf>
    <xf numFmtId="0" fontId="12" fillId="0" borderId="0" xfId="0" quotePrefix="1" applyFont="1" applyFill="1" applyAlignment="1">
      <alignment horizontal="right" vertical="top"/>
    </xf>
    <xf numFmtId="166" fontId="12" fillId="0" borderId="0" xfId="93" applyNumberFormat="1" applyFont="1" applyFill="1" applyBorder="1" applyAlignment="1">
      <alignment horizontal="left" vertical="top"/>
    </xf>
    <xf numFmtId="0" fontId="12" fillId="0" borderId="0" xfId="0" applyFont="1" applyFill="1" applyAlignment="1">
      <alignment horizontal="left"/>
    </xf>
    <xf numFmtId="0" fontId="12" fillId="0" borderId="0" xfId="0" quotePrefix="1" applyFont="1" applyFill="1" applyAlignment="1">
      <alignment horizontal="right"/>
    </xf>
    <xf numFmtId="0" fontId="12" fillId="0" borderId="0" xfId="164" applyNumberFormat="1" applyFont="1" applyFill="1" applyBorder="1" applyAlignment="1">
      <alignment horizontal="left"/>
    </xf>
    <xf numFmtId="0" fontId="12" fillId="0" borderId="0" xfId="164" applyNumberFormat="1" applyFont="1" applyFill="1" applyBorder="1" applyAlignment="1"/>
    <xf numFmtId="166" fontId="12" fillId="0" borderId="0" xfId="93" applyNumberFormat="1" applyFont="1" applyFill="1" applyBorder="1" applyAlignment="1"/>
    <xf numFmtId="0" fontId="12" fillId="0" borderId="0" xfId="165" applyNumberFormat="1" applyFont="1" applyFill="1" applyBorder="1" applyAlignment="1" applyProtection="1">
      <alignment horizontal="justify" vertical="top" wrapText="1"/>
      <protection hidden="1"/>
    </xf>
    <xf numFmtId="0" fontId="99" fillId="0" borderId="0" xfId="0" applyFont="1" applyFill="1" applyAlignment="1"/>
    <xf numFmtId="0" fontId="97" fillId="0" borderId="0" xfId="0" applyFont="1" applyFill="1" applyAlignment="1">
      <alignment horizontal="justify"/>
    </xf>
    <xf numFmtId="0" fontId="12" fillId="0" borderId="0" xfId="164" applyNumberFormat="1" applyFont="1" applyFill="1" applyBorder="1" applyAlignment="1">
      <alignment horizontal="justify"/>
    </xf>
    <xf numFmtId="166" fontId="12" fillId="0" borderId="0" xfId="93" applyNumberFormat="1" applyFont="1" applyFill="1" applyBorder="1" applyAlignment="1">
      <alignment horizontal="justify"/>
    </xf>
    <xf numFmtId="0" fontId="100" fillId="0" borderId="0" xfId="0" applyFont="1" applyFill="1" applyAlignment="1"/>
    <xf numFmtId="0" fontId="9" fillId="0" borderId="0" xfId="0" applyFont="1" applyBorder="1" applyAlignment="1">
      <alignment horizontal="left"/>
    </xf>
    <xf numFmtId="0" fontId="17" fillId="0" borderId="10" xfId="0" applyFont="1" applyBorder="1" applyAlignment="1">
      <alignment horizontal="justify" vertical="top" wrapText="1"/>
    </xf>
    <xf numFmtId="0" fontId="17" fillId="0" borderId="10" xfId="0" applyFont="1" applyFill="1" applyBorder="1" applyAlignment="1">
      <alignment horizontal="justify" vertical="top" wrapText="1"/>
    </xf>
    <xf numFmtId="166" fontId="8" fillId="0" borderId="10" xfId="93" applyNumberFormat="1" applyFont="1" applyFill="1" applyBorder="1"/>
    <xf numFmtId="0" fontId="7" fillId="0" borderId="10" xfId="0" applyFont="1" applyBorder="1"/>
    <xf numFmtId="166" fontId="7" fillId="0" borderId="1" xfId="93" applyNumberFormat="1" applyFont="1" applyFill="1" applyBorder="1" applyAlignment="1">
      <alignment vertical="top" wrapText="1"/>
    </xf>
    <xf numFmtId="166" fontId="8" fillId="0" borderId="1" xfId="93" applyNumberFormat="1" applyFont="1" applyFill="1" applyBorder="1" applyAlignment="1">
      <alignment vertical="top" wrapText="1"/>
    </xf>
    <xf numFmtId="37" fontId="8" fillId="0" borderId="1" xfId="0" applyNumberFormat="1" applyFont="1" applyFill="1" applyBorder="1" applyAlignment="1">
      <alignment horizontal="center" vertical="top" wrapText="1"/>
    </xf>
    <xf numFmtId="166" fontId="8" fillId="0" borderId="0" xfId="0" applyNumberFormat="1" applyFont="1"/>
    <xf numFmtId="0" fontId="7" fillId="0" borderId="27" xfId="0" applyFont="1" applyBorder="1" applyAlignment="1">
      <alignment horizontal="left" vertical="top" wrapText="1"/>
    </xf>
    <xf numFmtId="0" fontId="7" fillId="0" borderId="27" xfId="0" applyFont="1" applyBorder="1" applyAlignment="1">
      <alignment horizontal="center" vertical="top" wrapText="1"/>
    </xf>
    <xf numFmtId="37" fontId="7" fillId="0" borderId="27"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8" fillId="0" borderId="1" xfId="0" quotePrefix="1" applyFont="1" applyBorder="1" applyAlignment="1">
      <alignment horizontal="left" vertical="top" wrapText="1" indent="1"/>
    </xf>
    <xf numFmtId="0" fontId="8" fillId="0" borderId="1" xfId="0" applyFont="1" applyBorder="1" applyAlignment="1">
      <alignment horizontal="center" vertical="top" wrapText="1"/>
    </xf>
    <xf numFmtId="0" fontId="0" fillId="0" borderId="1" xfId="0"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quotePrefix="1" applyFont="1" applyBorder="1" applyAlignment="1">
      <alignment vertical="top" wrapText="1"/>
    </xf>
    <xf numFmtId="0" fontId="7" fillId="0" borderId="28" xfId="0" quotePrefix="1" applyFont="1" applyBorder="1" applyAlignment="1">
      <alignment vertical="top" wrapText="1"/>
    </xf>
    <xf numFmtId="0" fontId="8" fillId="0" borderId="28" xfId="0" applyFont="1" applyBorder="1" applyAlignment="1">
      <alignment vertical="top" wrapText="1"/>
    </xf>
    <xf numFmtId="37" fontId="8" fillId="0" borderId="1" xfId="0" applyNumberFormat="1" applyFont="1" applyFill="1" applyBorder="1" applyAlignment="1">
      <alignment vertical="top" wrapText="1"/>
    </xf>
    <xf numFmtId="37" fontId="7" fillId="0" borderId="1" xfId="0" applyNumberFormat="1" applyFont="1" applyFill="1" applyBorder="1" applyAlignment="1">
      <alignment vertical="top" wrapText="1"/>
    </xf>
    <xf numFmtId="37" fontId="7" fillId="0" borderId="1" xfId="0" applyNumberFormat="1" applyFont="1" applyFill="1" applyBorder="1" applyAlignment="1">
      <alignment horizontal="center" vertical="top" wrapText="1"/>
    </xf>
    <xf numFmtId="167" fontId="7" fillId="0" borderId="1" xfId="93" applyNumberFormat="1" applyFont="1" applyFill="1" applyBorder="1" applyAlignment="1">
      <alignment vertical="top" wrapText="1"/>
    </xf>
    <xf numFmtId="37" fontId="7" fillId="0" borderId="1" xfId="0" applyNumberFormat="1" applyFont="1" applyFill="1" applyBorder="1" applyAlignment="1">
      <alignment horizontal="right" vertical="top" wrapText="1"/>
    </xf>
    <xf numFmtId="167" fontId="7" fillId="0" borderId="1" xfId="0" applyNumberFormat="1" applyFont="1" applyFill="1" applyBorder="1" applyAlignment="1">
      <alignment vertical="top" wrapText="1"/>
    </xf>
    <xf numFmtId="37" fontId="7" fillId="0" borderId="28" xfId="0" applyNumberFormat="1" applyFont="1" applyFill="1" applyBorder="1" applyAlignment="1">
      <alignment horizontal="right" vertical="top" wrapText="1"/>
    </xf>
    <xf numFmtId="37" fontId="7" fillId="0" borderId="28" xfId="0" applyNumberFormat="1" applyFont="1" applyFill="1" applyBorder="1" applyAlignment="1">
      <alignment vertical="top" wrapText="1"/>
    </xf>
    <xf numFmtId="0" fontId="7" fillId="0" borderId="12" xfId="0" applyFont="1" applyFill="1" applyBorder="1" applyAlignment="1">
      <alignment horizontal="center" vertical="top" wrapText="1"/>
    </xf>
    <xf numFmtId="166" fontId="7" fillId="0" borderId="3" xfId="93" applyNumberFormat="1" applyFont="1" applyFill="1" applyBorder="1" applyAlignment="1">
      <alignment vertical="top" wrapText="1"/>
    </xf>
    <xf numFmtId="0" fontId="8" fillId="0" borderId="3" xfId="0" applyFont="1" applyFill="1" applyBorder="1" applyAlignment="1">
      <alignment vertical="top" wrapText="1"/>
    </xf>
    <xf numFmtId="166" fontId="8" fillId="0" borderId="3" xfId="93" applyNumberFormat="1" applyFont="1" applyFill="1" applyBorder="1" applyAlignment="1">
      <alignment vertical="top" wrapText="1"/>
    </xf>
    <xf numFmtId="41" fontId="16" fillId="0" borderId="32" xfId="0" applyNumberFormat="1" applyFont="1" applyFill="1" applyBorder="1"/>
    <xf numFmtId="166" fontId="8" fillId="0" borderId="3" xfId="93" applyNumberFormat="1" applyFont="1" applyFill="1" applyBorder="1" applyAlignment="1">
      <alignment horizontal="right" vertical="top" wrapText="1"/>
    </xf>
    <xf numFmtId="37" fontId="8" fillId="0" borderId="3" xfId="0" applyNumberFormat="1" applyFont="1" applyFill="1" applyBorder="1" applyAlignment="1">
      <alignment horizontal="center" vertical="top" wrapText="1"/>
    </xf>
    <xf numFmtId="37" fontId="8" fillId="0" borderId="3" xfId="0" applyNumberFormat="1" applyFont="1" applyFill="1" applyBorder="1" applyAlignment="1">
      <alignment horizontal="right" vertical="top" wrapText="1"/>
    </xf>
    <xf numFmtId="0" fontId="7" fillId="0" borderId="3" xfId="0" applyFont="1" applyFill="1" applyBorder="1" applyAlignment="1">
      <alignment horizontal="center" vertical="top" wrapText="1"/>
    </xf>
    <xf numFmtId="166" fontId="8" fillId="0" borderId="3" xfId="93" applyNumberFormat="1" applyFont="1" applyFill="1" applyBorder="1" applyAlignment="1">
      <alignment horizontal="center" vertical="top" wrapText="1"/>
    </xf>
    <xf numFmtId="166" fontId="7" fillId="0" borderId="3" xfId="93" applyNumberFormat="1" applyFont="1" applyFill="1" applyBorder="1" applyAlignment="1">
      <alignment horizontal="right" vertical="top" wrapText="1"/>
    </xf>
    <xf numFmtId="0" fontId="0" fillId="0" borderId="3" xfId="0" applyFill="1" applyBorder="1"/>
    <xf numFmtId="37" fontId="7" fillId="0" borderId="3" xfId="0" applyNumberFormat="1" applyFont="1" applyFill="1" applyBorder="1" applyAlignment="1">
      <alignment vertical="top" wrapText="1"/>
    </xf>
    <xf numFmtId="0" fontId="8" fillId="0" borderId="3" xfId="0" applyFont="1" applyFill="1" applyBorder="1" applyAlignment="1">
      <alignment horizontal="center" vertical="top" wrapText="1"/>
    </xf>
    <xf numFmtId="0" fontId="0" fillId="0" borderId="32" xfId="0" applyFill="1" applyBorder="1"/>
    <xf numFmtId="0" fontId="7" fillId="0" borderId="10" xfId="0" quotePrefix="1" applyFont="1" applyBorder="1" applyAlignment="1">
      <alignment horizontal="center"/>
    </xf>
    <xf numFmtId="166" fontId="7" fillId="0" borderId="10" xfId="93" applyNumberFormat="1" applyFont="1" applyFill="1" applyBorder="1"/>
    <xf numFmtId="0" fontId="8" fillId="0" borderId="24" xfId="0" applyFont="1" applyFill="1" applyBorder="1" applyAlignment="1">
      <alignment vertical="top" wrapText="1"/>
    </xf>
    <xf numFmtId="166" fontId="8" fillId="0" borderId="24" xfId="93" applyNumberFormat="1" applyFont="1" applyFill="1" applyBorder="1" applyAlignment="1">
      <alignment vertical="top" wrapText="1"/>
    </xf>
    <xf numFmtId="166" fontId="7" fillId="0" borderId="24" xfId="93" applyNumberFormat="1" applyFont="1" applyFill="1" applyBorder="1" applyAlignment="1">
      <alignment vertical="top" wrapText="1"/>
    </xf>
    <xf numFmtId="0" fontId="8" fillId="0" borderId="10" xfId="0" applyFont="1" applyFill="1" applyBorder="1" applyAlignment="1">
      <alignment vertical="top" wrapText="1"/>
    </xf>
    <xf numFmtId="166" fontId="7" fillId="0" borderId="10" xfId="93" applyNumberFormat="1" applyFont="1" applyFill="1" applyBorder="1" applyAlignment="1">
      <alignment horizontal="center" vertical="top" wrapText="1"/>
    </xf>
    <xf numFmtId="166" fontId="7" fillId="0" borderId="10" xfId="93" applyNumberFormat="1" applyFont="1" applyFill="1" applyBorder="1" applyAlignment="1">
      <alignment vertical="top" wrapText="1"/>
    </xf>
    <xf numFmtId="49" fontId="7" fillId="0" borderId="10" xfId="0" applyNumberFormat="1" applyFont="1" applyBorder="1" applyAlignment="1">
      <alignment horizontal="center" vertical="center" wrapText="1"/>
    </xf>
    <xf numFmtId="49" fontId="8" fillId="0" borderId="3" xfId="0" applyNumberFormat="1" applyFont="1" applyFill="1" applyBorder="1" applyAlignment="1">
      <alignment vertical="top" wrapText="1"/>
    </xf>
    <xf numFmtId="49" fontId="7" fillId="0" borderId="3" xfId="0" applyNumberFormat="1" applyFont="1" applyFill="1" applyBorder="1" applyAlignment="1">
      <alignment vertical="top" wrapText="1"/>
    </xf>
    <xf numFmtId="49" fontId="8" fillId="0" borderId="24" xfId="0" quotePrefix="1" applyNumberFormat="1" applyFont="1" applyFill="1" applyBorder="1" applyAlignment="1">
      <alignment vertical="top" wrapText="1"/>
    </xf>
    <xf numFmtId="49" fontId="8" fillId="0" borderId="10" xfId="0" quotePrefix="1" applyNumberFormat="1" applyFont="1" applyFill="1" applyBorder="1" applyAlignment="1">
      <alignment vertical="top" wrapText="1"/>
    </xf>
    <xf numFmtId="49" fontId="0" fillId="0" borderId="0" xfId="0" applyNumberFormat="1"/>
    <xf numFmtId="49" fontId="19" fillId="0" borderId="12" xfId="0" applyNumberFormat="1" applyFont="1" applyFill="1" applyBorder="1" applyAlignment="1">
      <alignment vertical="top" wrapText="1"/>
    </xf>
    <xf numFmtId="49" fontId="19" fillId="0" borderId="3" xfId="0" applyNumberFormat="1" applyFont="1" applyFill="1" applyBorder="1" applyAlignment="1">
      <alignment vertical="top" wrapText="1"/>
    </xf>
    <xf numFmtId="3" fontId="8" fillId="0" borderId="0" xfId="0" applyNumberFormat="1" applyFont="1"/>
    <xf numFmtId="0" fontId="8" fillId="0" borderId="18" xfId="0" applyFont="1" applyBorder="1" applyAlignment="1">
      <alignment vertical="top" wrapText="1"/>
    </xf>
    <xf numFmtId="0" fontId="102" fillId="0" borderId="0" xfId="0" applyFont="1"/>
    <xf numFmtId="0" fontId="12" fillId="0" borderId="0" xfId="0" applyFont="1"/>
    <xf numFmtId="0" fontId="97" fillId="0" borderId="10" xfId="0" applyFont="1" applyBorder="1" applyAlignment="1">
      <alignment horizontal="center" wrapText="1"/>
    </xf>
    <xf numFmtId="0" fontId="97" fillId="0" borderId="10" xfId="0" applyFont="1" applyBorder="1" applyAlignment="1">
      <alignment horizontal="center" vertical="top" wrapText="1"/>
    </xf>
    <xf numFmtId="0" fontId="12" fillId="0" borderId="10" xfId="0" applyFont="1" applyBorder="1" applyAlignment="1">
      <alignment horizontal="center" vertical="top" wrapText="1"/>
    </xf>
    <xf numFmtId="0" fontId="97" fillId="0" borderId="10" xfId="0" applyFont="1" applyBorder="1" applyAlignment="1">
      <alignment vertical="top" wrapText="1"/>
    </xf>
    <xf numFmtId="0" fontId="12" fillId="0" borderId="10" xfId="0" applyFont="1" applyBorder="1" applyAlignment="1">
      <alignment vertical="top" wrapText="1"/>
    </xf>
    <xf numFmtId="3" fontId="12" fillId="0" borderId="10" xfId="0" applyNumberFormat="1" applyFont="1" applyBorder="1" applyAlignment="1">
      <alignment vertical="top" wrapText="1"/>
    </xf>
    <xf numFmtId="166" fontId="12" fillId="0" borderId="10" xfId="96" applyNumberFormat="1" applyFont="1" applyBorder="1" applyAlignment="1">
      <alignment vertical="top" wrapText="1"/>
    </xf>
    <xf numFmtId="0" fontId="97" fillId="0" borderId="19" xfId="0" applyFont="1" applyBorder="1" applyAlignment="1">
      <alignment vertical="top" wrapText="1"/>
    </xf>
    <xf numFmtId="3" fontId="97" fillId="0" borderId="25" xfId="0" applyNumberFormat="1" applyFont="1" applyBorder="1" applyAlignment="1">
      <alignment vertical="top" wrapText="1"/>
    </xf>
    <xf numFmtId="3" fontId="12" fillId="0" borderId="0" xfId="0" applyNumberFormat="1" applyFont="1"/>
    <xf numFmtId="41" fontId="12" fillId="0" borderId="0" xfId="0" applyNumberFormat="1" applyFont="1"/>
    <xf numFmtId="166" fontId="12" fillId="0" borderId="0" xfId="93" applyNumberFormat="1" applyFont="1"/>
    <xf numFmtId="0" fontId="9" fillId="0" borderId="0" xfId="0" applyFont="1" applyBorder="1" applyAlignment="1">
      <alignment horizontal="left"/>
    </xf>
    <xf numFmtId="166" fontId="8" fillId="0" borderId="32" xfId="93" applyNumberFormat="1" applyFont="1" applyFill="1" applyBorder="1"/>
    <xf numFmtId="166" fontId="8" fillId="0" borderId="10" xfId="96" applyNumberFormat="1" applyFont="1" applyFill="1" applyBorder="1" applyAlignment="1">
      <alignment vertical="top" wrapText="1"/>
    </xf>
    <xf numFmtId="3" fontId="8" fillId="0" borderId="10" xfId="0" applyNumberFormat="1" applyFont="1" applyFill="1" applyBorder="1" applyAlignment="1">
      <alignment vertical="top" wrapText="1"/>
    </xf>
    <xf numFmtId="166" fontId="8" fillId="0" borderId="10" xfId="93" applyNumberFormat="1" applyFont="1" applyFill="1" applyBorder="1" applyAlignment="1">
      <alignment horizontal="center" vertical="top" wrapText="1"/>
    </xf>
    <xf numFmtId="3" fontId="7" fillId="0" borderId="10" xfId="0" applyNumberFormat="1" applyFont="1" applyFill="1" applyBorder="1" applyAlignment="1">
      <alignment horizontal="right" vertical="top" wrapText="1"/>
    </xf>
    <xf numFmtId="0" fontId="14" fillId="0" borderId="0" xfId="0" applyFont="1" applyAlignment="1">
      <alignment horizontal="left"/>
    </xf>
    <xf numFmtId="0" fontId="14" fillId="0" borderId="12" xfId="0" applyFont="1" applyBorder="1" applyAlignment="1">
      <alignment horizontal="justify" vertical="top" wrapText="1"/>
    </xf>
    <xf numFmtId="166" fontId="14" fillId="0" borderId="12" xfId="93" applyNumberFormat="1" applyFont="1" applyBorder="1" applyAlignment="1">
      <alignment horizontal="justify" vertical="top" wrapText="1"/>
    </xf>
    <xf numFmtId="0" fontId="16" fillId="0" borderId="36" xfId="0" quotePrefix="1" applyFont="1" applyBorder="1" applyAlignment="1">
      <alignment vertical="top" wrapText="1"/>
    </xf>
    <xf numFmtId="166" fontId="96" fillId="0" borderId="35" xfId="93" applyNumberFormat="1" applyFont="1" applyBorder="1"/>
    <xf numFmtId="166" fontId="16" fillId="0" borderId="35" xfId="93" applyNumberFormat="1" applyFont="1" applyBorder="1" applyAlignment="1">
      <alignment horizontal="justify" vertical="top" wrapText="1"/>
    </xf>
    <xf numFmtId="37" fontId="8" fillId="0" borderId="35" xfId="0" applyNumberFormat="1" applyFont="1" applyBorder="1"/>
    <xf numFmtId="0" fontId="14" fillId="0" borderId="36" xfId="0" applyFont="1" applyBorder="1" applyAlignment="1">
      <alignment vertical="top" wrapText="1"/>
    </xf>
    <xf numFmtId="0" fontId="14" fillId="0" borderId="35" xfId="0" applyFont="1" applyBorder="1" applyAlignment="1">
      <alignment vertical="top" wrapText="1"/>
    </xf>
    <xf numFmtId="0" fontId="14" fillId="0" borderId="37" xfId="0" applyFont="1" applyBorder="1" applyAlignment="1">
      <alignment horizontal="left" vertical="top" wrapText="1"/>
    </xf>
    <xf numFmtId="3" fontId="14" fillId="0" borderId="35" xfId="0" applyNumberFormat="1" applyFont="1" applyBorder="1" applyAlignment="1">
      <alignment horizontal="right" vertical="top" wrapText="1"/>
    </xf>
    <xf numFmtId="0" fontId="8" fillId="0" borderId="35" xfId="0" applyFont="1" applyBorder="1"/>
    <xf numFmtId="37" fontId="14" fillId="0" borderId="35" xfId="0" applyNumberFormat="1" applyFont="1" applyBorder="1" applyAlignment="1">
      <alignment vertical="top" wrapText="1"/>
    </xf>
    <xf numFmtId="0" fontId="16" fillId="0" borderId="36" xfId="0" applyFont="1" applyBorder="1" applyAlignment="1">
      <alignment vertical="top" wrapText="1"/>
    </xf>
    <xf numFmtId="166" fontId="16" fillId="0" borderId="35" xfId="93" applyNumberFormat="1" applyFont="1" applyBorder="1" applyAlignment="1">
      <alignment vertical="top" wrapText="1"/>
    </xf>
    <xf numFmtId="166" fontId="14" fillId="0" borderId="35" xfId="0" applyNumberFormat="1" applyFont="1" applyBorder="1" applyAlignment="1">
      <alignment vertical="top" wrapText="1"/>
    </xf>
    <xf numFmtId="0" fontId="16" fillId="0" borderId="37" xfId="0" applyFont="1" applyBorder="1" applyAlignment="1">
      <alignment horizontal="left" vertical="top" wrapText="1"/>
    </xf>
    <xf numFmtId="0" fontId="14" fillId="0" borderId="38" xfId="0" applyFont="1" applyBorder="1" applyAlignment="1">
      <alignment vertical="top" wrapText="1"/>
    </xf>
    <xf numFmtId="0" fontId="14" fillId="0" borderId="39" xfId="0" applyFont="1" applyBorder="1" applyAlignment="1">
      <alignment vertical="top" wrapText="1"/>
    </xf>
    <xf numFmtId="0" fontId="14" fillId="0" borderId="40" xfId="0" applyFont="1" applyBorder="1" applyAlignment="1">
      <alignment horizontal="left" vertical="top" wrapText="1"/>
    </xf>
    <xf numFmtId="166" fontId="14" fillId="0" borderId="39" xfId="93" applyNumberFormat="1" applyFont="1" applyBorder="1" applyAlignment="1">
      <alignment horizontal="justify" vertical="top" wrapText="1"/>
    </xf>
    <xf numFmtId="37" fontId="7" fillId="0" borderId="39" xfId="0" applyNumberFormat="1" applyFont="1" applyBorder="1"/>
    <xf numFmtId="43" fontId="8" fillId="0" borderId="35" xfId="93" applyFont="1" applyBorder="1"/>
    <xf numFmtId="43" fontId="14" fillId="0" borderId="35" xfId="93" applyFont="1" applyBorder="1" applyAlignment="1">
      <alignment horizontal="center" vertical="top" wrapText="1"/>
    </xf>
    <xf numFmtId="166" fontId="14" fillId="0" borderId="35" xfId="93" applyNumberFormat="1" applyFont="1" applyBorder="1" applyAlignment="1">
      <alignment vertical="top" wrapText="1"/>
    </xf>
    <xf numFmtId="166" fontId="14" fillId="0" borderId="39" xfId="93" applyNumberFormat="1" applyFont="1" applyBorder="1" applyAlignment="1">
      <alignment vertical="top" wrapText="1"/>
    </xf>
    <xf numFmtId="166" fontId="10" fillId="0" borderId="10" xfId="96" applyNumberFormat="1" applyFont="1" applyFill="1" applyBorder="1" applyAlignment="1">
      <alignment vertical="top" wrapText="1"/>
    </xf>
    <xf numFmtId="0" fontId="7" fillId="0" borderId="0" xfId="0" applyFont="1" applyBorder="1" applyAlignment="1">
      <alignment horizontal="center" vertical="top" wrapText="1"/>
    </xf>
    <xf numFmtId="3" fontId="10" fillId="0" borderId="10" xfId="0" applyNumberFormat="1" applyFont="1" applyFill="1" applyBorder="1" applyAlignment="1">
      <alignment vertical="top" wrapText="1"/>
    </xf>
    <xf numFmtId="3" fontId="7" fillId="0" borderId="0" xfId="0" applyNumberFormat="1" applyFont="1"/>
    <xf numFmtId="166" fontId="8" fillId="0" borderId="0" xfId="93" applyNumberFormat="1" applyFont="1"/>
    <xf numFmtId="0" fontId="8" fillId="0" borderId="20" xfId="163" applyFont="1" applyBorder="1" applyAlignment="1">
      <alignment horizontal="left"/>
    </xf>
    <xf numFmtId="41" fontId="8" fillId="0" borderId="15" xfId="0" applyNumberFormat="1" applyFont="1" applyBorder="1"/>
    <xf numFmtId="41" fontId="8" fillId="0" borderId="3" xfId="0" applyNumberFormat="1" applyFont="1" applyBorder="1"/>
    <xf numFmtId="166" fontId="8" fillId="0" borderId="3" xfId="93" applyNumberFormat="1" applyFont="1" applyBorder="1"/>
    <xf numFmtId="0" fontId="8" fillId="0" borderId="21" xfId="163" applyFont="1" applyBorder="1" applyAlignment="1">
      <alignment horizontal="left"/>
    </xf>
    <xf numFmtId="166" fontId="8" fillId="0" borderId="24" xfId="93" applyNumberFormat="1" applyFont="1" applyBorder="1"/>
    <xf numFmtId="3" fontId="7" fillId="0" borderId="10" xfId="0" applyNumberFormat="1" applyFont="1" applyBorder="1"/>
    <xf numFmtId="0" fontId="8" fillId="0" borderId="0" xfId="0" applyFont="1" applyBorder="1"/>
    <xf numFmtId="166" fontId="7" fillId="0" borderId="20" xfId="93" applyNumberFormat="1" applyFont="1" applyBorder="1"/>
    <xf numFmtId="166" fontId="8" fillId="0" borderId="20" xfId="93" applyNumberFormat="1" applyFont="1" applyBorder="1"/>
    <xf numFmtId="0" fontId="8" fillId="0" borderId="33" xfId="163" applyFont="1" applyBorder="1" applyAlignment="1">
      <alignment horizontal="left"/>
    </xf>
    <xf numFmtId="41" fontId="7" fillId="0" borderId="4" xfId="0" applyNumberFormat="1" applyFont="1" applyBorder="1"/>
    <xf numFmtId="166" fontId="7" fillId="0" borderId="33" xfId="93" applyNumberFormat="1" applyFont="1" applyBorder="1"/>
    <xf numFmtId="0" fontId="7" fillId="10" borderId="10" xfId="163" applyFont="1" applyFill="1" applyBorder="1" applyAlignment="1">
      <alignment horizontal="center" vertical="center" wrapText="1"/>
    </xf>
    <xf numFmtId="0" fontId="8" fillId="0" borderId="41" xfId="163" applyFont="1" applyBorder="1"/>
    <xf numFmtId="3" fontId="8" fillId="0" borderId="41" xfId="163" applyNumberFormat="1" applyFont="1" applyBorder="1"/>
    <xf numFmtId="41" fontId="8" fillId="0" borderId="34" xfId="0" applyNumberFormat="1" applyFont="1" applyBorder="1"/>
    <xf numFmtId="0" fontId="10" fillId="0" borderId="41" xfId="163" applyFont="1" applyBorder="1"/>
    <xf numFmtId="0" fontId="10" fillId="0" borderId="0" xfId="0" applyFont="1"/>
    <xf numFmtId="0" fontId="10" fillId="0" borderId="42" xfId="163" applyFont="1" applyBorder="1"/>
    <xf numFmtId="0" fontId="7" fillId="0" borderId="10" xfId="163" applyFont="1" applyBorder="1" applyAlignment="1">
      <alignment horizontal="center"/>
    </xf>
    <xf numFmtId="166" fontId="7" fillId="0" borderId="0" xfId="93" applyNumberFormat="1" applyFont="1" applyBorder="1"/>
    <xf numFmtId="0" fontId="8" fillId="0" borderId="0" xfId="163" applyFont="1" applyBorder="1"/>
    <xf numFmtId="0" fontId="7" fillId="0" borderId="0" xfId="163" applyFont="1" applyBorder="1" applyAlignment="1">
      <alignment horizontal="center"/>
    </xf>
    <xf numFmtId="3" fontId="8" fillId="0" borderId="0" xfId="163" applyNumberFormat="1" applyFont="1" applyBorder="1"/>
    <xf numFmtId="3" fontId="7" fillId="0" borderId="10" xfId="163" applyNumberFormat="1" applyFont="1" applyBorder="1"/>
    <xf numFmtId="3" fontId="7" fillId="0" borderId="0" xfId="163" applyNumberFormat="1" applyFont="1" applyBorder="1"/>
    <xf numFmtId="0" fontId="8" fillId="0" borderId="22" xfId="163" applyFont="1" applyBorder="1" applyAlignment="1">
      <alignment vertical="center" wrapText="1"/>
    </xf>
    <xf numFmtId="0" fontId="8" fillId="0" borderId="20" xfId="163" applyFont="1" applyBorder="1" applyAlignment="1">
      <alignment vertical="center" wrapText="1"/>
    </xf>
    <xf numFmtId="3" fontId="8" fillId="0" borderId="20" xfId="163" applyNumberFormat="1" applyFont="1" applyBorder="1" applyAlignment="1">
      <alignment horizontal="center"/>
    </xf>
    <xf numFmtId="0" fontId="8" fillId="0" borderId="29" xfId="163" applyFont="1" applyBorder="1" applyAlignment="1">
      <alignment vertical="center" wrapText="1"/>
    </xf>
    <xf numFmtId="0" fontId="7" fillId="0" borderId="0" xfId="0" applyFont="1" applyAlignment="1">
      <alignment horizontal="justify"/>
    </xf>
    <xf numFmtId="0" fontId="7" fillId="10" borderId="0" xfId="163" applyFont="1" applyFill="1" applyBorder="1" applyAlignment="1">
      <alignment horizontal="center" vertical="center" wrapText="1"/>
    </xf>
    <xf numFmtId="0" fontId="8" fillId="0" borderId="0" xfId="0" applyFont="1" applyBorder="1" applyAlignment="1">
      <alignment horizontal="justify"/>
    </xf>
    <xf numFmtId="0" fontId="8" fillId="0" borderId="0" xfId="0" quotePrefix="1" applyFont="1" applyBorder="1" applyAlignment="1">
      <alignment horizontal="left"/>
    </xf>
    <xf numFmtId="0" fontId="8" fillId="0" borderId="0" xfId="0" applyFont="1" applyAlignment="1">
      <alignment horizontal="left" vertical="center" wrapText="1"/>
    </xf>
    <xf numFmtId="0" fontId="8" fillId="0" borderId="0" xfId="0" applyFont="1" applyAlignment="1"/>
    <xf numFmtId="0" fontId="7" fillId="0" borderId="0" xfId="0" applyFont="1" applyAlignment="1">
      <alignment vertical="top" wrapText="1"/>
    </xf>
    <xf numFmtId="0" fontId="8" fillId="0" borderId="0" xfId="0" applyFont="1" applyAlignment="1">
      <alignment horizontal="justify" vertical="top" wrapText="1"/>
    </xf>
    <xf numFmtId="0" fontId="104" fillId="0" borderId="0" xfId="0" applyFont="1"/>
    <xf numFmtId="43" fontId="8" fillId="0" borderId="10" xfId="93" applyFont="1" applyFill="1" applyBorder="1" applyAlignment="1">
      <alignment vertical="top" wrapText="1"/>
    </xf>
    <xf numFmtId="43" fontId="8" fillId="0" borderId="10" xfId="93" applyFont="1" applyBorder="1" applyAlignment="1">
      <alignment horizontal="right" vertical="top" wrapText="1"/>
    </xf>
    <xf numFmtId="43" fontId="8" fillId="0" borderId="10" xfId="93" applyFont="1" applyBorder="1" applyAlignment="1">
      <alignment vertical="top" wrapText="1"/>
    </xf>
    <xf numFmtId="43" fontId="8" fillId="0" borderId="41" xfId="93" applyFont="1" applyBorder="1"/>
    <xf numFmtId="0" fontId="14" fillId="0" borderId="23" xfId="0" applyFont="1" applyBorder="1" applyAlignment="1">
      <alignment vertical="top" wrapText="1"/>
    </xf>
    <xf numFmtId="0" fontId="14" fillId="0" borderId="0" xfId="0" applyFont="1" applyAlignment="1">
      <alignment horizontal="center"/>
    </xf>
    <xf numFmtId="166" fontId="8" fillId="0" borderId="10" xfId="93" applyNumberFormat="1" applyFont="1" applyBorder="1" applyAlignment="1">
      <alignment horizontal="center"/>
    </xf>
    <xf numFmtId="166" fontId="8" fillId="0" borderId="10" xfId="93" applyNumberFormat="1" applyFont="1" applyFill="1" applyBorder="1" applyAlignment="1">
      <alignment horizontal="center"/>
    </xf>
    <xf numFmtId="166" fontId="7" fillId="0" borderId="10" xfId="93" applyNumberFormat="1" applyFont="1" applyBorder="1" applyAlignment="1">
      <alignment horizontal="center"/>
    </xf>
    <xf numFmtId="166" fontId="7" fillId="0" borderId="10" xfId="0" applyNumberFormat="1" applyFont="1" applyBorder="1" applyAlignment="1">
      <alignment horizontal="center"/>
    </xf>
    <xf numFmtId="0" fontId="15" fillId="0" borderId="0" xfId="0" applyFont="1" applyAlignment="1">
      <alignment horizontal="center"/>
    </xf>
    <xf numFmtId="43" fontId="0" fillId="0" borderId="3" xfId="93" applyFont="1" applyFill="1" applyBorder="1"/>
    <xf numFmtId="3" fontId="7" fillId="0" borderId="0" xfId="0" applyNumberFormat="1" applyFont="1" applyBorder="1" applyAlignment="1">
      <alignment vertical="top" wrapText="1"/>
    </xf>
    <xf numFmtId="166" fontId="7" fillId="0" borderId="0" xfId="93" applyNumberFormat="1" applyFont="1" applyBorder="1" applyAlignment="1">
      <alignment horizontal="center" vertical="top" wrapText="1"/>
    </xf>
    <xf numFmtId="3" fontId="7" fillId="0" borderId="0" xfId="0" applyNumberFormat="1" applyFont="1" applyBorder="1" applyAlignment="1">
      <alignment horizontal="right" vertical="top" wrapText="1"/>
    </xf>
    <xf numFmtId="0" fontId="18" fillId="0" borderId="0" xfId="0" applyFont="1" applyAlignment="1">
      <alignment horizontal="left"/>
    </xf>
    <xf numFmtId="0" fontId="7" fillId="11" borderId="10" xfId="0" applyFont="1" applyFill="1" applyBorder="1" applyAlignment="1">
      <alignment vertical="top" wrapText="1"/>
    </xf>
    <xf numFmtId="166" fontId="7" fillId="11" borderId="10" xfId="96" applyNumberFormat="1" applyFont="1" applyFill="1" applyBorder="1" applyAlignment="1">
      <alignment vertical="top" wrapText="1"/>
    </xf>
    <xf numFmtId="166" fontId="7" fillId="0" borderId="10" xfId="96" applyNumberFormat="1" applyFont="1" applyFill="1" applyBorder="1" applyAlignment="1">
      <alignment vertical="top" wrapText="1"/>
    </xf>
    <xf numFmtId="3" fontId="7" fillId="0" borderId="10" xfId="96" applyNumberFormat="1" applyFont="1" applyBorder="1" applyAlignment="1">
      <alignment vertical="top" wrapText="1"/>
    </xf>
    <xf numFmtId="0" fontId="7" fillId="11" borderId="10" xfId="0" applyFont="1" applyFill="1" applyBorder="1" applyAlignment="1">
      <alignment horizontal="center" vertical="top" wrapText="1"/>
    </xf>
    <xf numFmtId="41" fontId="8" fillId="0" borderId="15" xfId="0" applyNumberFormat="1" applyFont="1" applyFill="1" applyBorder="1"/>
    <xf numFmtId="0" fontId="8" fillId="0" borderId="0" xfId="0" applyFont="1" applyBorder="1" applyAlignment="1">
      <alignment horizontal="left" vertical="top" wrapText="1"/>
    </xf>
    <xf numFmtId="0" fontId="7" fillId="0" borderId="0" xfId="0" applyFont="1" applyAlignment="1">
      <alignment horizontal="center" vertical="top" wrapText="1"/>
    </xf>
    <xf numFmtId="0" fontId="8" fillId="0" borderId="0" xfId="0" quotePrefix="1" applyFont="1" applyBorder="1" applyAlignment="1">
      <alignment horizontal="left" vertical="center" wrapText="1"/>
    </xf>
    <xf numFmtId="0" fontId="7" fillId="0" borderId="0" xfId="0" applyFont="1" applyAlignment="1">
      <alignment horizontal="left" vertical="top" wrapText="1"/>
    </xf>
    <xf numFmtId="43" fontId="8" fillId="0" borderId="3" xfId="93" applyFont="1" applyBorder="1"/>
    <xf numFmtId="43" fontId="8" fillId="0" borderId="22" xfId="93" applyFont="1" applyBorder="1" applyAlignment="1">
      <alignment horizontal="center"/>
    </xf>
    <xf numFmtId="43" fontId="8" fillId="0" borderId="20" xfId="93" applyFont="1" applyBorder="1" applyAlignment="1">
      <alignment horizontal="center"/>
    </xf>
    <xf numFmtId="43" fontId="8" fillId="0" borderId="30" xfId="93" applyFont="1" applyBorder="1" applyAlignment="1">
      <alignment horizontal="center"/>
    </xf>
    <xf numFmtId="43" fontId="8" fillId="0" borderId="31" xfId="93" applyFont="1" applyBorder="1" applyAlignment="1">
      <alignment horizontal="center"/>
    </xf>
    <xf numFmtId="43" fontId="12" fillId="0" borderId="10" xfId="93" applyFont="1" applyBorder="1" applyAlignment="1">
      <alignment vertical="top" wrapText="1"/>
    </xf>
    <xf numFmtId="43" fontId="97" fillId="0" borderId="25" xfId="93" applyFont="1" applyBorder="1" applyAlignment="1">
      <alignment vertical="top" wrapText="1"/>
    </xf>
    <xf numFmtId="0" fontId="10" fillId="0" borderId="10" xfId="0" applyFont="1" applyFill="1" applyBorder="1" applyAlignment="1">
      <alignment vertical="top" wrapText="1"/>
    </xf>
    <xf numFmtId="0" fontId="12" fillId="0" borderId="0" xfId="165" applyNumberFormat="1" applyFont="1" applyFill="1" applyBorder="1" applyAlignment="1" applyProtection="1">
      <alignment horizontal="justify" vertical="top" wrapText="1"/>
      <protection hidden="1"/>
    </xf>
    <xf numFmtId="0" fontId="6" fillId="0" borderId="0" xfId="165" applyNumberFormat="1" applyFont="1" applyFill="1" applyBorder="1" applyAlignment="1" applyProtection="1">
      <alignment horizontal="justify" vertical="top" wrapText="1"/>
      <protection hidden="1"/>
    </xf>
    <xf numFmtId="0" fontId="6" fillId="0" borderId="0" xfId="165" applyNumberFormat="1" applyFont="1" applyFill="1" applyBorder="1" applyAlignment="1" applyProtection="1">
      <alignment horizontal="justify" wrapText="1"/>
      <protection hidden="1"/>
    </xf>
    <xf numFmtId="0" fontId="12" fillId="0" borderId="0" xfId="165" applyNumberFormat="1" applyFont="1" applyFill="1" applyBorder="1" applyAlignment="1" applyProtection="1">
      <alignment horizontal="justify" wrapText="1"/>
      <protection hidden="1"/>
    </xf>
    <xf numFmtId="0" fontId="12" fillId="0" borderId="0" xfId="165" applyNumberFormat="1" applyFont="1" applyFill="1" applyBorder="1" applyAlignment="1" applyProtection="1">
      <alignment wrapText="1"/>
      <protection hidden="1"/>
    </xf>
    <xf numFmtId="0" fontId="6" fillId="0" borderId="0" xfId="165" applyNumberFormat="1" applyFont="1" applyFill="1" applyBorder="1" applyAlignment="1" applyProtection="1">
      <alignment wrapText="1"/>
      <protection hidden="1"/>
    </xf>
    <xf numFmtId="0" fontId="97" fillId="0" borderId="0" xfId="0" applyFont="1" applyFill="1" applyBorder="1" applyAlignment="1">
      <alignment horizontal="left" wrapText="1"/>
    </xf>
    <xf numFmtId="49" fontId="29" fillId="0" borderId="0" xfId="0" applyNumberFormat="1" applyFont="1" applyFill="1" applyBorder="1" applyAlignment="1">
      <alignment horizontal="center"/>
    </xf>
    <xf numFmtId="0" fontId="97" fillId="0" borderId="0" xfId="0" applyFont="1" applyFill="1" applyAlignment="1">
      <alignment horizontal="center"/>
    </xf>
    <xf numFmtId="0" fontId="27" fillId="0" borderId="0" xfId="0" applyFont="1" applyFill="1" applyAlignment="1">
      <alignment horizontal="center"/>
    </xf>
    <xf numFmtId="0" fontId="12" fillId="0" borderId="23" xfId="0" applyFont="1" applyFill="1" applyBorder="1" applyAlignment="1">
      <alignment horizontal="left" wrapText="1"/>
    </xf>
    <xf numFmtId="0" fontId="14" fillId="0" borderId="0" xfId="0" applyFont="1" applyAlignment="1">
      <alignment horizontal="left"/>
    </xf>
    <xf numFmtId="0" fontId="18" fillId="0" borderId="0" xfId="0" applyFont="1" applyAlignment="1">
      <alignment horizontal="left"/>
    </xf>
    <xf numFmtId="0" fontId="9" fillId="0" borderId="0" xfId="0" applyFont="1" applyBorder="1" applyAlignment="1">
      <alignment horizontal="left"/>
    </xf>
    <xf numFmtId="0" fontId="14" fillId="0" borderId="14" xfId="0" applyFont="1" applyBorder="1" applyAlignment="1">
      <alignment horizontal="center" vertical="center" wrapText="1"/>
    </xf>
    <xf numFmtId="0" fontId="14" fillId="0" borderId="26" xfId="0" applyFont="1" applyBorder="1" applyAlignment="1">
      <alignment horizontal="center" vertical="center" wrapText="1"/>
    </xf>
    <xf numFmtId="37" fontId="14" fillId="0" borderId="16" xfId="0" applyNumberFormat="1" applyFont="1" applyBorder="1" applyAlignment="1">
      <alignment horizontal="center" vertical="center" wrapText="1"/>
    </xf>
    <xf numFmtId="37" fontId="14" fillId="0" borderId="4"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103" fillId="0" borderId="13" xfId="0" applyFont="1" applyBorder="1" applyAlignment="1">
      <alignment horizontal="left" vertical="center" wrapText="1"/>
    </xf>
    <xf numFmtId="0" fontId="7" fillId="0" borderId="0" xfId="0" applyFont="1" applyAlignment="1">
      <alignment horizontal="left"/>
    </xf>
    <xf numFmtId="0" fontId="7" fillId="0" borderId="0" xfId="0" applyFont="1" applyBorder="1" applyAlignment="1">
      <alignment horizontal="left"/>
    </xf>
    <xf numFmtId="0" fontId="8" fillId="0" borderId="0" xfId="0" applyFont="1" applyAlignment="1">
      <alignment horizontal="center" vertical="top" wrapText="1"/>
    </xf>
    <xf numFmtId="0" fontId="10"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left"/>
    </xf>
    <xf numFmtId="0" fontId="8" fillId="0" borderId="0" xfId="0" applyFont="1" applyAlignment="1">
      <alignment horizontal="left" wrapText="1"/>
    </xf>
    <xf numFmtId="0" fontId="14" fillId="0" borderId="0" xfId="0" applyFont="1" applyFill="1" applyBorder="1" applyAlignment="1">
      <alignment horizontal="left"/>
    </xf>
    <xf numFmtId="0" fontId="14" fillId="0" borderId="0" xfId="0" applyFont="1" applyBorder="1" applyAlignment="1">
      <alignment horizontal="left"/>
    </xf>
  </cellXfs>
  <cellStyles count="262">
    <cellStyle name="%" xfId="1"/>
    <cellStyle name="??" xfId="2"/>
    <cellStyle name="?? [0.00]_ Att. 1- Cover" xfId="3"/>
    <cellStyle name="?? [0]" xfId="4"/>
    <cellStyle name="?_x001d_??%U©÷u&amp;H©÷9_x0008_? s_x000a__x0007__x0001__x0001_" xfId="5"/>
    <cellStyle name="???? [0.00]_BE-BQ" xfId="6"/>
    <cellStyle name="??????????????????? [0]_FTC_OFFER" xfId="7"/>
    <cellStyle name="???????????????????_FTC_OFFER" xfId="8"/>
    <cellStyle name="????_BE-BQ" xfId="9"/>
    <cellStyle name="???[0]_?? DI" xfId="10"/>
    <cellStyle name="???_?? DI" xfId="11"/>
    <cellStyle name="??[0]_BRE" xfId="12"/>
    <cellStyle name="??_ ??? ???? " xfId="13"/>
    <cellStyle name="??A? [0]_laroux_1_¢¬???¢â? " xfId="14"/>
    <cellStyle name="??A?_laroux_1_¢¬???¢â? " xfId="15"/>
    <cellStyle name="?¡±¢¥?_?¨ù??¢´¢¥_¢¬???¢â? " xfId="16"/>
    <cellStyle name="?ðÇ%U?&amp;H?_x0008_?s_x000a__x0007__x0001__x0001_" xfId="17"/>
    <cellStyle name="_bang CDKT (Cuong)" xfId="18"/>
    <cellStyle name="_bang CDKT (Cuong)_THDU tren du lieu ngay 18.02.09" xfId="19"/>
    <cellStyle name="_Bao cao kiem toan 2006 - Cong ty XM VLXD DN" xfId="20"/>
    <cellStyle name="_Bao cao kiem toan 2006 - Cong ty XM VLXD DN_GLV  511-wss.xls" xfId="21"/>
    <cellStyle name="_BCKT .V6.- SeABS" xfId="22"/>
    <cellStyle name="_BCKT .V6.- SeABS_GLV  511-wss.xls" xfId="23"/>
    <cellStyle name="_BCKT DOANH NGHIEP KHAC - Anh Bien" xfId="24"/>
    <cellStyle name="_BCKT mau nam 2007-Final" xfId="25"/>
    <cellStyle name="_BCKT mau nam 2007-Final_GLV  511-wss.xls" xfId="26"/>
    <cellStyle name="_Book1" xfId="27"/>
    <cellStyle name="_Book1_bao cao KT  CK seabank.V3" xfId="28"/>
    <cellStyle name="_Book1_BCKT .V6.- SeABS" xfId="29"/>
    <cellStyle name="_Book1_BCKT 31.12.2007 - Chi nhanh HCM - Phat hanh" xfId="30"/>
    <cellStyle name="_Book1_BCKT 31.12.2007 - Chi nhanh HCM - Phat hanh_GLV  511-wss.xls" xfId="31"/>
    <cellStyle name="_Book1_BCKT nam 2007 - ChunViet" xfId="32"/>
    <cellStyle name="_Book1_BCKT nam 2007 - ChunViet_GLV  511-wss.xls" xfId="33"/>
    <cellStyle name="_Book1_BCKT nam 2007 - Cong ty Chung khoan Viet - Sau dieu chinh - V4" xfId="34"/>
    <cellStyle name="_Book1_BKCT NAM 2007" xfId="35"/>
    <cellStyle name="_Book1_CK Seabank - E" xfId="36"/>
    <cellStyle name="_Book1_CK Seabank - E_GLV  511-wss.xls" xfId="37"/>
    <cellStyle name="_Book1_GLV  511-wss.xls" xfId="38"/>
    <cellStyle name="_Book1_THDU tren du lieu ngay 18.02.09" xfId="39"/>
    <cellStyle name="_Book1_Tong hop QD15 v3.0" xfId="40"/>
    <cellStyle name="_Cong ty CP Hoa chat Viet Tri nam 2006" xfId="41"/>
    <cellStyle name="_Cong ty CP Hoa chat Viet Tri nam 2006_BCKT nam 2007 - ChunViet" xfId="42"/>
    <cellStyle name="_Cong ty CP Hoa chat Viet Tri nam 2006_BCKT nam 2007 - ChunViet_GLV  511-wss.xls" xfId="43"/>
    <cellStyle name="_Cong ty CP Xay dung so 6 - VINACONEX6 nam 2006" xfId="44"/>
    <cellStyle name="_Cong ty CP Xay dung so 6 - VINACONEX6 nam 2006_GLV  511-wss.xls" xfId="45"/>
    <cellStyle name="_DSSH SD11 Sao Viet" xfId="46"/>
    <cellStyle name="_DSSH SD11 Sao Viet_GLV  511-wss.xls" xfId="47"/>
    <cellStyle name="_ÿÿÿÿÿ" xfId="48"/>
    <cellStyle name="_ÿÿÿÿÿ_bao cao KT  CK seabank.V3" xfId="49"/>
    <cellStyle name="_ÿÿÿÿÿ_BCKT .V6.- SeABS" xfId="50"/>
    <cellStyle name="_ÿÿÿÿÿ_BCKT 31.12.2007 - Chi nhanh HCM - Phat hanh" xfId="51"/>
    <cellStyle name="_ÿÿÿÿÿ_BCKT 31.12.2007 - Chi nhanh HCM - Phat hanh_GLV  511-wss.xls" xfId="52"/>
    <cellStyle name="_ÿÿÿÿÿ_BCKT nam 2007 - ChunViet" xfId="53"/>
    <cellStyle name="_ÿÿÿÿÿ_BCKT nam 2007 - ChunViet_GLV  511-wss.xls" xfId="54"/>
    <cellStyle name="_ÿÿÿÿÿ_BCKT nam 2007 - Cong ty Chung khoan Viet - Sau dieu chinh - V4" xfId="55"/>
    <cellStyle name="_ÿÿÿÿÿ_BKCT NAM 2007" xfId="56"/>
    <cellStyle name="_ÿÿÿÿÿ_CK Seabank - E" xfId="57"/>
    <cellStyle name="_ÿÿÿÿÿ_CK Seabank - E_GLV  511-wss.xls" xfId="58"/>
    <cellStyle name="_ÿÿÿÿÿ_GLV  511-wss.xls" xfId="59"/>
    <cellStyle name="_ÿÿÿÿÿ_THDU tren du lieu ngay 18.02.09" xfId="60"/>
    <cellStyle name="_ÿÿÿÿÿ_Tong hop QD15 v3.0" xfId="61"/>
    <cellStyle name="’Ê‰Ý [0.00]_††††† " xfId="62"/>
    <cellStyle name="’Ê‰Ý_††††† " xfId="63"/>
    <cellStyle name="•W?_Format" xfId="64"/>
    <cellStyle name="•W€_Format" xfId="65"/>
    <cellStyle name="•W_¯–ì" xfId="66"/>
    <cellStyle name="W_MARINE" xfId="67"/>
    <cellStyle name="20" xfId="68"/>
    <cellStyle name="ÅëÈ­ [0]_±âÅ¸" xfId="69"/>
    <cellStyle name="AeE­ [0]_INQUIRY ¿µ¾÷AßAø " xfId="70"/>
    <cellStyle name="ÅëÈ­ [0]_S" xfId="71"/>
    <cellStyle name="ÅëÈ­_±âÅ¸" xfId="72"/>
    <cellStyle name="AeE­_INQUIRY ¿µ¾÷AßAø " xfId="73"/>
    <cellStyle name="ÅëÈ­_S" xfId="74"/>
    <cellStyle name="args.style" xfId="75"/>
    <cellStyle name="ÄÞ¸¶ [0]_±âÅ¸" xfId="76"/>
    <cellStyle name="AÞ¸¶ [0]_INQUIRY ¿?¾÷AßAø " xfId="77"/>
    <cellStyle name="ÄÞ¸¶ [0]_S" xfId="78"/>
    <cellStyle name="ÄÞ¸¶_±âÅ¸" xfId="79"/>
    <cellStyle name="AÞ¸¶_INQUIRY ¿?¾÷AßAø " xfId="80"/>
    <cellStyle name="ÄÞ¸¶_S" xfId="81"/>
    <cellStyle name="BDAD" xfId="82"/>
    <cellStyle name="C?AØ_¿?¾÷CoE² " xfId="83"/>
    <cellStyle name="Ç¥ÁØ_#2(M17)_1" xfId="84"/>
    <cellStyle name="C￥AØ_¿μ¾÷CoE² " xfId="85"/>
    <cellStyle name="Ç¥ÁØ_laroux_4_ÃÑÇÕ°è " xfId="86"/>
    <cellStyle name="Calc Currency (0)" xfId="87"/>
    <cellStyle name="category" xfId="88"/>
    <cellStyle name="CC1" xfId="89"/>
    <cellStyle name="CC2" xfId="90"/>
    <cellStyle name="chchuyen" xfId="91"/>
    <cellStyle name="CHUONG" xfId="92"/>
    <cellStyle name="Comma" xfId="93" builtinId="3"/>
    <cellStyle name="Comma [0] 2" xfId="94"/>
    <cellStyle name="Comma [0] 3" xfId="95"/>
    <cellStyle name="Comma 2" xfId="96"/>
    <cellStyle name="comma zerodec" xfId="97"/>
    <cellStyle name="Comma[0]" xfId="98"/>
    <cellStyle name="Comma0" xfId="99"/>
    <cellStyle name="Copied" xfId="100"/>
    <cellStyle name="COST1" xfId="101"/>
    <cellStyle name="Cࡵrrency_Sheet1_PRODUCTĠ" xfId="102"/>
    <cellStyle name="CT1" xfId="103"/>
    <cellStyle name="CT2" xfId="104"/>
    <cellStyle name="CT4" xfId="105"/>
    <cellStyle name="CT5" xfId="106"/>
    <cellStyle name="ct7" xfId="107"/>
    <cellStyle name="ct8" xfId="108"/>
    <cellStyle name="cth1" xfId="109"/>
    <cellStyle name="Cthuc" xfId="110"/>
    <cellStyle name="Cthuc1" xfId="111"/>
    <cellStyle name="Currency0" xfId="112"/>
    <cellStyle name="Currency1" xfId="113"/>
    <cellStyle name="d" xfId="114"/>
    <cellStyle name="d%" xfId="115"/>
    <cellStyle name="d1" xfId="116"/>
    <cellStyle name="Date" xfId="117"/>
    <cellStyle name="Dezimal [0]_UXO VII" xfId="118"/>
    <cellStyle name="Dezimal_UXO VII" xfId="119"/>
    <cellStyle name="Dollar (zero dec)" xfId="120"/>
    <cellStyle name="Dung" xfId="121"/>
    <cellStyle name="Emphasis 1" xfId="122"/>
    <cellStyle name="Emphasis 2" xfId="123"/>
    <cellStyle name="Emphasis 3" xfId="124"/>
    <cellStyle name="Entered" xfId="125"/>
    <cellStyle name="Euro" xfId="126"/>
    <cellStyle name="Fixed" xfId="127"/>
    <cellStyle name="form_so" xfId="128"/>
    <cellStyle name="Grey" xfId="129"/>
    <cellStyle name="ha" xfId="130"/>
    <cellStyle name="HEADER" xfId="131"/>
    <cellStyle name="Header1" xfId="132"/>
    <cellStyle name="Header2" xfId="133"/>
    <cellStyle name="Heading" xfId="134"/>
    <cellStyle name="HEADING1" xfId="135"/>
    <cellStyle name="HEADING2" xfId="136"/>
    <cellStyle name="Input [yellow]" xfId="137"/>
    <cellStyle name="Input Cells" xfId="138"/>
    <cellStyle name="Linked Cells" xfId="139"/>
    <cellStyle name="luc" xfId="140"/>
    <cellStyle name="luc2" xfId="141"/>
    <cellStyle name="Millares [0]_Well Timing" xfId="142"/>
    <cellStyle name="Millares_Well Timing" xfId="143"/>
    <cellStyle name="Milliers [0]_      " xfId="144"/>
    <cellStyle name="Milliers_      " xfId="145"/>
    <cellStyle name="Model" xfId="146"/>
    <cellStyle name="moi" xfId="147"/>
    <cellStyle name="Mon?aire [0]_      " xfId="148"/>
    <cellStyle name="Mon?aire_      " xfId="149"/>
    <cellStyle name="Moneda [0]_Well Timing" xfId="150"/>
    <cellStyle name="Moneda_Well Timing" xfId="151"/>
    <cellStyle name="Monétaire [0]_      " xfId="152"/>
    <cellStyle name="Monétaire_      " xfId="153"/>
    <cellStyle name="n" xfId="154"/>
    <cellStyle name="n1" xfId="155"/>
    <cellStyle name="New" xfId="156"/>
    <cellStyle name="New Times Roman" xfId="157"/>
    <cellStyle name="New_GLV  511-wss.xls" xfId="158"/>
    <cellStyle name="no dec" xfId="159"/>
    <cellStyle name="ÑONVÒ" xfId="160"/>
    <cellStyle name="Normal" xfId="0" builtinId="0"/>
    <cellStyle name="Normal - Style1" xfId="161"/>
    <cellStyle name="Normal 10" xfId="256"/>
    <cellStyle name="Normal 11" xfId="257"/>
    <cellStyle name="Normal 12" xfId="258"/>
    <cellStyle name="Normal 13" xfId="259"/>
    <cellStyle name="Normal 13 2" xfId="162"/>
    <cellStyle name="Normal 14" xfId="260"/>
    <cellStyle name="Normal 15" xfId="261"/>
    <cellStyle name="Normal 2" xfId="163"/>
    <cellStyle name="Normal 3" xfId="249"/>
    <cellStyle name="Normal 4" xfId="250"/>
    <cellStyle name="Normal 5" xfId="251"/>
    <cellStyle name="Normal 6" xfId="252"/>
    <cellStyle name="Normal 7" xfId="253"/>
    <cellStyle name="Normal 8" xfId="254"/>
    <cellStyle name="Normal 9" xfId="255"/>
    <cellStyle name="Normal_Bao cao tai chinh 280405" xfId="164"/>
    <cellStyle name="Normal_Tong hop bao cao (blank) (version 1)" xfId="165"/>
    <cellStyle name="Normal1" xfId="166"/>
    <cellStyle name="Œ…‹æØ‚è [0.00]_††††† " xfId="167"/>
    <cellStyle name="Œ…‹æØ‚è_††††† " xfId="168"/>
    <cellStyle name="omma [0]_Mktg Prog" xfId="169"/>
    <cellStyle name="ormal_Sheet1_1" xfId="170"/>
    <cellStyle name="per.style" xfId="171"/>
    <cellStyle name="Percent (0)" xfId="172"/>
    <cellStyle name="Percent [2]" xfId="173"/>
    <cellStyle name="Percent 2" xfId="174"/>
    <cellStyle name="PERCENTAGE" xfId="175"/>
    <cellStyle name="pricing" xfId="176"/>
    <cellStyle name="PSChar" xfId="177"/>
    <cellStyle name="RevList" xfId="178"/>
    <cellStyle name="serJet 1200 Series PCL 6" xfId="179"/>
    <cellStyle name="Sheet Title" xfId="180"/>
    <cellStyle name="Style 1" xfId="181"/>
    <cellStyle name="Style 2" xfId="182"/>
    <cellStyle name="Style 3" xfId="183"/>
    <cellStyle name="Style 4" xfId="184"/>
    <cellStyle name="subhead" xfId="185"/>
    <cellStyle name="Subtotal" xfId="186"/>
    <cellStyle name="symbol" xfId="187"/>
    <cellStyle name="T" xfId="188"/>
    <cellStyle name="T_bao cao KT  CK seabank.V3" xfId="189"/>
    <cellStyle name="T_BCKT .V6.- SeABS" xfId="190"/>
    <cellStyle name="T_BCKT 31.12.2007 - Chi nhanh HCM - Phat hanh" xfId="191"/>
    <cellStyle name="T_BCKT 31.12.2007 - Chi nhanh HCM - Phat hanh_GLV  511-wss.xls" xfId="192"/>
    <cellStyle name="T_BCKT nam 2007 - ChunViet" xfId="193"/>
    <cellStyle name="T_BCKT nam 2007 - ChunViet_GLV  511-wss.xls" xfId="194"/>
    <cellStyle name="T_BKCT NAM 2007" xfId="195"/>
    <cellStyle name="T_BKCT NAM 2007_GLV  511-wss.xls" xfId="196"/>
    <cellStyle name="T_CK Seabank - E" xfId="197"/>
    <cellStyle name="T_CK Seabank - E_GLV  511-wss.xls" xfId="198"/>
    <cellStyle name="T_GLV  511-wss.xls" xfId="199"/>
    <cellStyle name="T_LCTT_ToanCty" xfId="200"/>
    <cellStyle name="T_LCTT_ToanCty_GLV  511-wss.xls" xfId="201"/>
    <cellStyle name="T_THDU tren du lieu ngay 18.02.09" xfId="202"/>
    <cellStyle name="T_Tong hop QD15 v3.0" xfId="203"/>
    <cellStyle name="T_Tong hop QD15 v3.0_GLV  511-wss.xls" xfId="204"/>
    <cellStyle name="tde" xfId="205"/>
    <cellStyle name="th" xfId="206"/>
    <cellStyle name="Thuyet minh" xfId="207"/>
    <cellStyle name="Tickmark" xfId="208"/>
    <cellStyle name="viet" xfId="209"/>
    <cellStyle name="viet2" xfId="210"/>
    <cellStyle name="VN new romanNormal" xfId="211"/>
    <cellStyle name="VN time new roman" xfId="212"/>
    <cellStyle name="vnhead1" xfId="213"/>
    <cellStyle name="vnhead3" xfId="214"/>
    <cellStyle name="vntxt1" xfId="215"/>
    <cellStyle name="vntxt2" xfId="216"/>
    <cellStyle name="Währung [0]_UXO VII" xfId="217"/>
    <cellStyle name="Währung_UXO VII" xfId="218"/>
    <cellStyle name="xuan" xfId="219"/>
    <cellStyle name="センター" xfId="220"/>
    <cellStyle name="เครื่องหมายสกุลเงิน [0]_FTC_OFFER" xfId="221"/>
    <cellStyle name="เครื่องหมายสกุลเงิน_FTC_OFFER" xfId="222"/>
    <cellStyle name="ปกติ_FTC_OFFER" xfId="223"/>
    <cellStyle name=" [0.00]_ Att. 1- Cover" xfId="224"/>
    <cellStyle name="_ Att. 1- Cover" xfId="225"/>
    <cellStyle name="?_ Att. 1- Cover" xfId="226"/>
    <cellStyle name="똿뗦먛귟 [0.00]_PRODUCT DETAIL Q1" xfId="227"/>
    <cellStyle name="똿뗦먛귟_PRODUCT DETAIL Q1" xfId="228"/>
    <cellStyle name="믅됞 [0.00]_PRODUCT DETAIL Q1" xfId="229"/>
    <cellStyle name="믅됞_PRODUCT DETAIL Q1" xfId="230"/>
    <cellStyle name="백분율_††††† " xfId="231"/>
    <cellStyle name="뷭?_BOOKSHIP" xfId="232"/>
    <cellStyle name="콤마 [0]_ 비목별 월별기술 " xfId="233"/>
    <cellStyle name="콤마_ 비목별 월별기술 " xfId="234"/>
    <cellStyle name="통화 [0]_††††† " xfId="235"/>
    <cellStyle name="통화_††††† " xfId="236"/>
    <cellStyle name="표준_(정보부문)월별인원계획" xfId="237"/>
    <cellStyle name="一般_00Q3902REV.1" xfId="238"/>
    <cellStyle name="千分位[0]_00Q3902REV.1" xfId="239"/>
    <cellStyle name="千分位_00Q3902REV.1" xfId="240"/>
    <cellStyle name="桁区切り [0.00]_††††† " xfId="241"/>
    <cellStyle name="桁区切り_††††† " xfId="242"/>
    <cellStyle name="標準_††††† " xfId="243"/>
    <cellStyle name="貨幣 [0]_00Q3902REV.1" xfId="244"/>
    <cellStyle name="貨幣[0]_BRE" xfId="245"/>
    <cellStyle name="貨幣_00Q3902REV.1" xfId="246"/>
    <cellStyle name="通貨 [0.00]_††††† " xfId="247"/>
    <cellStyle name="通貨_††††† " xfId="248"/>
  </cellStyles>
  <dxfs count="3">
    <dxf>
      <fill>
        <patternFill>
          <bgColor indexed="24"/>
        </patternFill>
      </fill>
    </dxf>
    <dxf>
      <font>
        <strike val="0"/>
        <condense val="0"/>
        <extend val="0"/>
        <u val="none"/>
      </font>
      <fill>
        <patternFill>
          <bgColor indexed="48"/>
        </patternFill>
      </fill>
    </dxf>
    <dxf>
      <fill>
        <patternFill>
          <bgColor indexed="2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Phuong\Tong%20hop%20TS%20SDa%202\Congviec\T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Le%20Duc%20Minh\Tai%20lieu%20ca%20nhan\Hoc%20word,excel\Tong%20hop%20QD15%20v3.0\Tong%20hop%20QD15%20v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PHAMTH~1\LOCALS~1\Temp\Rar$DI00.063\Documents\Le%20Duc%20Minh\Tai%20lieu%20ca%20nhan\Hoc%20word,excel\Tong%20hop%20QD15%20v3.0\Tong%20hop%20QD15%20v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PHAMTH~1\LOCALS~1\Temp\Rar$DI00.063\Thuy\TrangKenh\Chinhthuc-cu\5649%20Tong%20hop%20TSCD-GL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u%20lieu%20cua%20chi%20diep\Du%20lieu%20cua%20chi%20diep%20ke%20toan\diep\vondieule\BCTC\T6_2010\TMBCT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s>
    <sheetDataSet>
      <sheetData sheetId="0" refreshError="1"/>
      <sheetData sheetId="1" refreshError="1"/>
      <sheetData sheetId="2" refreshError="1"/>
      <sheetData sheetId="3">
        <row r="8">
          <cell r="D8" t="str">
            <v>Công ty Cổ phần May 10</v>
          </cell>
        </row>
        <row r="12">
          <cell r="D12" t="str">
            <v>cho năm tài chính kết thúc ngày 31/12/2007</v>
          </cell>
        </row>
        <row r="13">
          <cell r="D13" t="str">
            <v>01/01/2007</v>
          </cell>
        </row>
        <row r="14">
          <cell r="D14" t="str">
            <v>31/12/2007</v>
          </cell>
        </row>
      </sheetData>
      <sheetData sheetId="4">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ow r="1">
          <cell r="I1" t="str">
            <v>$F$9:$H$10</v>
          </cell>
        </row>
        <row r="9">
          <cell r="F9" t="str">
            <v>Nợ</v>
          </cell>
          <cell r="G9" t="str">
            <v>Có</v>
          </cell>
          <cell r="H9" t="str">
            <v>Số tiền</v>
          </cell>
        </row>
        <row r="10">
          <cell r="F10" t="str">
            <v>xx</v>
          </cell>
        </row>
      </sheetData>
      <sheetData sheetId="14">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ow r="9">
          <cell r="B9" t="str">
            <v>133</v>
          </cell>
        </row>
      </sheetData>
      <sheetData sheetId="3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sheetData sheetId="10" refreshError="1"/>
      <sheetData sheetId="11" refreshError="1"/>
      <sheetData sheetId="12" refreshError="1"/>
      <sheetData sheetId="13"/>
      <sheetData sheetId="14">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uu y"/>
      <sheetName val="TK"/>
      <sheetName val="ButtoanDC trao doi"/>
      <sheetName val="ButtoanDC"/>
      <sheetName val="BiaBC"/>
      <sheetName val="BCaoBGD"/>
      <sheetName val="BCaoKT"/>
      <sheetName val="CDKT"/>
      <sheetName val="KQKD"/>
      <sheetName val="CDKT Chi tiet"/>
      <sheetName val="LCTT"/>
      <sheetName val="Thuyết minh"/>
      <sheetName val="TSCDHH"/>
      <sheetName val="Thuyết minh Q2"/>
      <sheetName val="LCBCP"/>
      <sheetName val="TMTSCD"/>
      <sheetName val="Trong yeu"/>
      <sheetName val="PB Trong yeu"/>
      <sheetName val="Tinhtoan"/>
      <sheetName val="CPBQ ky nay"/>
      <sheetName val="CPBQ ky truoc"/>
      <sheetName val="Du phong 30.06.09"/>
      <sheetName val="00000000"/>
      <sheetName val="10000000"/>
      <sheetName val="TMBCT6"/>
    </sheetNames>
    <sheetDataSet>
      <sheetData sheetId="0" refreshError="1"/>
      <sheetData sheetId="1" refreshError="1">
        <row r="3">
          <cell r="E3" t="str">
            <v>ABC SECURITIES JOINT STOCK COMPANY</v>
          </cell>
        </row>
        <row r="9">
          <cell r="E9" t="str">
            <v>Securities Trading</v>
          </cell>
        </row>
        <row r="10">
          <cell r="D10" t="str">
            <v>0%</v>
          </cell>
          <cell r="E10" t="str">
            <v>0%</v>
          </cell>
        </row>
        <row r="12">
          <cell r="D12" t="str">
            <v>Báo cáo tài chính</v>
          </cell>
          <cell r="E12" t="str">
            <v>Financial Statements</v>
          </cell>
        </row>
        <row r="13">
          <cell r="E13" t="str">
            <v>for the year ended 31/12/2008</v>
          </cell>
        </row>
      </sheetData>
      <sheetData sheetId="2" refreshError="1"/>
      <sheetData sheetId="3" refreshError="1"/>
      <sheetData sheetId="4" refreshError="1"/>
      <sheetData sheetId="5" refreshError="1">
        <row r="61">
          <cell r="A61" t="str">
            <v>-</v>
          </cell>
        </row>
        <row r="62">
          <cell r="A62" t="str">
            <v>-</v>
          </cell>
        </row>
        <row r="65">
          <cell r="A65" t="str">
            <v>-</v>
          </cell>
        </row>
        <row r="66">
          <cell r="A66" t="str">
            <v>-</v>
          </cell>
        </row>
      </sheetData>
      <sheetData sheetId="6" refreshError="1"/>
      <sheetData sheetId="7" refreshError="1"/>
      <sheetData sheetId="8" refreshError="1">
        <row r="6">
          <cell r="S6" t="str">
            <v>Year 2008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2"/>
  </sheetPr>
  <dimension ref="A1:BX170"/>
  <sheetViews>
    <sheetView showGridLines="0" topLeftCell="A32" zoomScaleNormal="100" zoomScaleSheetLayoutView="100" workbookViewId="0">
      <selection activeCell="C48" sqref="C48:AH48"/>
    </sheetView>
  </sheetViews>
  <sheetFormatPr defaultColWidth="2.5703125" defaultRowHeight="15" customHeight="1" outlineLevelRow="1" outlineLevelCol="1"/>
  <cols>
    <col min="1" max="1" width="2.85546875" style="90" customWidth="1"/>
    <col min="2" max="2" width="1.7109375" style="90" customWidth="1"/>
    <col min="3" max="3" width="4.5703125" style="94" customWidth="1"/>
    <col min="4" max="4" width="3.7109375" style="91" customWidth="1"/>
    <col min="5" max="5" width="2.7109375" style="91" customWidth="1"/>
    <col min="6" max="6" width="4.28515625" style="91" customWidth="1"/>
    <col min="7" max="9" width="2.7109375" style="91" customWidth="1"/>
    <col min="10" max="10" width="2" style="91" customWidth="1"/>
    <col min="11" max="11" width="2.140625" style="91" customWidth="1"/>
    <col min="12" max="12" width="2.7109375" style="91" customWidth="1"/>
    <col min="13" max="13" width="1.5703125" style="91" customWidth="1"/>
    <col min="14" max="15" width="3.42578125" style="91" customWidth="1"/>
    <col min="16" max="16" width="2.85546875" style="91" customWidth="1"/>
    <col min="17" max="17" width="2.5703125" style="91" customWidth="1"/>
    <col min="18" max="18" width="2" style="91" customWidth="1"/>
    <col min="19" max="19" width="2.5703125" style="91" customWidth="1"/>
    <col min="20" max="20" width="3.28515625" style="91" customWidth="1"/>
    <col min="21" max="21" width="1.85546875" style="91" customWidth="1"/>
    <col min="22" max="22" width="3.28515625" style="92" customWidth="1"/>
    <col min="23" max="24" width="2.5703125" style="92" customWidth="1"/>
    <col min="25" max="25" width="2.85546875" style="92" customWidth="1"/>
    <col min="26" max="26" width="4.5703125" style="92" customWidth="1"/>
    <col min="27" max="27" width="2.28515625" style="92" customWidth="1"/>
    <col min="28" max="28" width="2.7109375" style="92" customWidth="1"/>
    <col min="29" max="29" width="2.5703125" style="92" customWidth="1"/>
    <col min="30" max="30" width="3.7109375" style="92" customWidth="1"/>
    <col min="31" max="32" width="2.5703125" style="92" customWidth="1"/>
    <col min="33" max="33" width="2.7109375" style="92" customWidth="1"/>
    <col min="34" max="34" width="2.28515625" style="92" customWidth="1"/>
    <col min="35" max="35" width="2.85546875" style="90" hidden="1" customWidth="1" outlineLevel="1"/>
    <col min="36" max="36" width="1.7109375" style="109" hidden="1" customWidth="1" outlineLevel="1"/>
    <col min="37" max="37" width="2.85546875" style="94" hidden="1" customWidth="1" outlineLevel="1"/>
    <col min="38" max="46" width="2.7109375" style="91" hidden="1" customWidth="1" outlineLevel="1"/>
    <col min="47" max="55" width="2.5703125" style="91" hidden="1" customWidth="1" outlineLevel="1"/>
    <col min="56" max="67" width="2.5703125" style="92" hidden="1" customWidth="1" outlineLevel="1"/>
    <col min="68" max="68" width="2.28515625" style="92" hidden="1" customWidth="1" outlineLevel="1"/>
    <col min="69" max="69" width="2.5703125" style="92" customWidth="1" collapsed="1"/>
    <col min="70" max="70" width="16.42578125" style="66" customWidth="1"/>
    <col min="71" max="72" width="16.42578125" style="66" hidden="1" customWidth="1" outlineLevel="1"/>
    <col min="73" max="73" width="17" style="93" bestFit="1" customWidth="1" collapsed="1"/>
    <col min="74" max="76" width="16.42578125" style="93" customWidth="1"/>
    <col min="77" max="82" width="14.7109375" style="91" customWidth="1"/>
    <col min="83" max="83" width="15.5703125" style="91" bestFit="1" customWidth="1"/>
    <col min="84" max="90" width="14.7109375" style="91" customWidth="1"/>
    <col min="91" max="16384" width="2.5703125" style="91"/>
  </cols>
  <sheetData>
    <row r="1" spans="1:76" s="56" customFormat="1" ht="3.75" customHeight="1">
      <c r="A1" s="53"/>
      <c r="B1" s="54"/>
      <c r="C1" s="55"/>
      <c r="D1" s="55"/>
      <c r="E1" s="55"/>
      <c r="F1" s="55"/>
      <c r="G1" s="55"/>
      <c r="H1" s="55"/>
      <c r="I1" s="55"/>
      <c r="J1" s="55"/>
      <c r="K1" s="55"/>
      <c r="L1" s="55"/>
      <c r="M1" s="55"/>
      <c r="N1" s="55"/>
      <c r="O1" s="55"/>
      <c r="P1" s="55"/>
      <c r="Q1" s="55"/>
      <c r="R1" s="55"/>
      <c r="S1" s="55"/>
      <c r="V1" s="57"/>
      <c r="W1" s="57"/>
      <c r="X1" s="57"/>
      <c r="Y1" s="57"/>
      <c r="Z1" s="57"/>
      <c r="AA1" s="57"/>
      <c r="AB1" s="57"/>
      <c r="AC1" s="57"/>
      <c r="AD1" s="57"/>
      <c r="AE1" s="57"/>
      <c r="AF1" s="57"/>
      <c r="AG1" s="57"/>
      <c r="AH1" s="58"/>
      <c r="AI1" s="59" t="e">
        <f>IF([5]TK!$E$2&lt;&gt;"",[5]TK!$E$2,"")</f>
        <v>#REF!</v>
      </c>
      <c r="AJ1" s="60"/>
      <c r="AK1" s="55"/>
      <c r="AL1" s="55"/>
      <c r="AM1" s="55"/>
      <c r="AN1" s="55"/>
      <c r="AO1" s="55"/>
      <c r="AP1" s="55"/>
      <c r="AQ1" s="55"/>
      <c r="AR1" s="55"/>
      <c r="AS1" s="55"/>
      <c r="AT1" s="55"/>
      <c r="AU1" s="55"/>
      <c r="AV1" s="55"/>
      <c r="AW1" s="55"/>
      <c r="AX1" s="55"/>
      <c r="AY1" s="55"/>
      <c r="AZ1" s="55"/>
      <c r="BA1" s="55"/>
      <c r="BD1" s="57"/>
      <c r="BE1" s="57"/>
      <c r="BF1" s="57"/>
      <c r="BG1" s="57"/>
      <c r="BH1" s="57"/>
      <c r="BI1" s="57"/>
      <c r="BJ1" s="57"/>
      <c r="BK1" s="57"/>
      <c r="BL1" s="57"/>
      <c r="BM1" s="57"/>
      <c r="BN1" s="57"/>
      <c r="BO1" s="57"/>
      <c r="BP1" s="58"/>
      <c r="BQ1" s="58"/>
      <c r="BR1" s="61"/>
      <c r="BS1" s="61"/>
      <c r="BT1" s="61"/>
      <c r="BU1" s="62"/>
      <c r="BV1" s="62"/>
      <c r="BW1" s="62"/>
      <c r="BX1" s="63"/>
    </row>
    <row r="2" spans="1:76" s="56" customFormat="1" ht="18.75" customHeight="1">
      <c r="A2" s="351" t="s">
        <v>381</v>
      </c>
      <c r="B2" s="351"/>
      <c r="C2" s="351"/>
      <c r="D2" s="351"/>
      <c r="E2" s="351"/>
      <c r="F2" s="351"/>
      <c r="G2" s="351"/>
      <c r="H2" s="351"/>
      <c r="I2" s="351"/>
      <c r="J2" s="351"/>
      <c r="K2" s="351"/>
      <c r="L2" s="351"/>
      <c r="M2" s="351"/>
      <c r="N2" s="351"/>
      <c r="O2" s="351"/>
      <c r="P2" s="351"/>
      <c r="Q2" s="351"/>
      <c r="R2" s="351"/>
      <c r="V2" s="57"/>
      <c r="W2" s="57"/>
      <c r="X2" s="57"/>
      <c r="Y2" s="57"/>
      <c r="Z2" s="57"/>
      <c r="AA2" s="57"/>
      <c r="AB2" s="57"/>
      <c r="AC2" s="57"/>
      <c r="AD2" s="57"/>
      <c r="AE2" s="57"/>
      <c r="AF2" s="57"/>
      <c r="AG2" s="57"/>
      <c r="AH2" s="64" t="str">
        <f>[5]TK!$D$12</f>
        <v>Báo cáo tài chính</v>
      </c>
      <c r="AI2" s="53" t="str">
        <f>[5]TK!$E$3</f>
        <v>ABC SECURITIES JOINT STOCK COMPANY</v>
      </c>
      <c r="AJ2" s="65"/>
      <c r="AK2" s="55"/>
      <c r="BD2" s="57"/>
      <c r="BE2" s="57"/>
      <c r="BF2" s="57"/>
      <c r="BG2" s="57"/>
      <c r="BH2" s="57"/>
      <c r="BI2" s="57"/>
      <c r="BJ2" s="57"/>
      <c r="BK2" s="57"/>
      <c r="BL2" s="57"/>
      <c r="BM2" s="57"/>
      <c r="BN2" s="57"/>
      <c r="BO2" s="57"/>
      <c r="BP2" s="64" t="str">
        <f>[5]TK!$E$12</f>
        <v>Financial Statements</v>
      </c>
      <c r="BQ2" s="64"/>
      <c r="BR2" s="66"/>
      <c r="BS2" s="66"/>
      <c r="BT2" s="66"/>
      <c r="BU2" s="62"/>
      <c r="BV2" s="62"/>
      <c r="BW2" s="62"/>
      <c r="BX2" s="63"/>
    </row>
    <row r="3" spans="1:76" s="56" customFormat="1" ht="18" customHeight="1">
      <c r="A3" s="355" t="s">
        <v>427</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68"/>
      <c r="AD3" s="68"/>
      <c r="AE3" s="129" t="s">
        <v>492</v>
      </c>
      <c r="AF3" s="68"/>
      <c r="AG3" s="68"/>
      <c r="AH3" s="68"/>
      <c r="AI3" s="69" t="e">
        <f>[5]TK!$E$6</f>
        <v>#REF!</v>
      </c>
      <c r="AJ3" s="70"/>
      <c r="AK3" s="71"/>
      <c r="AL3" s="67"/>
      <c r="AM3" s="67"/>
      <c r="AN3" s="67"/>
      <c r="AO3" s="67"/>
      <c r="AP3" s="67"/>
      <c r="AQ3" s="67"/>
      <c r="AR3" s="67"/>
      <c r="AS3" s="67"/>
      <c r="AT3" s="67"/>
      <c r="AU3" s="67"/>
      <c r="AV3" s="67"/>
      <c r="AW3" s="67"/>
      <c r="AX3" s="67"/>
      <c r="AY3" s="67"/>
      <c r="AZ3" s="67"/>
      <c r="BA3" s="67"/>
      <c r="BB3" s="67"/>
      <c r="BC3" s="67"/>
      <c r="BD3" s="68"/>
      <c r="BE3" s="68"/>
      <c r="BF3" s="68"/>
      <c r="BG3" s="68"/>
      <c r="BH3" s="68"/>
      <c r="BI3" s="68"/>
      <c r="BJ3" s="68"/>
      <c r="BK3" s="68"/>
      <c r="BL3" s="68"/>
      <c r="BM3" s="68"/>
      <c r="BN3" s="68"/>
      <c r="BO3" s="68"/>
      <c r="BP3" s="72" t="str">
        <f>[5]TK!$E$13</f>
        <v>for the year ended 31/12/2008</v>
      </c>
      <c r="BQ3" s="64"/>
      <c r="BR3" s="66"/>
      <c r="BS3" s="66"/>
      <c r="BT3" s="66"/>
      <c r="BU3" s="63"/>
      <c r="BV3" s="63"/>
      <c r="BW3" s="63"/>
      <c r="BX3" s="63"/>
    </row>
    <row r="4" spans="1:76" s="56" customFormat="1" ht="12.75">
      <c r="A4" s="55"/>
      <c r="B4" s="55"/>
      <c r="C4" s="55"/>
      <c r="V4" s="57"/>
      <c r="W4" s="57"/>
      <c r="X4" s="57"/>
      <c r="Y4" s="57"/>
      <c r="Z4" s="57"/>
      <c r="AA4" s="57"/>
      <c r="AB4" s="57"/>
      <c r="AC4" s="57"/>
      <c r="AD4" s="57"/>
      <c r="AE4" s="57"/>
      <c r="AF4" s="57"/>
      <c r="AG4" s="57"/>
      <c r="AH4" s="57"/>
      <c r="AI4" s="55"/>
      <c r="AJ4" s="73"/>
      <c r="AK4" s="55"/>
      <c r="BD4" s="57"/>
      <c r="BE4" s="57"/>
      <c r="BF4" s="57"/>
      <c r="BG4" s="57"/>
      <c r="BH4" s="57"/>
      <c r="BI4" s="57"/>
      <c r="BJ4" s="57"/>
      <c r="BK4" s="57"/>
      <c r="BL4" s="57"/>
      <c r="BM4" s="57"/>
      <c r="BN4" s="57"/>
      <c r="BO4" s="57"/>
      <c r="BP4" s="57"/>
      <c r="BQ4" s="57"/>
      <c r="BR4" s="61"/>
      <c r="BS4" s="61"/>
      <c r="BT4" s="61"/>
      <c r="BU4" s="63"/>
      <c r="BV4" s="63"/>
      <c r="BW4" s="63"/>
      <c r="BX4" s="63"/>
    </row>
    <row r="5" spans="1:76" s="77" customFormat="1" ht="18.75">
      <c r="A5" s="352" t="s">
        <v>146</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t="s">
        <v>147</v>
      </c>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74"/>
      <c r="BR5" s="75"/>
      <c r="BS5" s="75"/>
      <c r="BT5" s="75"/>
      <c r="BU5" s="76"/>
      <c r="BV5" s="76"/>
      <c r="BW5" s="76"/>
      <c r="BX5" s="76"/>
    </row>
    <row r="6" spans="1:76" s="56" customFormat="1" ht="14.25">
      <c r="A6" s="353" t="s">
        <v>434</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4" t="str">
        <f>[5]KQKD!S6</f>
        <v>Year 2008</v>
      </c>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78"/>
      <c r="BR6" s="61"/>
      <c r="BS6" s="61"/>
      <c r="BT6" s="61"/>
      <c r="BU6" s="63"/>
      <c r="BV6" s="63"/>
      <c r="BW6" s="63"/>
      <c r="BX6" s="63"/>
    </row>
    <row r="7" spans="1:76" s="56" customFormat="1" ht="15" customHeight="1">
      <c r="A7" s="53"/>
      <c r="B7" s="55"/>
      <c r="C7" s="55"/>
      <c r="V7" s="57"/>
      <c r="W7" s="57"/>
      <c r="X7" s="57"/>
      <c r="Y7" s="57"/>
      <c r="Z7" s="57"/>
      <c r="AA7" s="57"/>
      <c r="AB7" s="57"/>
      <c r="AC7" s="57"/>
      <c r="AD7" s="57"/>
      <c r="AE7" s="57"/>
      <c r="AF7" s="57"/>
      <c r="AG7" s="57"/>
      <c r="AH7" s="57"/>
      <c r="AI7" s="53"/>
      <c r="AJ7" s="73"/>
      <c r="AK7" s="55"/>
      <c r="BD7" s="57"/>
      <c r="BE7" s="57"/>
      <c r="BF7" s="57"/>
      <c r="BG7" s="57"/>
      <c r="BH7" s="57"/>
      <c r="BI7" s="57"/>
      <c r="BJ7" s="57"/>
      <c r="BK7" s="57"/>
      <c r="BL7" s="57"/>
      <c r="BM7" s="57"/>
      <c r="BN7" s="57"/>
      <c r="BO7" s="57"/>
      <c r="BP7" s="57"/>
      <c r="BQ7" s="57"/>
      <c r="BR7" s="61"/>
      <c r="BS7" s="61"/>
      <c r="BT7" s="61"/>
      <c r="BU7" s="63"/>
      <c r="BV7" s="63"/>
      <c r="BW7" s="63"/>
      <c r="BX7" s="63"/>
    </row>
    <row r="8" spans="1:76" s="56" customFormat="1" ht="15" customHeight="1">
      <c r="A8" s="53">
        <f>IF(B8&lt;&gt;"",COUNTIF($B$8:B8,"."),"")</f>
        <v>1</v>
      </c>
      <c r="B8" s="79" t="s">
        <v>148</v>
      </c>
      <c r="C8" s="130" t="s">
        <v>149</v>
      </c>
      <c r="V8" s="57"/>
      <c r="W8" s="57"/>
      <c r="X8" s="57"/>
      <c r="Y8" s="57"/>
      <c r="Z8" s="57"/>
      <c r="AA8" s="57"/>
      <c r="AB8" s="57"/>
      <c r="AC8" s="57"/>
      <c r="AD8" s="57"/>
      <c r="AE8" s="57"/>
      <c r="AF8" s="57"/>
      <c r="AG8" s="57"/>
      <c r="AH8" s="57"/>
      <c r="AI8" s="53">
        <f>A8</f>
        <v>1</v>
      </c>
      <c r="AJ8" s="65" t="str">
        <f>B8</f>
        <v>.</v>
      </c>
      <c r="AK8" s="55" t="s">
        <v>150</v>
      </c>
      <c r="BD8" s="57"/>
      <c r="BE8" s="57"/>
      <c r="BF8" s="57"/>
      <c r="BG8" s="57"/>
      <c r="BH8" s="57"/>
      <c r="BI8" s="57"/>
      <c r="BJ8" s="57"/>
      <c r="BK8" s="57"/>
      <c r="BL8" s="57"/>
      <c r="BM8" s="57"/>
      <c r="BN8" s="57"/>
      <c r="BO8" s="57"/>
      <c r="BP8" s="57"/>
      <c r="BQ8" s="57"/>
      <c r="BR8" s="61"/>
      <c r="BS8" s="61"/>
      <c r="BT8" s="61"/>
      <c r="BU8" s="63"/>
      <c r="BV8" s="63"/>
      <c r="BW8" s="63"/>
      <c r="BX8" s="63"/>
    </row>
    <row r="9" spans="1:76" s="56" customFormat="1" ht="24.75" customHeight="1">
      <c r="A9" s="53" t="str">
        <f>IF(B9&lt;&gt;"",COUNTIF($B$8:B9,"."),"")</f>
        <v/>
      </c>
      <c r="B9" s="55"/>
      <c r="C9" s="131" t="s">
        <v>151</v>
      </c>
      <c r="V9" s="57"/>
      <c r="W9" s="57"/>
      <c r="X9" s="57"/>
      <c r="Y9" s="57"/>
      <c r="Z9" s="57"/>
      <c r="AA9" s="57"/>
      <c r="AB9" s="57"/>
      <c r="AC9" s="57"/>
      <c r="AD9" s="57"/>
      <c r="AE9" s="57"/>
      <c r="AF9" s="57"/>
      <c r="AG9" s="57"/>
      <c r="AH9" s="57"/>
      <c r="AI9" s="53"/>
      <c r="AJ9" s="65"/>
      <c r="AK9" s="53" t="s">
        <v>152</v>
      </c>
      <c r="BD9" s="57"/>
      <c r="BE9" s="57"/>
      <c r="BF9" s="57"/>
      <c r="BG9" s="57"/>
      <c r="BH9" s="57"/>
      <c r="BI9" s="57"/>
      <c r="BJ9" s="57"/>
      <c r="BK9" s="57"/>
      <c r="BL9" s="57"/>
      <c r="BM9" s="57"/>
      <c r="BN9" s="57"/>
      <c r="BO9" s="57"/>
      <c r="BP9" s="57"/>
      <c r="BQ9" s="57"/>
      <c r="BR9" s="61"/>
      <c r="BS9" s="61"/>
      <c r="BT9" s="61"/>
      <c r="BU9" s="63"/>
      <c r="BV9" s="63"/>
      <c r="BW9" s="63"/>
      <c r="BX9" s="63"/>
    </row>
    <row r="10" spans="1:76" s="56" customFormat="1" ht="37.5" customHeight="1">
      <c r="A10" s="53" t="str">
        <f>IF(B10&lt;&gt;"",COUNTIF($B$8:B10,"."),"")</f>
        <v/>
      </c>
      <c r="B10" s="55"/>
      <c r="C10" s="348" t="s">
        <v>382</v>
      </c>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53"/>
      <c r="AJ10" s="65"/>
      <c r="AK10" s="347" t="e">
        <f>#REF!</f>
        <v>#REF!</v>
      </c>
      <c r="AL10" s="347"/>
      <c r="AM10" s="347"/>
      <c r="AN10" s="347"/>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7"/>
      <c r="BQ10" s="80"/>
      <c r="BR10" s="81"/>
      <c r="BS10" s="81"/>
      <c r="BT10" s="81"/>
      <c r="BU10" s="63"/>
      <c r="BV10" s="63"/>
      <c r="BW10" s="63"/>
      <c r="BX10" s="63"/>
    </row>
    <row r="11" spans="1:76" s="56" customFormat="1" ht="21" customHeight="1">
      <c r="A11" s="53" t="str">
        <f>IF(B11&lt;&gt;"",COUNTIF($B$8:B11,"."),"")</f>
        <v/>
      </c>
      <c r="B11" s="55"/>
      <c r="C11" s="349" t="s">
        <v>153</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53"/>
      <c r="AJ11" s="65"/>
      <c r="AK11" s="350" t="e">
        <f>#REF!</f>
        <v>#REF!</v>
      </c>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82"/>
      <c r="BR11" s="81"/>
      <c r="BS11" s="81"/>
      <c r="BT11" s="81"/>
      <c r="BU11" s="57"/>
      <c r="BV11" s="63"/>
      <c r="BW11" s="63"/>
      <c r="BX11" s="63"/>
    </row>
    <row r="12" spans="1:76" s="56" customFormat="1" ht="33.75" customHeight="1">
      <c r="A12" s="53"/>
      <c r="B12" s="55"/>
      <c r="C12" s="349" t="s">
        <v>428</v>
      </c>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53"/>
      <c r="AJ12" s="65"/>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1"/>
      <c r="BS12" s="81"/>
      <c r="BT12" s="81"/>
      <c r="BU12" s="63"/>
      <c r="BV12" s="63"/>
      <c r="BW12" s="63"/>
      <c r="BX12" s="63"/>
    </row>
    <row r="13" spans="1:76" s="56" customFormat="1" ht="12" customHeight="1">
      <c r="A13" s="53" t="str">
        <f>IF(B13&lt;&gt;"",COUNTIF($B$8:B13,"."),"")</f>
        <v/>
      </c>
      <c r="B13" s="55"/>
      <c r="C13" s="55"/>
      <c r="V13" s="57"/>
      <c r="W13" s="57"/>
      <c r="X13" s="57"/>
      <c r="Y13" s="57"/>
      <c r="Z13" s="57"/>
      <c r="AA13" s="57"/>
      <c r="AB13" s="57"/>
      <c r="AC13" s="57"/>
      <c r="AD13" s="57"/>
      <c r="AE13" s="57"/>
      <c r="AF13" s="57"/>
      <c r="AG13" s="57"/>
      <c r="AH13" s="57"/>
      <c r="AI13" s="53"/>
      <c r="AJ13" s="65"/>
      <c r="AK13" s="55"/>
      <c r="BD13" s="57"/>
      <c r="BE13" s="57"/>
      <c r="BF13" s="57"/>
      <c r="BG13" s="57"/>
      <c r="BH13" s="57"/>
      <c r="BI13" s="57"/>
      <c r="BJ13" s="57"/>
      <c r="BK13" s="57"/>
      <c r="BL13" s="57"/>
      <c r="BM13" s="57"/>
      <c r="BN13" s="57"/>
      <c r="BO13" s="57"/>
      <c r="BP13" s="57"/>
      <c r="BQ13" s="57"/>
      <c r="BR13" s="61"/>
      <c r="BS13" s="61"/>
      <c r="BT13" s="61"/>
      <c r="BU13" s="63"/>
      <c r="BV13" s="63"/>
      <c r="BW13" s="63"/>
      <c r="BX13" s="63"/>
    </row>
    <row r="14" spans="1:76" s="56" customFormat="1" ht="15" customHeight="1">
      <c r="A14" s="53" t="str">
        <f>IF(B14&lt;&gt;"",COUNTIF($B$8:B14,"."),"")</f>
        <v/>
      </c>
      <c r="B14" s="55"/>
      <c r="C14" s="130" t="s">
        <v>154</v>
      </c>
      <c r="V14" s="57"/>
      <c r="W14" s="57"/>
      <c r="X14" s="57"/>
      <c r="Y14" s="57"/>
      <c r="Z14" s="57"/>
      <c r="AA14" s="57"/>
      <c r="AB14" s="57"/>
      <c r="AC14" s="57"/>
      <c r="AD14" s="57"/>
      <c r="AE14" s="57"/>
      <c r="AF14" s="57"/>
      <c r="AG14" s="57"/>
      <c r="AH14" s="57"/>
      <c r="AI14" s="53"/>
      <c r="AJ14" s="65"/>
      <c r="AK14" s="55" t="s">
        <v>155</v>
      </c>
      <c r="BD14" s="57"/>
      <c r="BE14" s="57"/>
      <c r="BF14" s="57"/>
      <c r="BG14" s="57"/>
      <c r="BH14" s="57"/>
      <c r="BI14" s="57"/>
      <c r="BJ14" s="57"/>
      <c r="BK14" s="57"/>
      <c r="BL14" s="57"/>
      <c r="BM14" s="57"/>
      <c r="BN14" s="57"/>
      <c r="BO14" s="57"/>
      <c r="BP14" s="57"/>
      <c r="BQ14" s="57"/>
      <c r="BR14" s="61"/>
      <c r="BS14" s="61"/>
      <c r="BT14" s="61"/>
      <c r="BU14" s="63"/>
      <c r="BV14" s="63"/>
      <c r="BW14" s="63"/>
      <c r="BX14" s="63"/>
    </row>
    <row r="15" spans="1:76" s="56" customFormat="1" ht="21.75" customHeight="1">
      <c r="A15" s="53" t="str">
        <f>IF(B15&lt;&gt;"",COUNTIF($B$8:B15,"."),"")</f>
        <v/>
      </c>
      <c r="B15" s="55"/>
      <c r="C15" s="348" t="s">
        <v>383</v>
      </c>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53"/>
      <c r="AJ15" s="65"/>
      <c r="AK15" s="347" t="str">
        <f>"Principal activities of the Company are: "&amp;[5]TK!E9&amp;"."</f>
        <v>Principal activities of the Company are: Securities Trading.</v>
      </c>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80"/>
      <c r="BR15" s="81"/>
      <c r="BS15" s="81"/>
      <c r="BT15" s="81"/>
      <c r="BU15" s="63"/>
      <c r="BV15" s="63"/>
      <c r="BW15" s="63"/>
      <c r="BX15" s="63"/>
    </row>
    <row r="16" spans="1:76" s="56" customFormat="1" ht="12.75" customHeight="1">
      <c r="A16" s="53" t="str">
        <f>IF(B16&lt;&gt;"",COUNTIF($B$8:B16,"."),"")</f>
        <v/>
      </c>
      <c r="B16" s="55"/>
      <c r="C16" s="55"/>
      <c r="V16" s="57"/>
      <c r="W16" s="57"/>
      <c r="X16" s="57"/>
      <c r="Y16" s="57"/>
      <c r="Z16" s="57"/>
      <c r="AA16" s="57"/>
      <c r="AB16" s="57"/>
      <c r="AC16" s="57"/>
      <c r="AD16" s="57"/>
      <c r="AE16" s="57"/>
      <c r="AF16" s="57"/>
      <c r="AG16" s="57"/>
      <c r="AH16" s="57"/>
      <c r="AI16" s="53"/>
      <c r="AJ16" s="65"/>
      <c r="AK16" s="55"/>
      <c r="BD16" s="57"/>
      <c r="BE16" s="57"/>
      <c r="BF16" s="57"/>
      <c r="BG16" s="57"/>
      <c r="BH16" s="57"/>
      <c r="BI16" s="57"/>
      <c r="BJ16" s="57"/>
      <c r="BK16" s="57"/>
      <c r="BL16" s="57"/>
      <c r="BM16" s="57"/>
      <c r="BN16" s="57"/>
      <c r="BO16" s="57"/>
      <c r="BP16" s="57"/>
      <c r="BQ16" s="57"/>
      <c r="BR16" s="61"/>
      <c r="BS16" s="61"/>
      <c r="BT16" s="61"/>
      <c r="BU16" s="63"/>
      <c r="BV16" s="63"/>
      <c r="BW16" s="63"/>
      <c r="BX16" s="63"/>
    </row>
    <row r="17" spans="1:76" s="56" customFormat="1" ht="15" customHeight="1">
      <c r="A17" s="53" t="str">
        <f>IF(B17&lt;&gt;"",COUNTIF($B$8:B17,"."),"")</f>
        <v/>
      </c>
      <c r="B17" s="55"/>
      <c r="C17" s="134" t="s">
        <v>156</v>
      </c>
      <c r="V17" s="57"/>
      <c r="W17" s="57"/>
      <c r="X17" s="57"/>
      <c r="Y17" s="57"/>
      <c r="Z17" s="57"/>
      <c r="AA17" s="57"/>
      <c r="AB17" s="57"/>
      <c r="AC17" s="57"/>
      <c r="AD17" s="57"/>
      <c r="AE17" s="57"/>
      <c r="AF17" s="57"/>
      <c r="AG17" s="57"/>
      <c r="AH17" s="57"/>
      <c r="AI17" s="53"/>
      <c r="AJ17" s="65"/>
      <c r="AK17" s="86" t="s">
        <v>157</v>
      </c>
      <c r="BD17" s="57"/>
      <c r="BE17" s="57"/>
      <c r="BF17" s="57"/>
      <c r="BG17" s="57"/>
      <c r="BH17" s="57"/>
      <c r="BI17" s="57"/>
      <c r="BJ17" s="57"/>
      <c r="BK17" s="57"/>
      <c r="BL17" s="57"/>
      <c r="BM17" s="57"/>
      <c r="BN17" s="57"/>
      <c r="BO17" s="57"/>
      <c r="BP17" s="57"/>
      <c r="BQ17" s="57"/>
      <c r="BR17" s="61"/>
      <c r="BS17" s="61"/>
      <c r="BT17" s="61"/>
      <c r="BU17" s="63"/>
      <c r="BV17" s="63"/>
      <c r="BW17" s="63"/>
      <c r="BX17" s="63"/>
    </row>
    <row r="18" spans="1:76" s="56" customFormat="1" ht="86.25" customHeight="1">
      <c r="A18" s="53" t="str">
        <f>IF(B18&lt;&gt;"",COUNTIF($B$8:B18,"."),"")</f>
        <v/>
      </c>
      <c r="B18" s="55"/>
      <c r="C18" s="348" t="s">
        <v>431</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53"/>
      <c r="AJ18" s="65"/>
      <c r="AK18" s="347" t="e">
        <f>#REF!</f>
        <v>#REF!</v>
      </c>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80"/>
      <c r="BR18" s="61"/>
      <c r="BS18" s="61"/>
      <c r="BT18" s="61"/>
      <c r="BU18" s="63"/>
      <c r="BV18" s="63"/>
      <c r="BW18" s="63"/>
      <c r="BX18" s="63"/>
    </row>
    <row r="19" spans="1:76" s="56" customFormat="1" ht="19.5" customHeight="1">
      <c r="A19" s="53" t="str">
        <f>IF(B19&lt;&gt;"",COUNTIF($B$8:B19,"."),"")</f>
        <v/>
      </c>
      <c r="B19" s="55"/>
      <c r="C19" s="133" t="str">
        <f>[5]BCaoBGD!A61</f>
        <v>-</v>
      </c>
      <c r="D19" s="348" t="s">
        <v>384</v>
      </c>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53"/>
      <c r="AJ19" s="65"/>
      <c r="AK19" s="82" t="s">
        <v>158</v>
      </c>
      <c r="AL19" s="347" t="e">
        <f>#REF!</f>
        <v>#REF!</v>
      </c>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80"/>
      <c r="BR19" s="61"/>
      <c r="BS19" s="61"/>
      <c r="BT19" s="61"/>
      <c r="BU19" s="63"/>
      <c r="BV19" s="63"/>
      <c r="BW19" s="63"/>
      <c r="BX19" s="63"/>
    </row>
    <row r="20" spans="1:76" s="56" customFormat="1" ht="19.5" customHeight="1">
      <c r="A20" s="53" t="str">
        <f>IF(B20&lt;&gt;"",COUNTIF($B$8:B20,"."),"")</f>
        <v/>
      </c>
      <c r="B20" s="55"/>
      <c r="C20" s="133" t="str">
        <f>[5]BCaoBGD!A62</f>
        <v>-</v>
      </c>
      <c r="D20" s="348" t="s">
        <v>385</v>
      </c>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53"/>
      <c r="AJ20" s="65"/>
      <c r="AK20" s="82" t="s">
        <v>158</v>
      </c>
      <c r="AL20" s="347" t="e">
        <f>#REF!</f>
        <v>#REF!</v>
      </c>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80"/>
      <c r="BR20" s="61"/>
      <c r="BS20" s="61"/>
      <c r="BT20" s="61"/>
      <c r="BU20" s="63"/>
      <c r="BV20" s="63"/>
      <c r="BW20" s="63"/>
      <c r="BX20" s="63"/>
    </row>
    <row r="21" spans="1:76" s="56" customFormat="1" ht="19.5" customHeight="1">
      <c r="A21" s="53" t="str">
        <f>IF(B21&lt;&gt;"",COUNTIF($B$8:B21,"."),"")</f>
        <v/>
      </c>
      <c r="B21" s="55"/>
      <c r="C21" s="133" t="str">
        <f>[5]BCaoBGD!A65</f>
        <v>-</v>
      </c>
      <c r="D21" s="348" t="s">
        <v>386</v>
      </c>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53"/>
      <c r="AJ21" s="65"/>
      <c r="AK21" s="82" t="s">
        <v>158</v>
      </c>
      <c r="AL21" s="347" t="e">
        <f>#REF!</f>
        <v>#REF!</v>
      </c>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80"/>
      <c r="BR21" s="61"/>
      <c r="BS21" s="61"/>
      <c r="BT21" s="61"/>
      <c r="BU21" s="63"/>
      <c r="BV21" s="63"/>
      <c r="BW21" s="63"/>
      <c r="BX21" s="63"/>
    </row>
    <row r="22" spans="1:76" s="56" customFormat="1" ht="19.5" customHeight="1">
      <c r="A22" s="53" t="str">
        <f>IF(B22&lt;&gt;"",COUNTIF($B$8:B22,"."),"")</f>
        <v/>
      </c>
      <c r="B22" s="55"/>
      <c r="C22" s="133" t="str">
        <f>[5]BCaoBGD!A66</f>
        <v>-</v>
      </c>
      <c r="D22" s="348" t="s">
        <v>159</v>
      </c>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53"/>
      <c r="AJ22" s="65"/>
      <c r="AK22" s="82" t="s">
        <v>158</v>
      </c>
      <c r="AL22" s="347" t="e">
        <f>#REF!</f>
        <v>#REF!</v>
      </c>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80"/>
      <c r="BR22" s="61"/>
      <c r="BS22" s="61"/>
      <c r="BT22" s="61"/>
      <c r="BU22" s="63"/>
      <c r="BV22" s="63"/>
      <c r="BW22" s="63"/>
      <c r="BX22" s="63"/>
    </row>
    <row r="23" spans="1:76" s="56" customFormat="1" ht="12" hidden="1" customHeight="1" outlineLevel="1">
      <c r="A23" s="53" t="str">
        <f>IF(B23&lt;&gt;"",COUNTIF($B$8:B23,"."),"")</f>
        <v/>
      </c>
      <c r="B23" s="55"/>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53"/>
      <c r="AJ23" s="65"/>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57"/>
      <c r="BR23" s="61"/>
      <c r="BS23" s="61"/>
      <c r="BT23" s="61"/>
      <c r="BU23" s="63"/>
      <c r="BV23" s="63"/>
      <c r="BW23" s="63"/>
      <c r="BX23" s="63"/>
    </row>
    <row r="24" spans="1:76" s="56" customFormat="1" ht="15" hidden="1" customHeight="1" outlineLevel="1">
      <c r="A24" s="53"/>
      <c r="B24" s="55"/>
      <c r="C24" s="86" t="s">
        <v>160</v>
      </c>
      <c r="V24" s="57"/>
      <c r="W24" s="57"/>
      <c r="X24" s="57"/>
      <c r="Y24" s="57"/>
      <c r="Z24" s="57"/>
      <c r="AA24" s="57"/>
      <c r="AB24" s="57"/>
      <c r="AC24" s="57"/>
      <c r="AD24" s="57"/>
      <c r="AE24" s="57"/>
      <c r="AF24" s="57"/>
      <c r="AG24" s="57"/>
      <c r="AH24" s="57"/>
      <c r="AI24" s="53"/>
      <c r="AJ24" s="65"/>
      <c r="AK24" s="86"/>
      <c r="BD24" s="57"/>
      <c r="BE24" s="57"/>
      <c r="BF24" s="57"/>
      <c r="BG24" s="57"/>
      <c r="BH24" s="57"/>
      <c r="BI24" s="57"/>
      <c r="BJ24" s="57"/>
      <c r="BK24" s="57"/>
      <c r="BL24" s="57"/>
      <c r="BM24" s="57"/>
      <c r="BN24" s="57"/>
      <c r="BO24" s="57"/>
      <c r="BP24" s="57"/>
      <c r="BQ24" s="57"/>
      <c r="BR24" s="61"/>
      <c r="BS24" s="61"/>
      <c r="BT24" s="61"/>
      <c r="BU24" s="63"/>
      <c r="BV24" s="63"/>
      <c r="BW24" s="63"/>
      <c r="BX24" s="63"/>
    </row>
    <row r="25" spans="1:76" s="56" customFormat="1" ht="24.75" hidden="1" customHeight="1" outlineLevel="1">
      <c r="A25" s="53"/>
      <c r="B25" s="55"/>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53"/>
      <c r="AJ25" s="65"/>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57"/>
      <c r="BR25" s="61"/>
      <c r="BS25" s="61"/>
      <c r="BT25" s="61"/>
      <c r="BU25" s="63"/>
      <c r="BV25" s="63"/>
      <c r="BW25" s="63"/>
      <c r="BX25" s="63"/>
    </row>
    <row r="26" spans="1:76" s="56" customFormat="1" ht="12" hidden="1" customHeight="1" outlineLevel="1">
      <c r="A26" s="53"/>
      <c r="B26" s="55"/>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53"/>
      <c r="AJ26" s="65"/>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57"/>
      <c r="BR26" s="61"/>
      <c r="BS26" s="61"/>
      <c r="BT26" s="61"/>
      <c r="BU26" s="63"/>
      <c r="BV26" s="63"/>
      <c r="BW26" s="63"/>
      <c r="BX26" s="63"/>
    </row>
    <row r="27" spans="1:76" s="56" customFormat="1" ht="15" hidden="1" customHeight="1" outlineLevel="1">
      <c r="A27" s="53"/>
      <c r="B27" s="55"/>
      <c r="C27" s="86" t="s">
        <v>161</v>
      </c>
      <c r="V27" s="57"/>
      <c r="W27" s="57"/>
      <c r="X27" s="57"/>
      <c r="Y27" s="57"/>
      <c r="Z27" s="57"/>
      <c r="AA27" s="57"/>
      <c r="AB27" s="57"/>
      <c r="AC27" s="57"/>
      <c r="AD27" s="57"/>
      <c r="AE27" s="57"/>
      <c r="AF27" s="57"/>
      <c r="AG27" s="57"/>
      <c r="AH27" s="57"/>
      <c r="AI27" s="53"/>
      <c r="AJ27" s="65"/>
      <c r="AK27" s="86" t="s">
        <v>162</v>
      </c>
      <c r="BD27" s="57"/>
      <c r="BE27" s="57"/>
      <c r="BF27" s="57"/>
      <c r="BG27" s="57"/>
      <c r="BH27" s="57"/>
      <c r="BI27" s="57"/>
      <c r="BJ27" s="57"/>
      <c r="BK27" s="57"/>
      <c r="BL27" s="57"/>
      <c r="BM27" s="57"/>
      <c r="BN27" s="57"/>
      <c r="BO27" s="57"/>
      <c r="BP27" s="57"/>
      <c r="BQ27" s="57"/>
      <c r="BR27" s="61"/>
      <c r="BS27" s="61"/>
      <c r="BT27" s="61"/>
      <c r="BU27" s="63"/>
      <c r="BV27" s="63"/>
      <c r="BW27" s="63"/>
      <c r="BX27" s="63"/>
    </row>
    <row r="28" spans="1:76" s="56" customFormat="1" ht="24.75" hidden="1" customHeight="1" outlineLevel="1">
      <c r="A28" s="53"/>
      <c r="B28" s="55"/>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53"/>
      <c r="AJ28" s="65"/>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7"/>
      <c r="BQ28" s="57"/>
      <c r="BR28" s="61"/>
      <c r="BS28" s="61"/>
      <c r="BT28" s="61"/>
      <c r="BU28" s="63"/>
      <c r="BV28" s="63"/>
      <c r="BW28" s="63"/>
      <c r="BX28" s="63"/>
    </row>
    <row r="29" spans="1:76" s="56" customFormat="1" ht="12" customHeight="1" collapsed="1">
      <c r="A29" s="53"/>
      <c r="B29" s="55"/>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53"/>
      <c r="AJ29" s="65"/>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57"/>
      <c r="BR29" s="61"/>
      <c r="BS29" s="61"/>
      <c r="BT29" s="61"/>
      <c r="BU29" s="63"/>
      <c r="BV29" s="63"/>
      <c r="BW29" s="63"/>
      <c r="BX29" s="63"/>
    </row>
    <row r="30" spans="1:76" s="56" customFormat="1" ht="15" customHeight="1">
      <c r="A30" s="53">
        <v>2</v>
      </c>
      <c r="B30" s="55" t="s">
        <v>148</v>
      </c>
      <c r="C30" s="130" t="s">
        <v>163</v>
      </c>
      <c r="D30" s="135"/>
      <c r="E30" s="135"/>
      <c r="F30" s="135"/>
      <c r="G30" s="135"/>
      <c r="H30" s="135"/>
      <c r="I30" s="135"/>
      <c r="J30" s="135"/>
      <c r="K30" s="135"/>
      <c r="L30" s="135"/>
      <c r="M30" s="135"/>
      <c r="N30" s="135"/>
      <c r="O30" s="135"/>
      <c r="P30" s="135"/>
      <c r="Q30" s="135"/>
      <c r="R30" s="135"/>
      <c r="S30" s="135"/>
      <c r="T30" s="135"/>
      <c r="U30" s="135"/>
      <c r="V30" s="136"/>
      <c r="W30" s="136"/>
      <c r="X30" s="136"/>
      <c r="Y30" s="136"/>
      <c r="Z30" s="136"/>
      <c r="AA30" s="136"/>
      <c r="AB30" s="136"/>
      <c r="AC30" s="136"/>
      <c r="AD30" s="136"/>
      <c r="AE30" s="136"/>
      <c r="AF30" s="136"/>
      <c r="AG30" s="136"/>
      <c r="AH30" s="136"/>
      <c r="AI30" s="53">
        <f>A30</f>
        <v>2</v>
      </c>
      <c r="AJ30" s="65" t="str">
        <f>B30</f>
        <v>.</v>
      </c>
      <c r="AK30" s="55" t="s">
        <v>164</v>
      </c>
      <c r="BD30" s="57"/>
      <c r="BE30" s="57"/>
      <c r="BF30" s="57"/>
      <c r="BG30" s="57"/>
      <c r="BH30" s="57"/>
      <c r="BI30" s="57"/>
      <c r="BJ30" s="57"/>
      <c r="BK30" s="57"/>
      <c r="BL30" s="57"/>
      <c r="BM30" s="57"/>
      <c r="BN30" s="57"/>
      <c r="BO30" s="57"/>
      <c r="BP30" s="57"/>
      <c r="BQ30" s="57"/>
      <c r="BR30" s="61"/>
      <c r="BS30" s="61"/>
      <c r="BT30" s="61"/>
      <c r="BU30" s="63"/>
      <c r="BV30" s="63"/>
      <c r="BW30" s="63"/>
      <c r="BX30" s="63"/>
    </row>
    <row r="31" spans="1:76" s="56" customFormat="1" ht="23.25" customHeight="1">
      <c r="A31" s="53" t="str">
        <f>IF(B31&lt;&gt;"",COUNTIF($B$8:B31,"."),"")</f>
        <v/>
      </c>
      <c r="B31" s="55"/>
      <c r="C31" s="134" t="s">
        <v>165</v>
      </c>
      <c r="D31" s="135"/>
      <c r="E31" s="135"/>
      <c r="F31" s="135"/>
      <c r="G31" s="135"/>
      <c r="H31" s="135"/>
      <c r="I31" s="135"/>
      <c r="J31" s="135"/>
      <c r="K31" s="135"/>
      <c r="L31" s="135"/>
      <c r="M31" s="135"/>
      <c r="N31" s="135"/>
      <c r="O31" s="135"/>
      <c r="P31" s="135"/>
      <c r="Q31" s="135"/>
      <c r="R31" s="135"/>
      <c r="S31" s="135"/>
      <c r="T31" s="135"/>
      <c r="U31" s="135"/>
      <c r="V31" s="136"/>
      <c r="W31" s="136"/>
      <c r="X31" s="136"/>
      <c r="Y31" s="136"/>
      <c r="Z31" s="136"/>
      <c r="AA31" s="136"/>
      <c r="AB31" s="136"/>
      <c r="AC31" s="136"/>
      <c r="AD31" s="136"/>
      <c r="AE31" s="136"/>
      <c r="AF31" s="136"/>
      <c r="AG31" s="136"/>
      <c r="AH31" s="136"/>
      <c r="AI31" s="53"/>
      <c r="AJ31" s="65"/>
      <c r="AK31" s="86" t="s">
        <v>166</v>
      </c>
      <c r="BD31" s="57"/>
      <c r="BE31" s="57"/>
      <c r="BF31" s="57"/>
      <c r="BG31" s="57"/>
      <c r="BH31" s="57"/>
      <c r="BI31" s="57"/>
      <c r="BJ31" s="57"/>
      <c r="BK31" s="57"/>
      <c r="BL31" s="57"/>
      <c r="BM31" s="57"/>
      <c r="BN31" s="57"/>
      <c r="BO31" s="57"/>
      <c r="BP31" s="57"/>
      <c r="BQ31" s="57"/>
      <c r="BR31" s="61"/>
      <c r="BS31" s="61"/>
      <c r="BT31" s="61"/>
      <c r="BU31" s="63"/>
      <c r="BV31" s="63"/>
      <c r="BW31" s="63"/>
      <c r="BX31" s="63"/>
    </row>
    <row r="32" spans="1:76" s="56" customFormat="1" ht="23.25" customHeight="1">
      <c r="A32" s="53" t="str">
        <f>IF(B32&lt;&gt;"",COUNTIF($B$8:B32,"."),"")</f>
        <v/>
      </c>
      <c r="B32" s="55"/>
      <c r="C32" s="348" t="s">
        <v>167</v>
      </c>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53"/>
      <c r="AJ32" s="65"/>
      <c r="AK32" s="347" t="s">
        <v>168</v>
      </c>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80"/>
      <c r="BR32" s="61"/>
      <c r="BS32" s="61"/>
      <c r="BT32" s="61"/>
      <c r="BU32" s="63"/>
      <c r="BV32" s="63"/>
      <c r="BW32" s="63"/>
      <c r="BX32" s="63"/>
    </row>
    <row r="33" spans="1:76" s="56" customFormat="1" ht="22.5" customHeight="1">
      <c r="A33" s="53" t="str">
        <f>IF(B33&lt;&gt;"",COUNTIF($B$8:B33,"."),"")</f>
        <v/>
      </c>
      <c r="B33" s="55"/>
      <c r="C33" s="137" t="s">
        <v>169</v>
      </c>
      <c r="D33" s="135"/>
      <c r="E33" s="135"/>
      <c r="F33" s="135"/>
      <c r="G33" s="135"/>
      <c r="H33" s="135"/>
      <c r="I33" s="135"/>
      <c r="J33" s="135"/>
      <c r="K33" s="135"/>
      <c r="L33" s="135"/>
      <c r="M33" s="135"/>
      <c r="N33" s="135"/>
      <c r="O33" s="135"/>
      <c r="P33" s="135"/>
      <c r="Q33" s="135"/>
      <c r="R33" s="135"/>
      <c r="S33" s="135"/>
      <c r="T33" s="135"/>
      <c r="U33" s="135"/>
      <c r="V33" s="136"/>
      <c r="W33" s="136"/>
      <c r="X33" s="136"/>
      <c r="Y33" s="136"/>
      <c r="Z33" s="136"/>
      <c r="AA33" s="136"/>
      <c r="AB33" s="136"/>
      <c r="AC33" s="136"/>
      <c r="AD33" s="136"/>
      <c r="AE33" s="136"/>
      <c r="AF33" s="136"/>
      <c r="AG33" s="136"/>
      <c r="AH33" s="136"/>
      <c r="AI33" s="53"/>
      <c r="AJ33" s="65"/>
      <c r="AK33" s="87" t="s">
        <v>170</v>
      </c>
      <c r="BD33" s="57"/>
      <c r="BE33" s="57"/>
      <c r="BF33" s="57"/>
      <c r="BG33" s="57"/>
      <c r="BH33" s="57"/>
      <c r="BI33" s="57"/>
      <c r="BJ33" s="57"/>
      <c r="BK33" s="57"/>
      <c r="BL33" s="57"/>
      <c r="BM33" s="57"/>
      <c r="BN33" s="57"/>
      <c r="BO33" s="57"/>
      <c r="BP33" s="57"/>
      <c r="BQ33" s="57"/>
      <c r="BR33" s="61"/>
      <c r="BS33" s="61"/>
      <c r="BT33" s="61"/>
      <c r="BU33" s="63"/>
      <c r="BV33" s="63"/>
      <c r="BW33" s="63"/>
      <c r="BX33" s="63"/>
    </row>
    <row r="34" spans="1:76" s="56" customFormat="1" ht="12" customHeight="1">
      <c r="A34" s="53" t="str">
        <f>IF(B34&lt;&gt;"",COUNTIF($B$8:B34,"."),"")</f>
        <v/>
      </c>
      <c r="B34" s="55"/>
      <c r="V34" s="57"/>
      <c r="W34" s="57"/>
      <c r="X34" s="57"/>
      <c r="Y34" s="57"/>
      <c r="Z34" s="57"/>
      <c r="AA34" s="57"/>
      <c r="AB34" s="57"/>
      <c r="AC34" s="57"/>
      <c r="AD34" s="57"/>
      <c r="AE34" s="57"/>
      <c r="AF34" s="57"/>
      <c r="AG34" s="57"/>
      <c r="AH34" s="57"/>
      <c r="AI34" s="53"/>
      <c r="AJ34" s="65"/>
      <c r="BD34" s="57"/>
      <c r="BE34" s="57"/>
      <c r="BF34" s="57"/>
      <c r="BG34" s="57"/>
      <c r="BH34" s="57"/>
      <c r="BI34" s="57"/>
      <c r="BJ34" s="57"/>
      <c r="BK34" s="57"/>
      <c r="BL34" s="57"/>
      <c r="BM34" s="57"/>
      <c r="BN34" s="57"/>
      <c r="BO34" s="57"/>
      <c r="BP34" s="57"/>
      <c r="BQ34" s="57"/>
      <c r="BR34" s="61"/>
      <c r="BS34" s="61"/>
      <c r="BT34" s="61"/>
      <c r="BU34" s="63"/>
      <c r="BV34" s="63"/>
      <c r="BW34" s="63"/>
      <c r="BX34" s="63"/>
    </row>
    <row r="35" spans="1:76" s="56" customFormat="1" ht="15" customHeight="1">
      <c r="A35" s="53" t="str">
        <f>IF(B35&lt;&gt;"",COUNTIF($B$8:B35,"."),"")</f>
        <v/>
      </c>
      <c r="B35" s="55"/>
      <c r="C35" s="134" t="s">
        <v>171</v>
      </c>
      <c r="D35" s="135"/>
      <c r="E35" s="135"/>
      <c r="F35" s="135"/>
      <c r="G35" s="135"/>
      <c r="H35" s="135"/>
      <c r="I35" s="135"/>
      <c r="J35" s="135"/>
      <c r="K35" s="135"/>
      <c r="L35" s="135"/>
      <c r="M35" s="135"/>
      <c r="N35" s="135"/>
      <c r="O35" s="135"/>
      <c r="P35" s="135"/>
      <c r="Q35" s="135"/>
      <c r="R35" s="135"/>
      <c r="S35" s="135"/>
      <c r="T35" s="135"/>
      <c r="U35" s="135"/>
      <c r="V35" s="136"/>
      <c r="W35" s="136"/>
      <c r="X35" s="136"/>
      <c r="Y35" s="136"/>
      <c r="Z35" s="136"/>
      <c r="AA35" s="136"/>
      <c r="AB35" s="136"/>
      <c r="AC35" s="136"/>
      <c r="AD35" s="136"/>
      <c r="AE35" s="136"/>
      <c r="AF35" s="136"/>
      <c r="AG35" s="136"/>
      <c r="AH35" s="136"/>
      <c r="AI35" s="53"/>
      <c r="AJ35" s="65"/>
      <c r="AK35" s="86" t="s">
        <v>172</v>
      </c>
      <c r="BD35" s="57"/>
      <c r="BE35" s="57"/>
      <c r="BF35" s="57"/>
      <c r="BG35" s="57"/>
      <c r="BH35" s="57"/>
      <c r="BI35" s="57"/>
      <c r="BJ35" s="57"/>
      <c r="BK35" s="57"/>
      <c r="BL35" s="57"/>
      <c r="BM35" s="57"/>
      <c r="BN35" s="57"/>
      <c r="BO35" s="57"/>
      <c r="BP35" s="57"/>
      <c r="BQ35" s="57"/>
      <c r="BR35" s="61"/>
      <c r="BS35" s="61"/>
      <c r="BT35" s="61"/>
      <c r="BU35" s="63"/>
      <c r="BV35" s="63"/>
      <c r="BW35" s="63"/>
      <c r="BX35" s="63"/>
    </row>
    <row r="36" spans="1:76" s="56" customFormat="1" ht="21.75" customHeight="1">
      <c r="A36" s="53" t="str">
        <f>IF(B36&lt;&gt;"",COUNTIF($B$8:B36,"."),"")</f>
        <v/>
      </c>
      <c r="B36" s="55"/>
      <c r="C36" s="138" t="s">
        <v>173</v>
      </c>
      <c r="D36" s="135"/>
      <c r="E36" s="135"/>
      <c r="F36" s="135"/>
      <c r="G36" s="135"/>
      <c r="H36" s="135"/>
      <c r="I36" s="135"/>
      <c r="J36" s="135"/>
      <c r="K36" s="135"/>
      <c r="L36" s="135"/>
      <c r="M36" s="135"/>
      <c r="N36" s="135"/>
      <c r="O36" s="135"/>
      <c r="P36" s="135"/>
      <c r="Q36" s="135"/>
      <c r="R36" s="135"/>
      <c r="S36" s="135"/>
      <c r="T36" s="135"/>
      <c r="U36" s="135"/>
      <c r="V36" s="136"/>
      <c r="W36" s="136"/>
      <c r="X36" s="136"/>
      <c r="Y36" s="136"/>
      <c r="Z36" s="136"/>
      <c r="AA36" s="136"/>
      <c r="AB36" s="136"/>
      <c r="AC36" s="136"/>
      <c r="AD36" s="136"/>
      <c r="AE36" s="136"/>
      <c r="AF36" s="136"/>
      <c r="AG36" s="136"/>
      <c r="AH36" s="136"/>
      <c r="AI36" s="53"/>
      <c r="AJ36" s="65"/>
      <c r="AK36" s="88" t="s">
        <v>174</v>
      </c>
      <c r="BD36" s="57"/>
      <c r="BE36" s="57"/>
      <c r="BF36" s="57"/>
      <c r="BG36" s="57"/>
      <c r="BH36" s="57"/>
      <c r="BI36" s="57"/>
      <c r="BJ36" s="57"/>
      <c r="BK36" s="57"/>
      <c r="BL36" s="57"/>
      <c r="BM36" s="57"/>
      <c r="BN36" s="57"/>
      <c r="BO36" s="57"/>
      <c r="BP36" s="57"/>
      <c r="BQ36" s="57"/>
      <c r="BR36" s="61"/>
      <c r="BS36" s="61"/>
      <c r="BT36" s="61"/>
      <c r="BU36" s="63"/>
      <c r="BV36" s="63"/>
      <c r="BW36" s="63"/>
      <c r="BX36" s="63"/>
    </row>
    <row r="37" spans="1:76" s="56" customFormat="1" ht="48.75" customHeight="1">
      <c r="A37" s="53" t="str">
        <f>IF(B37&lt;&gt;"",COUNTIF($B$8:B37,"."),"")</f>
        <v/>
      </c>
      <c r="B37" s="55"/>
      <c r="C37" s="348" t="s">
        <v>175</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53"/>
      <c r="AJ37" s="65"/>
      <c r="AK37" s="347" t="s">
        <v>176</v>
      </c>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80"/>
      <c r="BR37" s="61"/>
      <c r="BS37" s="61"/>
      <c r="BT37" s="61"/>
      <c r="BU37" s="63"/>
      <c r="BV37" s="63"/>
      <c r="BW37" s="63"/>
      <c r="BX37" s="63"/>
    </row>
    <row r="38" spans="1:76" s="56" customFormat="1" ht="12" hidden="1" customHeight="1">
      <c r="A38" s="53" t="str">
        <f>IF(B38&lt;&gt;"",COUNTIF($B$8:B38,"."),"")</f>
        <v/>
      </c>
      <c r="B38" s="55"/>
      <c r="C38" s="135"/>
      <c r="D38" s="135"/>
      <c r="E38" s="135"/>
      <c r="F38" s="135"/>
      <c r="G38" s="135"/>
      <c r="H38" s="135"/>
      <c r="I38" s="135"/>
      <c r="J38" s="135"/>
      <c r="K38" s="135"/>
      <c r="L38" s="135"/>
      <c r="M38" s="135"/>
      <c r="N38" s="135"/>
      <c r="O38" s="135"/>
      <c r="P38" s="135"/>
      <c r="Q38" s="135"/>
      <c r="R38" s="135"/>
      <c r="S38" s="135"/>
      <c r="T38" s="135"/>
      <c r="U38" s="135"/>
      <c r="V38" s="136"/>
      <c r="W38" s="136"/>
      <c r="X38" s="136"/>
      <c r="Y38" s="136"/>
      <c r="Z38" s="136"/>
      <c r="AA38" s="136"/>
      <c r="AB38" s="136"/>
      <c r="AC38" s="136"/>
      <c r="AD38" s="136"/>
      <c r="AE38" s="136"/>
      <c r="AF38" s="136"/>
      <c r="AG38" s="136"/>
      <c r="AH38" s="136"/>
      <c r="AI38" s="53"/>
      <c r="AJ38" s="65"/>
      <c r="BD38" s="57"/>
      <c r="BE38" s="57"/>
      <c r="BF38" s="57"/>
      <c r="BG38" s="57"/>
      <c r="BH38" s="57"/>
      <c r="BI38" s="57"/>
      <c r="BJ38" s="57"/>
      <c r="BK38" s="57"/>
      <c r="BL38" s="57"/>
      <c r="BM38" s="57"/>
      <c r="BN38" s="57"/>
      <c r="BO38" s="57"/>
      <c r="BP38" s="57"/>
      <c r="BQ38" s="57"/>
      <c r="BR38" s="61"/>
      <c r="BS38" s="61"/>
      <c r="BT38" s="61"/>
      <c r="BU38" s="63"/>
      <c r="BV38" s="63"/>
      <c r="BW38" s="63"/>
      <c r="BX38" s="63"/>
    </row>
    <row r="39" spans="1:76" s="56" customFormat="1" ht="15" hidden="1" customHeight="1">
      <c r="A39" s="53" t="str">
        <f>IF(B39&lt;&gt;"",COUNTIF($B$8:B39,"."),"")</f>
        <v/>
      </c>
      <c r="B39" s="55"/>
      <c r="C39" s="139" t="s">
        <v>177</v>
      </c>
      <c r="D39" s="135"/>
      <c r="E39" s="135"/>
      <c r="F39" s="135"/>
      <c r="G39" s="135"/>
      <c r="H39" s="135"/>
      <c r="I39" s="135"/>
      <c r="J39" s="135"/>
      <c r="K39" s="135"/>
      <c r="L39" s="135"/>
      <c r="M39" s="135"/>
      <c r="N39" s="135"/>
      <c r="O39" s="135"/>
      <c r="P39" s="135"/>
      <c r="Q39" s="135"/>
      <c r="R39" s="135"/>
      <c r="S39" s="135"/>
      <c r="T39" s="135"/>
      <c r="U39" s="135"/>
      <c r="V39" s="136"/>
      <c r="W39" s="136"/>
      <c r="X39" s="136"/>
      <c r="Y39" s="136"/>
      <c r="Z39" s="136"/>
      <c r="AA39" s="136"/>
      <c r="AB39" s="136"/>
      <c r="AC39" s="136"/>
      <c r="AD39" s="136"/>
      <c r="AE39" s="136"/>
      <c r="AF39" s="136"/>
      <c r="AG39" s="136"/>
      <c r="AH39" s="136"/>
      <c r="AI39" s="53"/>
      <c r="AJ39" s="65"/>
      <c r="AK39" s="89" t="s">
        <v>178</v>
      </c>
      <c r="BD39" s="57"/>
      <c r="BE39" s="57"/>
      <c r="BF39" s="57"/>
      <c r="BG39" s="57"/>
      <c r="BH39" s="57"/>
      <c r="BI39" s="57"/>
      <c r="BJ39" s="57"/>
      <c r="BK39" s="57"/>
      <c r="BL39" s="57"/>
      <c r="BM39" s="57"/>
      <c r="BN39" s="57"/>
      <c r="BO39" s="57"/>
      <c r="BP39" s="57"/>
      <c r="BQ39" s="57"/>
      <c r="BR39" s="61"/>
      <c r="BS39" s="61"/>
      <c r="BT39" s="61"/>
      <c r="BU39" s="63"/>
      <c r="BV39" s="63"/>
      <c r="BW39" s="63"/>
      <c r="BX39" s="63"/>
    </row>
    <row r="40" spans="1:76" s="56" customFormat="1" ht="64.5" hidden="1" customHeight="1">
      <c r="A40" s="53"/>
      <c r="B40" s="55"/>
      <c r="C40" s="348" t="e">
        <f>"Năm 2008, Công ty áp dụng chế độ kế toán công ty chứng khoán ban hành kèm theo Quyết định số 99/2000/QĐ-BTC ngày 13/06/2000 của Bộ Tài chính. "&amp;"Năm 2009, do thay đổi chế độ kế toán công ty chứng khoán, Công ty áp dụng chế độ kế toán nêu trên. Vì vậy, một số chỉ tiêu đầu kỳ được phân loại và trình bày lại (chi tiết tại thuyết minh số "&amp;#REF!&amp;")."</f>
        <v>#REF!</v>
      </c>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53"/>
      <c r="AJ40" s="65"/>
      <c r="BD40" s="57"/>
      <c r="BE40" s="57"/>
      <c r="BF40" s="57"/>
      <c r="BG40" s="57"/>
      <c r="BH40" s="57"/>
      <c r="BI40" s="57"/>
      <c r="BJ40" s="57"/>
      <c r="BK40" s="57"/>
      <c r="BL40" s="57"/>
      <c r="BM40" s="57"/>
      <c r="BN40" s="57"/>
      <c r="BO40" s="57"/>
      <c r="BP40" s="57"/>
      <c r="BQ40" s="57"/>
      <c r="BR40" s="61"/>
      <c r="BS40" s="61"/>
      <c r="BT40" s="61"/>
      <c r="BU40" s="63"/>
      <c r="BV40" s="63"/>
      <c r="BW40" s="63"/>
      <c r="BX40" s="63"/>
    </row>
    <row r="41" spans="1:76" s="56" customFormat="1" ht="12" hidden="1" customHeight="1">
      <c r="A41" s="53"/>
      <c r="B41" s="55"/>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53"/>
      <c r="AJ41" s="65"/>
      <c r="BD41" s="57"/>
      <c r="BE41" s="57"/>
      <c r="BF41" s="57"/>
      <c r="BG41" s="57"/>
      <c r="BH41" s="57"/>
      <c r="BI41" s="57"/>
      <c r="BJ41" s="57"/>
      <c r="BK41" s="57"/>
      <c r="BL41" s="57"/>
      <c r="BM41" s="57"/>
      <c r="BN41" s="57"/>
      <c r="BO41" s="57"/>
      <c r="BP41" s="57"/>
      <c r="BQ41" s="57"/>
      <c r="BR41" s="61"/>
      <c r="BS41" s="61"/>
      <c r="BT41" s="61"/>
      <c r="BU41" s="63"/>
      <c r="BV41" s="63"/>
      <c r="BW41" s="63"/>
      <c r="BX41" s="63"/>
    </row>
    <row r="42" spans="1:76" s="56" customFormat="1" ht="12" hidden="1" customHeight="1">
      <c r="A42" s="53"/>
      <c r="B42" s="55"/>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53"/>
      <c r="AJ42" s="65"/>
      <c r="BD42" s="57"/>
      <c r="BE42" s="57"/>
      <c r="BF42" s="57"/>
      <c r="BG42" s="57"/>
      <c r="BH42" s="57"/>
      <c r="BI42" s="57"/>
      <c r="BJ42" s="57"/>
      <c r="BK42" s="57"/>
      <c r="BL42" s="57"/>
      <c r="BM42" s="57"/>
      <c r="BN42" s="57"/>
      <c r="BO42" s="57"/>
      <c r="BP42" s="57"/>
      <c r="BQ42" s="57"/>
      <c r="BR42" s="61"/>
      <c r="BS42" s="61"/>
      <c r="BT42" s="61"/>
      <c r="BU42" s="63"/>
      <c r="BV42" s="63"/>
      <c r="BW42" s="63"/>
      <c r="BX42" s="63"/>
    </row>
    <row r="43" spans="1:76" s="56" customFormat="1" ht="12" hidden="1" customHeight="1">
      <c r="A43" s="53"/>
      <c r="B43" s="55"/>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53"/>
      <c r="AJ43" s="65"/>
      <c r="BD43" s="57"/>
      <c r="BE43" s="57"/>
      <c r="BF43" s="57"/>
      <c r="BG43" s="57"/>
      <c r="BH43" s="57"/>
      <c r="BI43" s="57"/>
      <c r="BJ43" s="57"/>
      <c r="BK43" s="57"/>
      <c r="BL43" s="57"/>
      <c r="BM43" s="57"/>
      <c r="BN43" s="57"/>
      <c r="BO43" s="57"/>
      <c r="BP43" s="57"/>
      <c r="BQ43" s="57"/>
      <c r="BR43" s="61"/>
      <c r="BS43" s="61"/>
      <c r="BT43" s="61"/>
      <c r="BU43" s="63"/>
      <c r="BV43" s="63"/>
      <c r="BW43" s="63"/>
      <c r="BX43" s="63"/>
    </row>
    <row r="44" spans="1:76" s="56" customFormat="1" ht="12" hidden="1" customHeight="1">
      <c r="A44" s="53"/>
      <c r="B44" s="5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53"/>
      <c r="AJ44" s="65"/>
      <c r="BD44" s="57"/>
      <c r="BE44" s="57"/>
      <c r="BF44" s="57"/>
      <c r="BG44" s="57"/>
      <c r="BH44" s="57"/>
      <c r="BI44" s="57"/>
      <c r="BJ44" s="57"/>
      <c r="BK44" s="57"/>
      <c r="BL44" s="57"/>
      <c r="BM44" s="57"/>
      <c r="BN44" s="57"/>
      <c r="BO44" s="57"/>
      <c r="BP44" s="57"/>
      <c r="BQ44" s="57"/>
      <c r="BR44" s="61"/>
      <c r="BS44" s="61"/>
      <c r="BT44" s="61"/>
      <c r="BU44" s="63"/>
      <c r="BV44" s="63"/>
      <c r="BW44" s="63"/>
      <c r="BX44" s="63"/>
    </row>
    <row r="45" spans="1:76" s="56" customFormat="1" ht="12" hidden="1" customHeight="1">
      <c r="A45" s="53"/>
      <c r="B45" s="55"/>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53"/>
      <c r="AJ45" s="65"/>
      <c r="BD45" s="57"/>
      <c r="BE45" s="57"/>
      <c r="BF45" s="57"/>
      <c r="BG45" s="57"/>
      <c r="BH45" s="57"/>
      <c r="BI45" s="57"/>
      <c r="BJ45" s="57"/>
      <c r="BK45" s="57"/>
      <c r="BL45" s="57"/>
      <c r="BM45" s="57"/>
      <c r="BN45" s="57"/>
      <c r="BO45" s="57"/>
      <c r="BP45" s="57"/>
      <c r="BQ45" s="57"/>
      <c r="BR45" s="61"/>
      <c r="BS45" s="61"/>
      <c r="BT45" s="61"/>
      <c r="BU45" s="63"/>
      <c r="BV45" s="63"/>
      <c r="BW45" s="63"/>
      <c r="BX45" s="63"/>
    </row>
    <row r="46" spans="1:76" s="56" customFormat="1" ht="12" customHeight="1">
      <c r="A46" s="53"/>
      <c r="B46" s="55"/>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53"/>
      <c r="AJ46" s="65"/>
      <c r="BD46" s="57"/>
      <c r="BE46" s="57"/>
      <c r="BF46" s="57"/>
      <c r="BG46" s="57"/>
      <c r="BH46" s="57"/>
      <c r="BI46" s="57"/>
      <c r="BJ46" s="57"/>
      <c r="BK46" s="57"/>
      <c r="BL46" s="57"/>
      <c r="BM46" s="57"/>
      <c r="BN46" s="57"/>
      <c r="BO46" s="57"/>
      <c r="BP46" s="57"/>
      <c r="BQ46" s="57"/>
      <c r="BR46" s="61"/>
      <c r="BS46" s="61"/>
      <c r="BT46" s="61"/>
      <c r="BU46" s="63"/>
      <c r="BV46" s="63"/>
      <c r="BW46" s="63"/>
      <c r="BX46" s="63"/>
    </row>
    <row r="47" spans="1:76" s="56" customFormat="1" ht="15" customHeight="1">
      <c r="A47" s="53" t="str">
        <f>IF(B47&lt;&gt;"",COUNTIF($B$8:B47,"."),"")</f>
        <v/>
      </c>
      <c r="B47" s="55"/>
      <c r="C47" s="139" t="s">
        <v>179</v>
      </c>
      <c r="V47" s="57"/>
      <c r="W47" s="57"/>
      <c r="X47" s="57"/>
      <c r="Y47" s="57"/>
      <c r="Z47" s="57"/>
      <c r="AA47" s="57"/>
      <c r="AB47" s="57"/>
      <c r="AC47" s="57"/>
      <c r="AD47" s="57"/>
      <c r="AE47" s="57"/>
      <c r="AF47" s="57"/>
      <c r="AG47" s="57"/>
      <c r="AH47" s="57"/>
      <c r="AI47" s="53"/>
      <c r="AJ47" s="65"/>
      <c r="AK47" s="89" t="s">
        <v>178</v>
      </c>
      <c r="BD47" s="57"/>
      <c r="BE47" s="57"/>
      <c r="BF47" s="57"/>
      <c r="BG47" s="57"/>
      <c r="BH47" s="57"/>
      <c r="BI47" s="57"/>
      <c r="BJ47" s="57"/>
      <c r="BK47" s="57"/>
      <c r="BL47" s="57"/>
      <c r="BM47" s="57"/>
      <c r="BN47" s="57"/>
      <c r="BO47" s="57"/>
      <c r="BP47" s="57"/>
      <c r="BQ47" s="57"/>
      <c r="BR47" s="61"/>
      <c r="BS47" s="61"/>
      <c r="BT47" s="61"/>
      <c r="BU47" s="63"/>
      <c r="BV47" s="63"/>
      <c r="BW47" s="63"/>
      <c r="BX47" s="63"/>
    </row>
    <row r="48" spans="1:76" s="56" customFormat="1" ht="48.75" customHeight="1">
      <c r="A48" s="53" t="str">
        <f>IF(B48&lt;&gt;"",COUNTIF($B$8:B48,"."),"")</f>
        <v/>
      </c>
      <c r="B48" s="55"/>
      <c r="C48" s="348" t="s">
        <v>180</v>
      </c>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53"/>
      <c r="AJ48" s="65"/>
      <c r="AK48" s="347" t="s">
        <v>181</v>
      </c>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80"/>
      <c r="BR48" s="61"/>
      <c r="BS48" s="61"/>
      <c r="BT48" s="61"/>
      <c r="BU48" s="63"/>
      <c r="BV48" s="63"/>
      <c r="BW48" s="63"/>
      <c r="BX48" s="63"/>
    </row>
    <row r="49" spans="1:76" s="56" customFormat="1" ht="12" customHeight="1">
      <c r="A49" s="53" t="str">
        <f>IF(B49&lt;&gt;"",COUNTIF($B$8:B49,"."),"")</f>
        <v/>
      </c>
      <c r="B49" s="55"/>
      <c r="V49" s="57"/>
      <c r="W49" s="57"/>
      <c r="X49" s="57"/>
      <c r="Y49" s="57"/>
      <c r="Z49" s="57"/>
      <c r="AA49" s="57"/>
      <c r="AB49" s="57"/>
      <c r="AC49" s="57"/>
      <c r="AD49" s="57"/>
      <c r="AE49" s="57"/>
      <c r="AF49" s="57"/>
      <c r="AG49" s="57"/>
      <c r="AH49" s="57"/>
      <c r="AI49" s="53"/>
      <c r="AJ49" s="65"/>
      <c r="BD49" s="57"/>
      <c r="BE49" s="57"/>
      <c r="BF49" s="57"/>
      <c r="BG49" s="57"/>
      <c r="BH49" s="57"/>
      <c r="BI49" s="57"/>
      <c r="BJ49" s="57"/>
      <c r="BK49" s="57"/>
      <c r="BL49" s="57"/>
      <c r="BM49" s="57"/>
      <c r="BN49" s="57"/>
      <c r="BO49" s="57"/>
      <c r="BP49" s="57"/>
      <c r="BQ49" s="57"/>
      <c r="BR49" s="61"/>
      <c r="BS49" s="61"/>
      <c r="BT49" s="61"/>
      <c r="BU49" s="63"/>
      <c r="BV49" s="63"/>
      <c r="BW49" s="63"/>
      <c r="BX49" s="63"/>
    </row>
    <row r="50" spans="1:76" s="56" customFormat="1" ht="15" customHeight="1">
      <c r="A50" s="53" t="str">
        <f>IF(B50&lt;&gt;"",COUNTIF($B$8:B50,"."),"")</f>
        <v/>
      </c>
      <c r="B50" s="55"/>
      <c r="C50" s="138" t="s">
        <v>182</v>
      </c>
      <c r="V50" s="57"/>
      <c r="W50" s="57"/>
      <c r="X50" s="57"/>
      <c r="Y50" s="57"/>
      <c r="Z50" s="57"/>
      <c r="AA50" s="57"/>
      <c r="AB50" s="57"/>
      <c r="AC50" s="57"/>
      <c r="AD50" s="57"/>
      <c r="AE50" s="57"/>
      <c r="AF50" s="57"/>
      <c r="AG50" s="57"/>
      <c r="AH50" s="57"/>
      <c r="AI50" s="53"/>
      <c r="AJ50" s="65"/>
      <c r="AK50" s="88" t="s">
        <v>183</v>
      </c>
      <c r="BD50" s="57"/>
      <c r="BE50" s="57"/>
      <c r="BF50" s="57"/>
      <c r="BG50" s="57"/>
      <c r="BH50" s="57"/>
      <c r="BI50" s="57"/>
      <c r="BJ50" s="57"/>
      <c r="BK50" s="57"/>
      <c r="BL50" s="57"/>
      <c r="BM50" s="57"/>
      <c r="BN50" s="57"/>
      <c r="BO50" s="57"/>
      <c r="BP50" s="57"/>
      <c r="BQ50" s="57"/>
      <c r="BR50" s="61"/>
      <c r="BS50" s="61"/>
      <c r="BT50" s="61"/>
      <c r="BU50" s="63"/>
      <c r="BV50" s="63"/>
      <c r="BW50" s="63"/>
      <c r="BX50" s="63"/>
    </row>
    <row r="51" spans="1:76" s="56" customFormat="1" ht="22.5" customHeight="1">
      <c r="A51" s="53" t="str">
        <f>IF(B51&lt;&gt;"",COUNTIF($B$8:B51,"."),"")</f>
        <v/>
      </c>
      <c r="B51" s="55"/>
      <c r="C51" s="348" t="s">
        <v>184</v>
      </c>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53"/>
      <c r="AJ51" s="65"/>
      <c r="AK51" s="347" t="s">
        <v>185</v>
      </c>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80"/>
      <c r="BR51" s="61"/>
      <c r="BS51" s="61"/>
      <c r="BT51" s="61"/>
      <c r="BU51" s="63"/>
      <c r="BV51" s="63"/>
      <c r="BW51" s="63"/>
      <c r="BX51" s="63"/>
    </row>
    <row r="52" spans="1:76" s="56" customFormat="1" ht="12" customHeight="1">
      <c r="A52" s="53" t="str">
        <f>IF(B52&lt;&gt;"",COUNTIF($B$8:B52,"."),"")</f>
        <v/>
      </c>
      <c r="B52" s="55"/>
      <c r="V52" s="57"/>
      <c r="W52" s="57"/>
      <c r="X52" s="57"/>
      <c r="Y52" s="57"/>
      <c r="Z52" s="57"/>
      <c r="AA52" s="57"/>
      <c r="AB52" s="57"/>
      <c r="AC52" s="57"/>
      <c r="AD52" s="57"/>
      <c r="AE52" s="57"/>
      <c r="AF52" s="57"/>
      <c r="AG52" s="57"/>
      <c r="AH52" s="57"/>
      <c r="AI52" s="53"/>
      <c r="AJ52" s="65"/>
      <c r="BD52" s="57"/>
      <c r="BE52" s="57"/>
      <c r="BF52" s="57"/>
      <c r="BG52" s="57"/>
      <c r="BH52" s="57"/>
      <c r="BI52" s="57"/>
      <c r="BJ52" s="57"/>
      <c r="BK52" s="57"/>
      <c r="BL52" s="57"/>
      <c r="BM52" s="57"/>
      <c r="BN52" s="57"/>
      <c r="BO52" s="57"/>
      <c r="BP52" s="57"/>
      <c r="BQ52" s="57"/>
      <c r="BR52" s="61"/>
      <c r="BS52" s="61"/>
      <c r="BT52" s="61"/>
      <c r="BU52" s="63"/>
      <c r="BV52" s="63"/>
      <c r="BW52" s="63"/>
      <c r="BX52" s="63"/>
    </row>
    <row r="53" spans="1:76" ht="15" customHeight="1">
      <c r="A53" s="53" t="str">
        <f>IF(B53&lt;&gt;"",COUNTIF($B$8:B53,"."),"")</f>
        <v/>
      </c>
      <c r="C53" s="134" t="s">
        <v>186</v>
      </c>
      <c r="AI53" s="53"/>
      <c r="AJ53" s="65"/>
      <c r="AK53" s="86" t="s">
        <v>187</v>
      </c>
    </row>
    <row r="54" spans="1:76" ht="49.5" customHeight="1">
      <c r="A54" s="53" t="str">
        <f>IF(B54&lt;&gt;"",COUNTIF($B$8:B54,"."),"")</f>
        <v/>
      </c>
      <c r="C54" s="348" t="s">
        <v>188</v>
      </c>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53"/>
      <c r="AJ54" s="65"/>
      <c r="AK54" s="347" t="s">
        <v>189</v>
      </c>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80"/>
    </row>
    <row r="55" spans="1:76" s="56" customFormat="1" ht="12" hidden="1" customHeight="1" outlineLevel="1">
      <c r="A55" s="53" t="str">
        <f>IF(B55&lt;&gt;"",COUNTIF($B$8:B55,"."),"")</f>
        <v/>
      </c>
      <c r="B55" s="55"/>
      <c r="V55" s="57"/>
      <c r="W55" s="57"/>
      <c r="X55" s="57"/>
      <c r="Y55" s="57"/>
      <c r="Z55" s="57"/>
      <c r="AA55" s="57"/>
      <c r="AB55" s="57"/>
      <c r="AC55" s="57"/>
      <c r="AD55" s="57"/>
      <c r="AE55" s="57"/>
      <c r="AF55" s="57"/>
      <c r="AG55" s="57"/>
      <c r="AH55" s="57"/>
      <c r="AI55" s="53"/>
      <c r="AJ55" s="65"/>
      <c r="BD55" s="57"/>
      <c r="BE55" s="57"/>
      <c r="BF55" s="57"/>
      <c r="BG55" s="57"/>
      <c r="BH55" s="57"/>
      <c r="BI55" s="57"/>
      <c r="BJ55" s="57"/>
      <c r="BK55" s="57"/>
      <c r="BL55" s="57"/>
      <c r="BM55" s="57"/>
      <c r="BN55" s="57"/>
      <c r="BO55" s="57"/>
      <c r="BP55" s="57"/>
      <c r="BQ55" s="57"/>
      <c r="BR55" s="61"/>
      <c r="BS55" s="61"/>
      <c r="BT55" s="61"/>
      <c r="BU55" s="63"/>
      <c r="BV55" s="63"/>
      <c r="BW55" s="63"/>
      <c r="BX55" s="63"/>
    </row>
    <row r="56" spans="1:76" ht="15" hidden="1" customHeight="1" outlineLevel="1">
      <c r="A56" s="53" t="str">
        <f>IF(B56&lt;&gt;"",COUNTIF($B$8:B56,"."),"")</f>
        <v/>
      </c>
      <c r="C56" s="86" t="s">
        <v>190</v>
      </c>
      <c r="D56" s="94"/>
      <c r="E56" s="94"/>
      <c r="F56" s="94"/>
      <c r="G56" s="94"/>
      <c r="H56" s="94"/>
      <c r="I56" s="94"/>
      <c r="J56" s="94"/>
      <c r="K56" s="94"/>
      <c r="L56" s="94"/>
      <c r="M56" s="94"/>
      <c r="N56" s="94"/>
      <c r="O56" s="94"/>
      <c r="P56" s="94"/>
      <c r="Q56" s="94"/>
      <c r="R56" s="94"/>
      <c r="S56" s="94"/>
      <c r="AI56" s="53"/>
      <c r="AJ56" s="65"/>
      <c r="AK56" s="86" t="s">
        <v>191</v>
      </c>
      <c r="AL56" s="94"/>
      <c r="AM56" s="94"/>
      <c r="AN56" s="94"/>
      <c r="AO56" s="94"/>
      <c r="AP56" s="94"/>
      <c r="AQ56" s="94"/>
      <c r="AR56" s="94"/>
      <c r="AS56" s="94"/>
      <c r="AT56" s="94"/>
      <c r="AU56" s="94"/>
      <c r="AV56" s="94"/>
      <c r="AW56" s="94"/>
      <c r="AX56" s="94"/>
      <c r="AY56" s="94"/>
      <c r="AZ56" s="94"/>
      <c r="BA56" s="94"/>
    </row>
    <row r="57" spans="1:76" ht="89.25" hidden="1" customHeight="1" outlineLevel="1">
      <c r="A57" s="53" t="str">
        <f>IF(B57&lt;&gt;"",COUNTIF($B$8:B57,"."),"")</f>
        <v/>
      </c>
      <c r="C57" s="347" t="s">
        <v>192</v>
      </c>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53"/>
      <c r="AJ57" s="65"/>
      <c r="AK57" s="347" t="s">
        <v>193</v>
      </c>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80"/>
    </row>
    <row r="58" spans="1:76" ht="89.25" hidden="1" customHeight="1" outlineLevel="1">
      <c r="A58" s="53" t="str">
        <f>IF(B58&lt;&gt;"",COUNTIF($B$8:B58,"."),"")</f>
        <v/>
      </c>
      <c r="C58" s="347" t="s">
        <v>194</v>
      </c>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53"/>
      <c r="AJ58" s="65"/>
      <c r="AK58" s="347" t="s">
        <v>195</v>
      </c>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80"/>
    </row>
    <row r="59" spans="1:76" ht="12" customHeight="1" collapsed="1">
      <c r="A59" s="53" t="str">
        <f>IF(B59&lt;&gt;"",COUNTIF($B$7:B59,"."),"")</f>
        <v/>
      </c>
      <c r="D59" s="94"/>
      <c r="E59" s="94"/>
      <c r="F59" s="94"/>
      <c r="G59" s="94"/>
      <c r="H59" s="94"/>
      <c r="I59" s="94"/>
      <c r="J59" s="94"/>
      <c r="K59" s="94"/>
      <c r="L59" s="94"/>
      <c r="M59" s="94"/>
      <c r="N59" s="94"/>
      <c r="O59" s="94"/>
      <c r="P59" s="94"/>
      <c r="Q59" s="94"/>
      <c r="R59" s="94"/>
      <c r="S59" s="94"/>
      <c r="AI59" s="53"/>
      <c r="AJ59" s="65"/>
      <c r="AL59" s="94"/>
      <c r="AM59" s="94"/>
      <c r="AN59" s="94"/>
      <c r="AO59" s="94"/>
      <c r="AP59" s="94"/>
      <c r="AQ59" s="94"/>
      <c r="AR59" s="94"/>
      <c r="AS59" s="94"/>
      <c r="AT59" s="94"/>
      <c r="AU59" s="94"/>
      <c r="AV59" s="94"/>
      <c r="AW59" s="94"/>
      <c r="AX59" s="94"/>
      <c r="AY59" s="94"/>
      <c r="AZ59" s="94"/>
      <c r="BA59" s="94"/>
    </row>
    <row r="60" spans="1:76" ht="15" customHeight="1">
      <c r="A60" s="53" t="str">
        <f>IF(B60&lt;&gt;"",COUNTIF($B$7:B60,"."),"")</f>
        <v/>
      </c>
      <c r="C60" s="134" t="s">
        <v>196</v>
      </c>
      <c r="D60" s="94"/>
      <c r="E60" s="94"/>
      <c r="F60" s="94"/>
      <c r="G60" s="94"/>
      <c r="H60" s="94"/>
      <c r="I60" s="94"/>
      <c r="J60" s="94"/>
      <c r="K60" s="94"/>
      <c r="L60" s="94"/>
      <c r="M60" s="94"/>
      <c r="N60" s="94"/>
      <c r="O60" s="94"/>
      <c r="P60" s="94"/>
      <c r="Q60" s="94"/>
      <c r="R60" s="94"/>
      <c r="S60" s="94"/>
      <c r="AI60" s="53"/>
      <c r="AJ60" s="65"/>
      <c r="AK60" s="86" t="s">
        <v>197</v>
      </c>
      <c r="AL60" s="94"/>
      <c r="AM60" s="94"/>
      <c r="AN60" s="94"/>
      <c r="AO60" s="94"/>
      <c r="AP60" s="94"/>
      <c r="AQ60" s="94"/>
      <c r="AR60" s="94"/>
      <c r="AS60" s="94"/>
      <c r="AT60" s="94"/>
      <c r="AU60" s="94"/>
      <c r="AV60" s="94"/>
      <c r="AW60" s="94"/>
      <c r="AX60" s="94"/>
      <c r="AY60" s="94"/>
      <c r="AZ60" s="94"/>
      <c r="BA60" s="94"/>
    </row>
    <row r="61" spans="1:76" ht="38.25" customHeight="1">
      <c r="A61" s="53" t="str">
        <f>IF(B61&lt;&gt;"",COUNTIF($B$7:B61,"."),"")</f>
        <v/>
      </c>
      <c r="C61" s="348" t="s">
        <v>198</v>
      </c>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53"/>
      <c r="AJ61" s="65"/>
      <c r="AK61" s="347" t="s">
        <v>199</v>
      </c>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80"/>
    </row>
    <row r="62" spans="1:76" ht="50.25" customHeight="1">
      <c r="A62" s="53" t="str">
        <f>IF(B62&lt;&gt;"",COUNTIF($B$7:B62,"."),"")</f>
        <v/>
      </c>
      <c r="C62" s="348" t="s">
        <v>200</v>
      </c>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53"/>
      <c r="AJ62" s="65"/>
      <c r="AK62" s="347" t="s">
        <v>201</v>
      </c>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80"/>
    </row>
    <row r="63" spans="1:76" ht="12" customHeight="1">
      <c r="A63" s="53" t="str">
        <f>IF(B63&lt;&gt;"",COUNTIF($B$8:B63,"."),"")</f>
        <v/>
      </c>
      <c r="D63" s="94"/>
      <c r="E63" s="94"/>
      <c r="F63" s="94"/>
      <c r="G63" s="94"/>
      <c r="H63" s="94"/>
      <c r="I63" s="94"/>
      <c r="J63" s="94"/>
      <c r="K63" s="94"/>
      <c r="L63" s="94"/>
      <c r="M63" s="94"/>
      <c r="N63" s="94"/>
      <c r="O63" s="94"/>
      <c r="P63" s="94"/>
      <c r="Q63" s="94"/>
      <c r="R63" s="94"/>
      <c r="S63" s="94"/>
      <c r="AI63" s="53"/>
      <c r="AJ63" s="65"/>
      <c r="AL63" s="94"/>
      <c r="AM63" s="94"/>
      <c r="AN63" s="94"/>
      <c r="AO63" s="94"/>
      <c r="AP63" s="94"/>
      <c r="AQ63" s="94"/>
      <c r="AR63" s="94"/>
      <c r="AS63" s="94"/>
      <c r="AT63" s="94"/>
      <c r="AU63" s="94"/>
      <c r="AV63" s="94"/>
      <c r="AW63" s="94"/>
      <c r="AX63" s="94"/>
      <c r="AY63" s="94"/>
      <c r="AZ63" s="94"/>
      <c r="BA63" s="94"/>
    </row>
    <row r="64" spans="1:76" ht="15" customHeight="1">
      <c r="A64" s="53" t="str">
        <f>IF(B64&lt;&gt;"",COUNTIF($B$8:B64,"."),"")</f>
        <v/>
      </c>
      <c r="C64" s="134" t="s">
        <v>202</v>
      </c>
      <c r="D64" s="94"/>
      <c r="E64" s="94"/>
      <c r="F64" s="94"/>
      <c r="G64" s="94"/>
      <c r="H64" s="94"/>
      <c r="I64" s="94"/>
      <c r="J64" s="94"/>
      <c r="K64" s="94"/>
      <c r="L64" s="94"/>
      <c r="M64" s="94"/>
      <c r="N64" s="94"/>
      <c r="O64" s="94"/>
      <c r="P64" s="94"/>
      <c r="Q64" s="94"/>
      <c r="R64" s="94"/>
      <c r="S64" s="94"/>
      <c r="AI64" s="53"/>
      <c r="AJ64" s="65"/>
      <c r="AK64" s="86" t="s">
        <v>203</v>
      </c>
      <c r="AL64" s="94"/>
      <c r="AM64" s="94"/>
      <c r="AN64" s="94"/>
      <c r="AO64" s="94"/>
      <c r="AP64" s="94"/>
      <c r="AQ64" s="94"/>
      <c r="AR64" s="94"/>
      <c r="AS64" s="94"/>
      <c r="AT64" s="94"/>
      <c r="AU64" s="94"/>
      <c r="AV64" s="94"/>
      <c r="AW64" s="94"/>
      <c r="AX64" s="94"/>
      <c r="AY64" s="94"/>
      <c r="AZ64" s="94"/>
      <c r="BA64" s="94"/>
      <c r="BW64" s="92"/>
      <c r="BX64" s="92"/>
    </row>
    <row r="65" spans="1:76" ht="50.25" customHeight="1">
      <c r="A65" s="53" t="str">
        <f>IF(B65&lt;&gt;"",COUNTIF($B$8:B65,"."),"")</f>
        <v/>
      </c>
      <c r="C65" s="348" t="s">
        <v>204</v>
      </c>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53"/>
      <c r="AJ65" s="65"/>
      <c r="AK65" s="347" t="s">
        <v>205</v>
      </c>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80"/>
      <c r="BW65" s="92"/>
      <c r="BX65" s="92"/>
    </row>
    <row r="66" spans="1:76" ht="21.75" customHeight="1">
      <c r="A66" s="53" t="str">
        <f>IF(B66&lt;&gt;"",COUNTIF($B$8:B66,"."),"")</f>
        <v/>
      </c>
      <c r="C66" s="348" t="s">
        <v>206</v>
      </c>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53"/>
      <c r="AJ66" s="65"/>
      <c r="AK66" s="347" t="s">
        <v>207</v>
      </c>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80"/>
      <c r="BW66" s="92"/>
      <c r="BX66" s="92"/>
    </row>
    <row r="67" spans="1:76" ht="21.75" customHeight="1">
      <c r="A67" s="53" t="str">
        <f>IF(B67&lt;&gt;"",COUNTIF($B$8:B67,"."),"")</f>
        <v/>
      </c>
      <c r="C67" s="348" t="s">
        <v>208</v>
      </c>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53"/>
      <c r="AJ67" s="65"/>
      <c r="AK67" s="347" t="s">
        <v>209</v>
      </c>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80"/>
      <c r="BW67" s="92"/>
      <c r="BX67" s="92"/>
    </row>
    <row r="68" spans="1:76" ht="34.5" customHeight="1">
      <c r="A68" s="53" t="str">
        <f>IF(B68&lt;&gt;"",COUNTIF($B$8:B68,"."),"")</f>
        <v/>
      </c>
      <c r="C68" s="348" t="s">
        <v>210</v>
      </c>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53"/>
      <c r="AJ68" s="65"/>
      <c r="AK68" s="347" t="s">
        <v>211</v>
      </c>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80"/>
      <c r="BW68" s="92"/>
      <c r="BX68" s="92"/>
    </row>
    <row r="69" spans="1:76" ht="12" customHeight="1">
      <c r="A69" s="53" t="str">
        <f>IF(B69&lt;&gt;"",COUNTIF($B$8:B69,"."),"")</f>
        <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53"/>
      <c r="AJ69" s="65"/>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W69" s="92"/>
      <c r="BX69" s="92"/>
    </row>
    <row r="70" spans="1:76" ht="15" customHeight="1">
      <c r="A70" s="53" t="str">
        <f>IF(B70&lt;&gt;"",COUNTIF($B$8:B70,"."),"")</f>
        <v/>
      </c>
      <c r="C70" s="134" t="s">
        <v>212</v>
      </c>
      <c r="D70" s="94"/>
      <c r="E70" s="94"/>
      <c r="F70" s="94"/>
      <c r="G70" s="94"/>
      <c r="H70" s="94"/>
      <c r="I70" s="94"/>
      <c r="J70" s="94"/>
      <c r="K70" s="94"/>
      <c r="L70" s="94"/>
      <c r="M70" s="94"/>
      <c r="N70" s="94"/>
      <c r="O70" s="94"/>
      <c r="P70" s="94"/>
      <c r="Q70" s="94"/>
      <c r="R70" s="94"/>
      <c r="S70" s="94"/>
      <c r="AI70" s="53"/>
      <c r="AJ70" s="65"/>
      <c r="AK70" s="86" t="s">
        <v>213</v>
      </c>
      <c r="AL70" s="94"/>
      <c r="AM70" s="94"/>
      <c r="AN70" s="94"/>
      <c r="AO70" s="94"/>
      <c r="AP70" s="94"/>
      <c r="AQ70" s="94"/>
      <c r="AR70" s="94"/>
      <c r="AS70" s="94"/>
      <c r="AT70" s="94"/>
      <c r="AU70" s="94"/>
      <c r="AV70" s="94"/>
      <c r="AW70" s="94"/>
      <c r="AX70" s="94"/>
      <c r="AY70" s="94"/>
      <c r="AZ70" s="94"/>
      <c r="BA70" s="94"/>
    </row>
    <row r="71" spans="1:76" ht="50.25" customHeight="1">
      <c r="A71" s="53" t="str">
        <f>IF(B71&lt;&gt;"",COUNTIF($B$8:B71,"."),"")</f>
        <v/>
      </c>
      <c r="C71" s="348" t="s">
        <v>214</v>
      </c>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53"/>
      <c r="AJ71" s="65"/>
      <c r="AK71" s="347" t="s">
        <v>215</v>
      </c>
      <c r="AL71" s="347"/>
      <c r="AM71" s="347"/>
      <c r="AN71" s="347"/>
      <c r="AO71" s="347"/>
      <c r="AP71" s="347"/>
      <c r="AQ71" s="347"/>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7"/>
      <c r="BN71" s="347"/>
      <c r="BO71" s="347"/>
      <c r="BP71" s="347"/>
      <c r="BQ71" s="80"/>
    </row>
    <row r="72" spans="1:76" ht="31.5" customHeight="1">
      <c r="A72" s="53" t="str">
        <f>IF(B72&lt;&gt;"",COUNTIF($B$8:B72,"."),"")</f>
        <v/>
      </c>
      <c r="C72" s="349" t="s">
        <v>216</v>
      </c>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53"/>
      <c r="AJ72" s="65"/>
      <c r="AK72" s="350" t="s">
        <v>217</v>
      </c>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82"/>
    </row>
    <row r="73" spans="1:76" s="96" customFormat="1" ht="15" hidden="1" customHeight="1" outlineLevel="1">
      <c r="A73" s="83" t="str">
        <f>IF(B73&lt;&gt;"",COUNTIF($B$8:B73,"."),"")</f>
        <v/>
      </c>
      <c r="B73" s="95"/>
      <c r="D73" s="97"/>
      <c r="F73" s="140" t="s">
        <v>158</v>
      </c>
      <c r="G73" s="141" t="s">
        <v>23</v>
      </c>
      <c r="H73" s="140"/>
      <c r="I73" s="140"/>
      <c r="J73" s="140"/>
      <c r="K73" s="140"/>
      <c r="L73" s="140"/>
      <c r="M73" s="140"/>
      <c r="N73" s="140"/>
      <c r="O73" s="140"/>
      <c r="P73" s="140"/>
      <c r="Q73" s="140"/>
      <c r="R73" s="140"/>
      <c r="S73" s="140"/>
      <c r="T73" s="142"/>
      <c r="U73" s="142"/>
      <c r="V73" s="143"/>
      <c r="W73" s="143"/>
      <c r="X73" s="143"/>
      <c r="Y73" s="144" t="s">
        <v>218</v>
      </c>
      <c r="Z73" s="145" t="s">
        <v>219</v>
      </c>
      <c r="AA73" s="143"/>
      <c r="AB73" s="143"/>
      <c r="AC73" s="143"/>
      <c r="AD73" s="99"/>
      <c r="AE73" s="99"/>
      <c r="AF73" s="99"/>
      <c r="AG73" s="99"/>
      <c r="AH73" s="99"/>
      <c r="AI73" s="83"/>
      <c r="AJ73" s="85"/>
      <c r="AL73" s="97"/>
      <c r="AN73" s="97" t="s">
        <v>158</v>
      </c>
      <c r="AO73" s="98" t="s">
        <v>220</v>
      </c>
      <c r="AP73" s="97"/>
      <c r="AQ73" s="97"/>
      <c r="AR73" s="97"/>
      <c r="AS73" s="97"/>
      <c r="AT73" s="97"/>
      <c r="AU73" s="97"/>
      <c r="AV73" s="97"/>
      <c r="AW73" s="97"/>
      <c r="AX73" s="97"/>
      <c r="AY73" s="97"/>
      <c r="AZ73" s="97"/>
      <c r="BA73" s="97"/>
      <c r="BD73" s="99"/>
      <c r="BE73" s="99"/>
      <c r="BF73" s="99"/>
      <c r="BG73" s="100" t="str">
        <f t="shared" ref="BG73:BG78" si="0">Y73</f>
        <v>15 - 50</v>
      </c>
      <c r="BH73" s="98" t="s">
        <v>221</v>
      </c>
      <c r="BI73" s="99"/>
      <c r="BJ73" s="99"/>
      <c r="BK73" s="99"/>
      <c r="BL73" s="99"/>
      <c r="BM73" s="99"/>
      <c r="BN73" s="99"/>
      <c r="BO73" s="99"/>
      <c r="BP73" s="99"/>
      <c r="BQ73" s="99"/>
      <c r="BR73" s="101"/>
      <c r="BS73" s="101"/>
      <c r="BT73" s="101"/>
      <c r="BU73" s="102"/>
      <c r="BV73" s="102"/>
      <c r="BW73" s="102"/>
      <c r="BX73" s="102"/>
    </row>
    <row r="74" spans="1:76" s="96" customFormat="1" ht="16.5" customHeight="1" collapsed="1">
      <c r="A74" s="83" t="str">
        <f>IF(B74&lt;&gt;"",COUNTIF($B$8:B74,"."),"")</f>
        <v/>
      </c>
      <c r="B74" s="95"/>
      <c r="C74" s="142"/>
      <c r="D74" s="140"/>
      <c r="E74" s="142"/>
      <c r="F74" s="140" t="s">
        <v>158</v>
      </c>
      <c r="G74" s="141" t="s">
        <v>222</v>
      </c>
      <c r="H74" s="140"/>
      <c r="I74" s="140"/>
      <c r="J74" s="140"/>
      <c r="K74" s="140"/>
      <c r="L74" s="140"/>
      <c r="M74" s="140"/>
      <c r="N74" s="140"/>
      <c r="O74" s="140"/>
      <c r="P74" s="140"/>
      <c r="Q74" s="140"/>
      <c r="R74" s="140"/>
      <c r="S74" s="140"/>
      <c r="T74" s="142"/>
      <c r="U74" s="142"/>
      <c r="V74" s="143"/>
      <c r="W74" s="143"/>
      <c r="X74" s="143"/>
      <c r="Y74" s="144" t="s">
        <v>223</v>
      </c>
      <c r="Z74" s="145" t="s">
        <v>219</v>
      </c>
      <c r="AA74" s="143"/>
      <c r="AB74" s="143"/>
      <c r="AC74" s="143"/>
      <c r="AD74" s="143"/>
      <c r="AE74" s="143"/>
      <c r="AF74" s="143"/>
      <c r="AG74" s="143"/>
      <c r="AH74" s="143"/>
      <c r="AI74" s="83"/>
      <c r="AJ74" s="85"/>
      <c r="AL74" s="97"/>
      <c r="AN74" s="97" t="s">
        <v>158</v>
      </c>
      <c r="AO74" s="98" t="s">
        <v>224</v>
      </c>
      <c r="AP74" s="97"/>
      <c r="AQ74" s="97"/>
      <c r="AR74" s="97"/>
      <c r="AS74" s="97"/>
      <c r="AT74" s="97"/>
      <c r="AU74" s="97"/>
      <c r="AV74" s="97"/>
      <c r="AW74" s="97"/>
      <c r="AX74" s="97"/>
      <c r="AY74" s="97"/>
      <c r="AZ74" s="97"/>
      <c r="BA74" s="97"/>
      <c r="BD74" s="99"/>
      <c r="BE74" s="99"/>
      <c r="BF74" s="99"/>
      <c r="BG74" s="100" t="str">
        <f t="shared" si="0"/>
        <v>04 - 05</v>
      </c>
      <c r="BH74" s="98" t="s">
        <v>221</v>
      </c>
      <c r="BI74" s="99"/>
      <c r="BJ74" s="99"/>
      <c r="BK74" s="99"/>
      <c r="BL74" s="99"/>
      <c r="BM74" s="99"/>
      <c r="BN74" s="99"/>
      <c r="BO74" s="99"/>
      <c r="BP74" s="99"/>
      <c r="BQ74" s="99"/>
      <c r="BR74" s="101"/>
      <c r="BS74" s="101"/>
      <c r="BT74" s="101"/>
      <c r="BU74" s="102"/>
      <c r="BV74" s="102"/>
      <c r="BW74" s="102"/>
      <c r="BX74" s="102"/>
    </row>
    <row r="75" spans="1:76" s="96" customFormat="1" ht="15" hidden="1" customHeight="1" outlineLevel="1">
      <c r="A75" s="83" t="str">
        <f>IF(B75&lt;&gt;"",COUNTIF($B$8:B75,"."),"")</f>
        <v/>
      </c>
      <c r="B75" s="95"/>
      <c r="C75" s="142"/>
      <c r="D75" s="140"/>
      <c r="E75" s="142"/>
      <c r="F75" s="140" t="s">
        <v>158</v>
      </c>
      <c r="G75" s="141" t="s">
        <v>225</v>
      </c>
      <c r="H75" s="140"/>
      <c r="I75" s="140"/>
      <c r="J75" s="140"/>
      <c r="K75" s="140"/>
      <c r="L75" s="140"/>
      <c r="M75" s="140"/>
      <c r="N75" s="140"/>
      <c r="O75" s="140"/>
      <c r="P75" s="140"/>
      <c r="Q75" s="140"/>
      <c r="R75" s="140"/>
      <c r="S75" s="140"/>
      <c r="T75" s="142"/>
      <c r="U75" s="142"/>
      <c r="V75" s="143"/>
      <c r="W75" s="143"/>
      <c r="X75" s="143"/>
      <c r="Y75" s="144" t="s">
        <v>226</v>
      </c>
      <c r="Z75" s="145" t="s">
        <v>219</v>
      </c>
      <c r="AA75" s="143"/>
      <c r="AB75" s="143"/>
      <c r="AC75" s="143"/>
      <c r="AD75" s="143"/>
      <c r="AE75" s="143"/>
      <c r="AF75" s="143"/>
      <c r="AG75" s="143"/>
      <c r="AH75" s="143"/>
      <c r="AI75" s="83"/>
      <c r="AJ75" s="85"/>
      <c r="AL75" s="97"/>
      <c r="AN75" s="97" t="s">
        <v>158</v>
      </c>
      <c r="AO75" s="98" t="s">
        <v>227</v>
      </c>
      <c r="AP75" s="97"/>
      <c r="AQ75" s="97"/>
      <c r="AR75" s="97"/>
      <c r="AS75" s="97"/>
      <c r="AT75" s="97"/>
      <c r="AU75" s="97"/>
      <c r="AV75" s="97"/>
      <c r="AW75" s="97"/>
      <c r="AX75" s="97"/>
      <c r="AY75" s="97"/>
      <c r="AZ75" s="97"/>
      <c r="BA75" s="97"/>
      <c r="BD75" s="99"/>
      <c r="BE75" s="99"/>
      <c r="BF75" s="99"/>
      <c r="BG75" s="100" t="str">
        <f t="shared" si="0"/>
        <v>03 - 08</v>
      </c>
      <c r="BH75" s="98" t="s">
        <v>221</v>
      </c>
      <c r="BI75" s="99"/>
      <c r="BJ75" s="99"/>
      <c r="BK75" s="99"/>
      <c r="BL75" s="99"/>
      <c r="BM75" s="99"/>
      <c r="BN75" s="99"/>
      <c r="BO75" s="99"/>
      <c r="BP75" s="99"/>
      <c r="BQ75" s="99"/>
      <c r="BR75" s="101"/>
      <c r="BS75" s="101"/>
      <c r="BT75" s="101"/>
      <c r="BU75" s="102"/>
      <c r="BV75" s="102"/>
      <c r="BW75" s="102"/>
      <c r="BX75" s="102"/>
    </row>
    <row r="76" spans="1:76" s="96" customFormat="1" ht="17.25" customHeight="1" collapsed="1">
      <c r="A76" s="83" t="str">
        <f>IF(B76&lt;&gt;"",COUNTIF($B$8:B76,"."),"")</f>
        <v/>
      </c>
      <c r="B76" s="95"/>
      <c r="C76" s="142"/>
      <c r="D76" s="140"/>
      <c r="E76" s="142"/>
      <c r="F76" s="140" t="s">
        <v>158</v>
      </c>
      <c r="G76" s="146" t="s">
        <v>225</v>
      </c>
      <c r="H76" s="140"/>
      <c r="I76" s="140"/>
      <c r="J76" s="140"/>
      <c r="K76" s="140"/>
      <c r="L76" s="140"/>
      <c r="M76" s="140"/>
      <c r="N76" s="140"/>
      <c r="O76" s="140"/>
      <c r="P76" s="140"/>
      <c r="Q76" s="140"/>
      <c r="R76" s="140"/>
      <c r="S76" s="140"/>
      <c r="T76" s="142"/>
      <c r="U76" s="142"/>
      <c r="V76" s="143"/>
      <c r="W76" s="143"/>
      <c r="X76" s="143"/>
      <c r="Y76" s="144" t="s">
        <v>223</v>
      </c>
      <c r="Z76" s="145" t="s">
        <v>219</v>
      </c>
      <c r="AA76" s="143"/>
      <c r="AB76" s="143"/>
      <c r="AC76" s="143"/>
      <c r="AD76" s="143"/>
      <c r="AE76" s="143"/>
      <c r="AF76" s="143"/>
      <c r="AG76" s="143"/>
      <c r="AH76" s="143"/>
      <c r="AI76" s="83"/>
      <c r="AJ76" s="85"/>
      <c r="AL76" s="97"/>
      <c r="AN76" s="97" t="s">
        <v>158</v>
      </c>
      <c r="AO76" s="98" t="s">
        <v>228</v>
      </c>
      <c r="AP76" s="97"/>
      <c r="AQ76" s="97"/>
      <c r="AR76" s="97"/>
      <c r="AS76" s="97"/>
      <c r="AT76" s="97"/>
      <c r="AU76" s="97"/>
      <c r="AV76" s="97"/>
      <c r="AW76" s="97"/>
      <c r="AX76" s="97"/>
      <c r="AY76" s="97"/>
      <c r="AZ76" s="97"/>
      <c r="BA76" s="97"/>
      <c r="BD76" s="99"/>
      <c r="BE76" s="99"/>
      <c r="BF76" s="99"/>
      <c r="BG76" s="100" t="str">
        <f t="shared" si="0"/>
        <v>04 - 05</v>
      </c>
      <c r="BH76" s="98" t="s">
        <v>221</v>
      </c>
      <c r="BI76" s="99"/>
      <c r="BJ76" s="99"/>
      <c r="BK76" s="99"/>
      <c r="BL76" s="99"/>
      <c r="BM76" s="99"/>
      <c r="BN76" s="99"/>
      <c r="BO76" s="99"/>
      <c r="BP76" s="99"/>
      <c r="BQ76" s="99"/>
      <c r="BR76" s="101"/>
      <c r="BS76" s="101"/>
      <c r="BT76" s="101"/>
      <c r="BU76" s="102"/>
      <c r="BV76" s="102"/>
      <c r="BW76" s="102"/>
      <c r="BX76" s="102"/>
    </row>
    <row r="77" spans="1:76" s="96" customFormat="1" ht="15" hidden="1" customHeight="1" outlineLevel="1">
      <c r="A77" s="83" t="str">
        <f>IF(B77&lt;&gt;"",COUNTIF($B$8:B77,"."),"")</f>
        <v/>
      </c>
      <c r="B77" s="95"/>
      <c r="C77" s="142"/>
      <c r="D77" s="140"/>
      <c r="E77" s="142"/>
      <c r="F77" s="140" t="s">
        <v>158</v>
      </c>
      <c r="G77" s="141" t="s">
        <v>229</v>
      </c>
      <c r="H77" s="140"/>
      <c r="I77" s="140"/>
      <c r="J77" s="140"/>
      <c r="K77" s="140"/>
      <c r="L77" s="140"/>
      <c r="M77" s="140"/>
      <c r="N77" s="140"/>
      <c r="O77" s="140"/>
      <c r="P77" s="140"/>
      <c r="Q77" s="140"/>
      <c r="R77" s="140"/>
      <c r="S77" s="140"/>
      <c r="T77" s="142"/>
      <c r="U77" s="142"/>
      <c r="V77" s="143"/>
      <c r="W77" s="143"/>
      <c r="X77" s="143"/>
      <c r="Y77" s="144" t="s">
        <v>230</v>
      </c>
      <c r="Z77" s="145" t="s">
        <v>219</v>
      </c>
      <c r="AA77" s="143"/>
      <c r="AB77" s="143"/>
      <c r="AC77" s="143"/>
      <c r="AD77" s="143"/>
      <c r="AE77" s="143"/>
      <c r="AF77" s="143"/>
      <c r="AG77" s="143"/>
      <c r="AH77" s="143"/>
      <c r="AI77" s="83"/>
      <c r="AJ77" s="85"/>
      <c r="AL77" s="97"/>
      <c r="AN77" s="97" t="s">
        <v>158</v>
      </c>
      <c r="AO77" s="98" t="s">
        <v>231</v>
      </c>
      <c r="AP77" s="97"/>
      <c r="AQ77" s="97"/>
      <c r="AR77" s="97"/>
      <c r="AS77" s="97"/>
      <c r="AT77" s="97"/>
      <c r="AU77" s="97"/>
      <c r="AV77" s="97"/>
      <c r="AW77" s="97"/>
      <c r="AX77" s="97"/>
      <c r="AY77" s="97"/>
      <c r="AZ77" s="97"/>
      <c r="BA77" s="97"/>
      <c r="BD77" s="99"/>
      <c r="BE77" s="99"/>
      <c r="BF77" s="99"/>
      <c r="BG77" s="100" t="str">
        <f t="shared" si="0"/>
        <v>50</v>
      </c>
      <c r="BH77" s="98" t="s">
        <v>221</v>
      </c>
      <c r="BI77" s="99"/>
      <c r="BJ77" s="99"/>
      <c r="BK77" s="99"/>
      <c r="BL77" s="99"/>
      <c r="BM77" s="99"/>
      <c r="BN77" s="99"/>
      <c r="BO77" s="99"/>
      <c r="BP77" s="99"/>
      <c r="BQ77" s="99"/>
      <c r="BR77" s="101"/>
      <c r="BS77" s="101"/>
      <c r="BT77" s="101"/>
      <c r="BU77" s="102"/>
      <c r="BV77" s="102"/>
      <c r="BW77" s="102"/>
      <c r="BX77" s="102"/>
    </row>
    <row r="78" spans="1:76" s="96" customFormat="1" ht="16.5" customHeight="1" collapsed="1">
      <c r="A78" s="83" t="str">
        <f>IF(B78&lt;&gt;"",COUNTIF($B$8:B78,"."),"")</f>
        <v/>
      </c>
      <c r="B78" s="95"/>
      <c r="C78" s="142"/>
      <c r="D78" s="140"/>
      <c r="E78" s="142"/>
      <c r="F78" s="140" t="s">
        <v>158</v>
      </c>
      <c r="G78" s="141" t="s">
        <v>232</v>
      </c>
      <c r="H78" s="140"/>
      <c r="I78" s="140"/>
      <c r="J78" s="140"/>
      <c r="K78" s="140"/>
      <c r="L78" s="140"/>
      <c r="M78" s="140"/>
      <c r="N78" s="140"/>
      <c r="O78" s="140"/>
      <c r="P78" s="140"/>
      <c r="Q78" s="140"/>
      <c r="R78" s="140"/>
      <c r="S78" s="140"/>
      <c r="T78" s="142"/>
      <c r="U78" s="142"/>
      <c r="V78" s="143"/>
      <c r="W78" s="143"/>
      <c r="X78" s="143"/>
      <c r="Y78" s="147">
        <v>10</v>
      </c>
      <c r="Z78" s="145" t="s">
        <v>219</v>
      </c>
      <c r="AA78" s="143"/>
      <c r="AB78" s="143"/>
      <c r="AC78" s="143"/>
      <c r="AD78" s="143"/>
      <c r="AE78" s="143"/>
      <c r="AF78" s="143"/>
      <c r="AG78" s="143"/>
      <c r="AH78" s="143"/>
      <c r="AI78" s="83"/>
      <c r="AJ78" s="85"/>
      <c r="AL78" s="97"/>
      <c r="AN78" s="97" t="s">
        <v>158</v>
      </c>
      <c r="AO78" s="98" t="s">
        <v>233</v>
      </c>
      <c r="AP78" s="97"/>
      <c r="AQ78" s="97"/>
      <c r="AR78" s="97"/>
      <c r="AS78" s="97"/>
      <c r="AT78" s="97"/>
      <c r="AU78" s="97"/>
      <c r="AV78" s="97"/>
      <c r="AW78" s="97"/>
      <c r="AX78" s="97"/>
      <c r="AY78" s="97"/>
      <c r="AZ78" s="97"/>
      <c r="BA78" s="97"/>
      <c r="BD78" s="99"/>
      <c r="BE78" s="99"/>
      <c r="BF78" s="99"/>
      <c r="BG78" s="100">
        <f t="shared" si="0"/>
        <v>10</v>
      </c>
      <c r="BH78" s="98" t="s">
        <v>221</v>
      </c>
      <c r="BI78" s="99"/>
      <c r="BJ78" s="99"/>
      <c r="BK78" s="99"/>
      <c r="BL78" s="99"/>
      <c r="BM78" s="99"/>
      <c r="BN78" s="99"/>
      <c r="BO78" s="99"/>
      <c r="BP78" s="99"/>
      <c r="BQ78" s="99"/>
      <c r="BR78" s="101"/>
      <c r="BS78" s="101"/>
      <c r="BT78" s="101"/>
      <c r="BU78" s="102"/>
      <c r="BV78" s="102"/>
      <c r="BW78" s="102"/>
      <c r="BX78" s="102"/>
    </row>
    <row r="79" spans="1:76" ht="45.75" hidden="1" customHeight="1" outlineLevel="1">
      <c r="A79" s="53" t="str">
        <f>IF(B79&lt;&gt;"",COUNTIF($B$8:B79,"."),"")</f>
        <v/>
      </c>
      <c r="C79" s="348" t="s">
        <v>234</v>
      </c>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53"/>
      <c r="AJ79" s="65"/>
      <c r="AK79" s="347" t="s">
        <v>235</v>
      </c>
      <c r="AL79" s="347"/>
      <c r="AM79" s="347"/>
      <c r="AN79" s="347"/>
      <c r="AO79" s="347"/>
      <c r="AP79" s="347"/>
      <c r="AQ79" s="347"/>
      <c r="AR79" s="347"/>
      <c r="AS79" s="347"/>
      <c r="AT79" s="347"/>
      <c r="AU79" s="347"/>
      <c r="AV79" s="347"/>
      <c r="AW79" s="347"/>
      <c r="AX79" s="347"/>
      <c r="AY79" s="347"/>
      <c r="AZ79" s="347"/>
      <c r="BA79" s="347"/>
      <c r="BB79" s="347"/>
      <c r="BC79" s="347"/>
      <c r="BD79" s="347"/>
      <c r="BE79" s="347"/>
      <c r="BF79" s="347"/>
      <c r="BG79" s="347"/>
      <c r="BH79" s="347"/>
      <c r="BI79" s="347"/>
      <c r="BJ79" s="347"/>
      <c r="BK79" s="347"/>
      <c r="BL79" s="347"/>
      <c r="BM79" s="347"/>
      <c r="BN79" s="347"/>
      <c r="BO79" s="347"/>
      <c r="BP79" s="347"/>
      <c r="BQ79" s="80"/>
    </row>
    <row r="80" spans="1:76" ht="12" hidden="1" customHeight="1" outlineLevel="1" collapsed="1">
      <c r="A80" s="53" t="str">
        <f>IF(B80&lt;&gt;"",COUNTIF($B$8:B80,"."),"")</f>
        <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53"/>
      <c r="AJ80" s="65"/>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row>
    <row r="81" spans="1:76" ht="15" hidden="1" customHeight="1" outlineLevel="1">
      <c r="A81" s="53" t="str">
        <f>IF(B81&lt;&gt;"",COUNTIF($B$8:B81,"."),"")</f>
        <v/>
      </c>
      <c r="C81" s="134" t="s">
        <v>236</v>
      </c>
      <c r="D81" s="148"/>
      <c r="E81" s="148"/>
      <c r="F81" s="148"/>
      <c r="G81" s="148"/>
      <c r="H81" s="148"/>
      <c r="I81" s="148"/>
      <c r="J81" s="148"/>
      <c r="K81" s="148"/>
      <c r="L81" s="148"/>
      <c r="M81" s="148"/>
      <c r="N81" s="148"/>
      <c r="O81" s="148"/>
      <c r="P81" s="148"/>
      <c r="Q81" s="148"/>
      <c r="R81" s="148"/>
      <c r="S81" s="148"/>
      <c r="T81" s="149"/>
      <c r="U81" s="149"/>
      <c r="V81" s="150"/>
      <c r="W81" s="150"/>
      <c r="X81" s="150"/>
      <c r="Y81" s="150"/>
      <c r="Z81" s="150"/>
      <c r="AA81" s="150"/>
      <c r="AB81" s="150"/>
      <c r="AC81" s="150"/>
      <c r="AD81" s="150"/>
      <c r="AE81" s="150"/>
      <c r="AF81" s="150"/>
      <c r="AG81" s="150"/>
      <c r="AH81" s="150"/>
      <c r="AI81" s="53"/>
      <c r="AJ81" s="65"/>
      <c r="AK81" s="86" t="s">
        <v>237</v>
      </c>
      <c r="AL81" s="94"/>
      <c r="AM81" s="94"/>
      <c r="AN81" s="94"/>
      <c r="AO81" s="94"/>
      <c r="AP81" s="94"/>
      <c r="AQ81" s="94"/>
      <c r="AR81" s="94"/>
      <c r="AS81" s="94"/>
      <c r="AT81" s="94"/>
      <c r="AU81" s="94"/>
      <c r="AV81" s="94"/>
      <c r="AW81" s="94"/>
      <c r="AX81" s="94"/>
      <c r="AY81" s="94"/>
      <c r="AZ81" s="94"/>
      <c r="BA81" s="94"/>
      <c r="BW81" s="92"/>
      <c r="BX81" s="92"/>
    </row>
    <row r="82" spans="1:76" ht="36.75" hidden="1" customHeight="1" outlineLevel="1">
      <c r="A82" s="53" t="str">
        <f>IF(B82&lt;&gt;"",COUNTIF($B$8:B82,"."),"")</f>
        <v/>
      </c>
      <c r="C82" s="348" t="s">
        <v>238</v>
      </c>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53"/>
      <c r="AJ82" s="65"/>
      <c r="AK82" s="347" t="s">
        <v>239</v>
      </c>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W82" s="92"/>
      <c r="BX82" s="92"/>
    </row>
    <row r="83" spans="1:76" ht="22.5" hidden="1" customHeight="1" outlineLevel="1">
      <c r="A83" s="53" t="str">
        <f>IF(B83&lt;&gt;"",COUNTIF($B$8:B83,"."),"")</f>
        <v/>
      </c>
      <c r="C83" s="348" t="s">
        <v>240</v>
      </c>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53"/>
      <c r="AJ83" s="65"/>
      <c r="AK83" s="347" t="s">
        <v>241</v>
      </c>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W83" s="92"/>
      <c r="BX83" s="92"/>
    </row>
    <row r="84" spans="1:76" ht="14.25" customHeight="1" collapsed="1">
      <c r="A84" s="53" t="str">
        <f>IF(B84&lt;&gt;"",COUNTIF($B$8:B84,"."),"")</f>
        <v/>
      </c>
      <c r="C84" s="148"/>
      <c r="D84" s="148"/>
      <c r="E84" s="148"/>
      <c r="F84" s="140" t="s">
        <v>158</v>
      </c>
      <c r="G84" s="148" t="s">
        <v>242</v>
      </c>
      <c r="H84" s="148"/>
      <c r="I84" s="148"/>
      <c r="J84" s="148"/>
      <c r="K84" s="148"/>
      <c r="L84" s="148"/>
      <c r="M84" s="148"/>
      <c r="N84" s="148"/>
      <c r="O84" s="148"/>
      <c r="P84" s="148"/>
      <c r="Q84" s="148"/>
      <c r="R84" s="148"/>
      <c r="S84" s="148"/>
      <c r="T84" s="149"/>
      <c r="U84" s="149"/>
      <c r="V84" s="150"/>
      <c r="W84" s="150"/>
      <c r="X84" s="150"/>
      <c r="Y84" s="144" t="s">
        <v>243</v>
      </c>
      <c r="Z84" s="145" t="s">
        <v>219</v>
      </c>
      <c r="AA84" s="150"/>
      <c r="AB84" s="150"/>
      <c r="AC84" s="150"/>
      <c r="AD84" s="150"/>
      <c r="AE84" s="150"/>
      <c r="AF84" s="150"/>
      <c r="AG84" s="150"/>
      <c r="AH84" s="150"/>
      <c r="AI84" s="53"/>
      <c r="AJ84" s="65"/>
      <c r="AL84" s="94"/>
      <c r="AM84" s="94"/>
      <c r="AN84" s="94"/>
      <c r="AO84" s="94"/>
      <c r="AP84" s="94"/>
      <c r="AQ84" s="94"/>
      <c r="AR84" s="94"/>
      <c r="AS84" s="94"/>
      <c r="AT84" s="94"/>
      <c r="AU84" s="94"/>
      <c r="AV84" s="94"/>
      <c r="AW84" s="94"/>
      <c r="AX84" s="94"/>
      <c r="AY84" s="94"/>
      <c r="AZ84" s="94"/>
      <c r="BA84" s="94"/>
    </row>
    <row r="85" spans="1:76" ht="17.25" customHeight="1">
      <c r="A85" s="53" t="str">
        <f>IF(B85&lt;&gt;"",COUNTIF($B$8:B85,"."),"")</f>
        <v/>
      </c>
      <c r="C85" s="134" t="s">
        <v>244</v>
      </c>
      <c r="D85" s="148"/>
      <c r="E85" s="148"/>
      <c r="F85" s="148"/>
      <c r="G85" s="148"/>
      <c r="H85" s="148"/>
      <c r="I85" s="148"/>
      <c r="J85" s="148"/>
      <c r="K85" s="148"/>
      <c r="L85" s="148"/>
      <c r="M85" s="148"/>
      <c r="N85" s="148"/>
      <c r="O85" s="148"/>
      <c r="P85" s="148"/>
      <c r="Q85" s="148"/>
      <c r="R85" s="148"/>
      <c r="S85" s="148"/>
      <c r="T85" s="149"/>
      <c r="U85" s="149"/>
      <c r="V85" s="150"/>
      <c r="W85" s="150"/>
      <c r="X85" s="150"/>
      <c r="Y85" s="150"/>
      <c r="Z85" s="150"/>
      <c r="AA85" s="150"/>
      <c r="AB85" s="150"/>
      <c r="AC85" s="150"/>
      <c r="AD85" s="150"/>
      <c r="AE85" s="150"/>
      <c r="AF85" s="150"/>
      <c r="AG85" s="150"/>
      <c r="AH85" s="150"/>
      <c r="AI85" s="53"/>
      <c r="AJ85" s="65"/>
      <c r="AK85" s="86" t="s">
        <v>245</v>
      </c>
      <c r="AL85" s="94"/>
      <c r="AM85" s="94"/>
      <c r="AN85" s="94"/>
      <c r="AO85" s="94"/>
      <c r="AP85" s="94"/>
      <c r="AQ85" s="94"/>
      <c r="AR85" s="94"/>
      <c r="AS85" s="94"/>
      <c r="AT85" s="94"/>
      <c r="AU85" s="94"/>
      <c r="AV85" s="94"/>
      <c r="AW85" s="94"/>
      <c r="AX85" s="94"/>
      <c r="AY85" s="94"/>
      <c r="AZ85" s="94"/>
      <c r="BA85" s="94"/>
    </row>
    <row r="86" spans="1:76" ht="38.25" customHeight="1">
      <c r="A86" s="53" t="str">
        <f>IF(B86&lt;&gt;"",COUNTIF($B$8:B86,"."),"")</f>
        <v/>
      </c>
      <c r="C86" s="348" t="s">
        <v>246</v>
      </c>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53"/>
      <c r="AJ86" s="65"/>
      <c r="AK86" s="347" t="s">
        <v>247</v>
      </c>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O86" s="347"/>
      <c r="BP86" s="347"/>
      <c r="BQ86" s="80"/>
    </row>
    <row r="87" spans="1:76" ht="38.25" customHeight="1">
      <c r="A87" s="53" t="str">
        <f>IF(B87&lt;&gt;"",COUNTIF($B$8:B87,"."),"")</f>
        <v/>
      </c>
      <c r="C87" s="348" t="s">
        <v>432</v>
      </c>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53"/>
      <c r="AJ87" s="65"/>
      <c r="AK87" s="347" t="s">
        <v>248</v>
      </c>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80"/>
    </row>
    <row r="88" spans="1:76" ht="57" customHeight="1">
      <c r="A88" s="53"/>
      <c r="C88" s="348" t="s">
        <v>249</v>
      </c>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53"/>
      <c r="AJ88" s="65"/>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row>
    <row r="89" spans="1:76" ht="15" customHeight="1">
      <c r="A89" s="53" t="str">
        <f>IF(B89&lt;&gt;"",COUNTIF($B$8:B89,"."),"")</f>
        <v/>
      </c>
      <c r="C89" s="134" t="s">
        <v>250</v>
      </c>
      <c r="D89" s="94"/>
      <c r="E89" s="94"/>
      <c r="F89" s="94"/>
      <c r="G89" s="94"/>
      <c r="H89" s="94"/>
      <c r="I89" s="94"/>
      <c r="J89" s="94"/>
      <c r="K89" s="94"/>
      <c r="L89" s="94"/>
      <c r="M89" s="94"/>
      <c r="N89" s="94"/>
      <c r="O89" s="94"/>
      <c r="P89" s="94"/>
      <c r="Q89" s="94"/>
      <c r="R89" s="94"/>
      <c r="S89" s="94"/>
      <c r="AI89" s="53"/>
      <c r="AJ89" s="65"/>
      <c r="AK89" s="86" t="s">
        <v>251</v>
      </c>
      <c r="AL89" s="94"/>
      <c r="AM89" s="94"/>
      <c r="AN89" s="94"/>
      <c r="AO89" s="94"/>
      <c r="AP89" s="94"/>
      <c r="AQ89" s="94"/>
      <c r="AR89" s="94"/>
      <c r="AS89" s="94"/>
      <c r="AT89" s="94"/>
      <c r="AU89" s="94"/>
      <c r="AV89" s="94"/>
      <c r="AW89" s="94"/>
      <c r="AX89" s="94"/>
      <c r="AY89" s="94"/>
      <c r="AZ89" s="94"/>
      <c r="BA89" s="94"/>
      <c r="BW89" s="92"/>
      <c r="BX89" s="92"/>
    </row>
    <row r="90" spans="1:76" ht="60.75" hidden="1" customHeight="1" outlineLevel="1">
      <c r="A90" s="53" t="str">
        <f>IF(B90&lt;&gt;"",COUNTIF($B$8:B90,"."),"")</f>
        <v/>
      </c>
      <c r="C90" s="347" t="s">
        <v>252</v>
      </c>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53"/>
      <c r="AJ90" s="65"/>
      <c r="AK90" s="347" t="s">
        <v>253</v>
      </c>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80"/>
      <c r="BW90" s="92"/>
      <c r="BX90" s="92"/>
    </row>
    <row r="91" spans="1:76" ht="61.5" hidden="1" customHeight="1" outlineLevel="1">
      <c r="A91" s="53" t="str">
        <f>IF(B91&lt;&gt;"",COUNTIF($B$8:B91,"."),"")</f>
        <v/>
      </c>
      <c r="C91" s="347" t="s">
        <v>254</v>
      </c>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53"/>
      <c r="AJ91" s="65"/>
      <c r="AK91" s="347" t="s">
        <v>255</v>
      </c>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80"/>
      <c r="BW91" s="92"/>
      <c r="BX91" s="92"/>
    </row>
    <row r="92" spans="1:76" ht="63" hidden="1" customHeight="1" outlineLevel="1">
      <c r="A92" s="53" t="str">
        <f>IF(B92&lt;&gt;"",COUNTIF($B$8:B92,"."),"")</f>
        <v/>
      </c>
      <c r="C92" s="347" t="s">
        <v>256</v>
      </c>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53"/>
      <c r="AJ92" s="65"/>
      <c r="AK92" s="347" t="s">
        <v>257</v>
      </c>
      <c r="AL92" s="347"/>
      <c r="AM92" s="347"/>
      <c r="AN92" s="347"/>
      <c r="AO92" s="347"/>
      <c r="AP92" s="347"/>
      <c r="AQ92" s="347"/>
      <c r="AR92" s="347"/>
      <c r="AS92" s="347"/>
      <c r="AT92" s="347"/>
      <c r="AU92" s="347"/>
      <c r="AV92" s="347"/>
      <c r="AW92" s="347"/>
      <c r="AX92" s="347"/>
      <c r="AY92" s="347"/>
      <c r="AZ92" s="347"/>
      <c r="BA92" s="347"/>
      <c r="BB92" s="347"/>
      <c r="BC92" s="347"/>
      <c r="BD92" s="347"/>
      <c r="BE92" s="347"/>
      <c r="BF92" s="347"/>
      <c r="BG92" s="347"/>
      <c r="BH92" s="347"/>
      <c r="BI92" s="347"/>
      <c r="BJ92" s="347"/>
      <c r="BK92" s="347"/>
      <c r="BL92" s="347"/>
      <c r="BM92" s="347"/>
      <c r="BN92" s="347"/>
      <c r="BO92" s="347"/>
      <c r="BP92" s="347"/>
      <c r="BQ92" s="80"/>
      <c r="BW92" s="92"/>
      <c r="BX92" s="92"/>
    </row>
    <row r="93" spans="1:76" ht="37.5" hidden="1" customHeight="1" outlineLevel="1">
      <c r="A93" s="53" t="str">
        <f>IF(B93&lt;&gt;"",COUNTIF($B$8:B93,"."),"")</f>
        <v/>
      </c>
      <c r="C93" s="347" t="s">
        <v>258</v>
      </c>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53"/>
      <c r="AJ93" s="65"/>
      <c r="AK93" s="347" t="s">
        <v>259</v>
      </c>
      <c r="AL93" s="347"/>
      <c r="AM93" s="347"/>
      <c r="AN93" s="347"/>
      <c r="AO93" s="347"/>
      <c r="AP93" s="347"/>
      <c r="AQ93" s="347"/>
      <c r="AR93" s="347"/>
      <c r="AS93" s="347"/>
      <c r="AT93" s="347"/>
      <c r="AU93" s="347"/>
      <c r="AV93" s="347"/>
      <c r="AW93" s="347"/>
      <c r="AX93" s="347"/>
      <c r="AY93" s="347"/>
      <c r="AZ93" s="347"/>
      <c r="BA93" s="347"/>
      <c r="BB93" s="347"/>
      <c r="BC93" s="347"/>
      <c r="BD93" s="347"/>
      <c r="BE93" s="347"/>
      <c r="BF93" s="347"/>
      <c r="BG93" s="347"/>
      <c r="BH93" s="347"/>
      <c r="BI93" s="347"/>
      <c r="BJ93" s="347"/>
      <c r="BK93" s="347"/>
      <c r="BL93" s="347"/>
      <c r="BM93" s="347"/>
      <c r="BN93" s="347"/>
      <c r="BO93" s="347"/>
      <c r="BP93" s="347"/>
      <c r="BQ93" s="80"/>
      <c r="BW93" s="92"/>
      <c r="BX93" s="92"/>
    </row>
    <row r="94" spans="1:76" ht="10.5" hidden="1" customHeight="1" outlineLevel="1">
      <c r="A94" s="53"/>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53"/>
      <c r="AJ94" s="65"/>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W94" s="92"/>
      <c r="BX94" s="92"/>
    </row>
    <row r="95" spans="1:76" s="96" customFormat="1" ht="31.5" hidden="1" customHeight="1" outlineLevel="1">
      <c r="A95" s="83" t="str">
        <f>IF(B95&lt;&gt;"",COUNTIF($B$8:B95,"."),"")</f>
        <v/>
      </c>
      <c r="B95" s="95"/>
      <c r="C95" s="84" t="s">
        <v>158</v>
      </c>
      <c r="D95" s="346" t="s">
        <v>260</v>
      </c>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83"/>
      <c r="AJ95" s="85"/>
      <c r="AK95" s="84" t="s">
        <v>158</v>
      </c>
      <c r="AL95" s="346" t="s">
        <v>261</v>
      </c>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84"/>
      <c r="BR95" s="101"/>
      <c r="BS95" s="101"/>
      <c r="BT95" s="101"/>
      <c r="BU95" s="102"/>
      <c r="BV95" s="102"/>
      <c r="BW95" s="99"/>
      <c r="BX95" s="99"/>
    </row>
    <row r="96" spans="1:76" s="96" customFormat="1" ht="31.5" hidden="1" customHeight="1" outlineLevel="1">
      <c r="A96" s="83" t="str">
        <f>IF(B96&lt;&gt;"",COUNTIF($B$8:B96,"."),"")</f>
        <v/>
      </c>
      <c r="B96" s="95"/>
      <c r="C96" s="84" t="s">
        <v>158</v>
      </c>
      <c r="D96" s="346" t="s">
        <v>262</v>
      </c>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83"/>
      <c r="AJ96" s="85"/>
      <c r="AK96" s="84" t="s">
        <v>158</v>
      </c>
      <c r="AL96" s="346" t="s">
        <v>261</v>
      </c>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6"/>
      <c r="BK96" s="346"/>
      <c r="BL96" s="346"/>
      <c r="BM96" s="346"/>
      <c r="BN96" s="346"/>
      <c r="BO96" s="346"/>
      <c r="BP96" s="346"/>
      <c r="BQ96" s="84"/>
      <c r="BR96" s="101"/>
      <c r="BS96" s="101"/>
      <c r="BT96" s="101"/>
      <c r="BU96" s="102"/>
      <c r="BV96" s="102"/>
      <c r="BW96" s="99"/>
      <c r="BX96" s="99"/>
    </row>
    <row r="97" spans="1:76" ht="23.25" customHeight="1" collapsed="1">
      <c r="A97" s="53" t="str">
        <f>IF(B97&lt;&gt;"",COUNTIF($B$8:B97,"."),"")</f>
        <v/>
      </c>
      <c r="C97" s="348" t="s">
        <v>263</v>
      </c>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53"/>
      <c r="AJ97" s="65"/>
      <c r="AK97" s="347" t="s">
        <v>264</v>
      </c>
      <c r="AL97" s="347"/>
      <c r="AM97" s="347"/>
      <c r="AN97" s="347"/>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47"/>
      <c r="BM97" s="347"/>
      <c r="BN97" s="347"/>
      <c r="BO97" s="347"/>
      <c r="BP97" s="347"/>
      <c r="BQ97" s="80"/>
      <c r="BW97" s="92"/>
      <c r="BX97" s="92"/>
    </row>
    <row r="98" spans="1:76" ht="10.5" customHeight="1">
      <c r="A98" s="53"/>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53"/>
      <c r="AJ98" s="65"/>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W98" s="92"/>
      <c r="BX98" s="92"/>
    </row>
    <row r="99" spans="1:76" s="96" customFormat="1" ht="31.5" customHeight="1">
      <c r="A99" s="83" t="str">
        <f>IF(B99&lt;&gt;"",COUNTIF($B$8:B99,"."),"")</f>
        <v/>
      </c>
      <c r="B99" s="95"/>
      <c r="C99" s="151" t="s">
        <v>158</v>
      </c>
      <c r="D99" s="345" t="s">
        <v>265</v>
      </c>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83"/>
      <c r="AJ99" s="85"/>
      <c r="AK99" s="84" t="s">
        <v>158</v>
      </c>
      <c r="AL99" s="346" t="s">
        <v>266</v>
      </c>
      <c r="AM99" s="346"/>
      <c r="AN99" s="346"/>
      <c r="AO99" s="346"/>
      <c r="AP99" s="346"/>
      <c r="AQ99" s="346"/>
      <c r="AR99" s="346"/>
      <c r="AS99" s="346"/>
      <c r="AT99" s="346"/>
      <c r="AU99" s="346"/>
      <c r="AV99" s="346"/>
      <c r="AW99" s="346"/>
      <c r="AX99" s="346"/>
      <c r="AY99" s="346"/>
      <c r="AZ99" s="346"/>
      <c r="BA99" s="346"/>
      <c r="BB99" s="346"/>
      <c r="BC99" s="346"/>
      <c r="BD99" s="346"/>
      <c r="BE99" s="346"/>
      <c r="BF99" s="346"/>
      <c r="BG99" s="346"/>
      <c r="BH99" s="346"/>
      <c r="BI99" s="346"/>
      <c r="BJ99" s="346"/>
      <c r="BK99" s="346"/>
      <c r="BL99" s="346"/>
      <c r="BM99" s="346"/>
      <c r="BN99" s="346"/>
      <c r="BO99" s="346"/>
      <c r="BP99" s="346"/>
      <c r="BQ99" s="84"/>
      <c r="BR99" s="101"/>
      <c r="BS99" s="101"/>
      <c r="BT99" s="101"/>
      <c r="BU99" s="102"/>
      <c r="BV99" s="102"/>
      <c r="BW99" s="99"/>
      <c r="BX99" s="99"/>
    </row>
    <row r="100" spans="1:76" s="96" customFormat="1" ht="19.5" customHeight="1">
      <c r="A100" s="83" t="str">
        <f>IF(B100&lt;&gt;"",COUNTIF($B$8:B100,"."),"")</f>
        <v/>
      </c>
      <c r="B100" s="95"/>
      <c r="C100" s="151" t="s">
        <v>158</v>
      </c>
      <c r="D100" s="345" t="s">
        <v>267</v>
      </c>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83"/>
      <c r="AJ100" s="85"/>
      <c r="AK100" s="84" t="s">
        <v>158</v>
      </c>
      <c r="AL100" s="346" t="s">
        <v>268</v>
      </c>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84"/>
      <c r="BR100" s="101"/>
      <c r="BS100" s="101"/>
      <c r="BT100" s="101"/>
      <c r="BU100" s="102"/>
      <c r="BV100" s="102"/>
      <c r="BW100" s="99"/>
      <c r="BX100" s="99"/>
    </row>
    <row r="101" spans="1:76" s="96" customFormat="1" ht="25.5" customHeight="1">
      <c r="A101" s="83" t="str">
        <f>IF(B101&lt;&gt;"",COUNTIF($B$8:B101,"."),"")</f>
        <v/>
      </c>
      <c r="B101" s="95"/>
      <c r="C101" s="151" t="s">
        <v>158</v>
      </c>
      <c r="D101" s="345" t="s">
        <v>269</v>
      </c>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83"/>
      <c r="AJ101" s="85"/>
      <c r="AK101" s="84" t="s">
        <v>158</v>
      </c>
      <c r="AL101" s="346" t="s">
        <v>270</v>
      </c>
      <c r="AM101" s="346"/>
      <c r="AN101" s="346"/>
      <c r="AO101" s="346"/>
      <c r="AP101" s="346"/>
      <c r="AQ101" s="346"/>
      <c r="AR101" s="346"/>
      <c r="AS101" s="346"/>
      <c r="AT101" s="346"/>
      <c r="AU101" s="346"/>
      <c r="AV101" s="346"/>
      <c r="AW101" s="346"/>
      <c r="AX101" s="346"/>
      <c r="AY101" s="346"/>
      <c r="AZ101" s="346"/>
      <c r="BA101" s="346"/>
      <c r="BB101" s="346"/>
      <c r="BC101" s="346"/>
      <c r="BD101" s="346"/>
      <c r="BE101" s="346"/>
      <c r="BF101" s="346"/>
      <c r="BG101" s="346"/>
      <c r="BH101" s="346"/>
      <c r="BI101" s="346"/>
      <c r="BJ101" s="346"/>
      <c r="BK101" s="346"/>
      <c r="BL101" s="346"/>
      <c r="BM101" s="346"/>
      <c r="BN101" s="346"/>
      <c r="BO101" s="346"/>
      <c r="BP101" s="346"/>
      <c r="BQ101" s="84"/>
      <c r="BR101" s="101"/>
      <c r="BS101" s="101"/>
      <c r="BT101" s="101"/>
      <c r="BU101" s="102"/>
      <c r="BV101" s="102"/>
      <c r="BW101" s="99"/>
      <c r="BX101" s="99"/>
    </row>
    <row r="102" spans="1:76" ht="15" customHeight="1">
      <c r="A102" s="53" t="str">
        <f>IF(B102&lt;&gt;"",COUNTIF($B$8:B102,"."),"")</f>
        <v/>
      </c>
      <c r="C102" s="134" t="s">
        <v>271</v>
      </c>
      <c r="D102" s="148"/>
      <c r="E102" s="148"/>
      <c r="F102" s="148"/>
      <c r="G102" s="148"/>
      <c r="H102" s="148"/>
      <c r="I102" s="148"/>
      <c r="J102" s="148"/>
      <c r="K102" s="148"/>
      <c r="L102" s="148"/>
      <c r="M102" s="148"/>
      <c r="N102" s="148"/>
      <c r="O102" s="148"/>
      <c r="P102" s="148"/>
      <c r="Q102" s="148"/>
      <c r="R102" s="148"/>
      <c r="S102" s="148"/>
      <c r="T102" s="149"/>
      <c r="U102" s="149"/>
      <c r="V102" s="150"/>
      <c r="W102" s="150"/>
      <c r="X102" s="150"/>
      <c r="Y102" s="150"/>
      <c r="Z102" s="150"/>
      <c r="AA102" s="150"/>
      <c r="AB102" s="150"/>
      <c r="AC102" s="150"/>
      <c r="AD102" s="150"/>
      <c r="AE102" s="150"/>
      <c r="AF102" s="150"/>
      <c r="AG102" s="150"/>
      <c r="AH102" s="150"/>
      <c r="AI102" s="53"/>
      <c r="AJ102" s="65"/>
      <c r="AK102" s="86"/>
      <c r="AL102" s="94"/>
      <c r="AM102" s="94"/>
      <c r="AN102" s="94"/>
      <c r="AO102" s="94"/>
      <c r="AP102" s="94"/>
      <c r="AQ102" s="94"/>
      <c r="AR102" s="94"/>
      <c r="AS102" s="94"/>
      <c r="AT102" s="94"/>
      <c r="AU102" s="94"/>
      <c r="AV102" s="94"/>
      <c r="AW102" s="94"/>
      <c r="AX102" s="94"/>
      <c r="AY102" s="94"/>
      <c r="AZ102" s="94"/>
      <c r="BA102" s="94"/>
      <c r="BW102" s="92"/>
      <c r="BX102" s="92"/>
    </row>
    <row r="103" spans="1:76" ht="50.25" customHeight="1">
      <c r="A103" s="53" t="str">
        <f>IF(B103&lt;&gt;"",COUNTIF($B$8:B103,"."),"")</f>
        <v/>
      </c>
      <c r="C103" s="348" t="s">
        <v>387</v>
      </c>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53"/>
      <c r="AJ103" s="65"/>
      <c r="AK103" s="347" t="s">
        <v>272</v>
      </c>
      <c r="AL103" s="347"/>
      <c r="AM103" s="347"/>
      <c r="AN103" s="347"/>
      <c r="AO103" s="347"/>
      <c r="AP103" s="347"/>
      <c r="AQ103" s="347"/>
      <c r="AR103" s="347"/>
      <c r="AS103" s="347"/>
      <c r="AT103" s="347"/>
      <c r="AU103" s="347"/>
      <c r="AV103" s="347"/>
      <c r="AW103" s="347"/>
      <c r="AX103" s="347"/>
      <c r="AY103" s="347"/>
      <c r="AZ103" s="347"/>
      <c r="BA103" s="347"/>
      <c r="BB103" s="347"/>
      <c r="BC103" s="347"/>
      <c r="BD103" s="347"/>
      <c r="BE103" s="347"/>
      <c r="BF103" s="347"/>
      <c r="BG103" s="347"/>
      <c r="BH103" s="347"/>
      <c r="BI103" s="347"/>
      <c r="BJ103" s="347"/>
      <c r="BK103" s="347"/>
      <c r="BL103" s="347"/>
      <c r="BM103" s="347"/>
      <c r="BN103" s="347"/>
      <c r="BO103" s="347"/>
      <c r="BP103" s="347"/>
      <c r="BQ103" s="80"/>
      <c r="BW103" s="92"/>
      <c r="BX103" s="92"/>
    </row>
    <row r="104" spans="1:76" ht="12" customHeight="1">
      <c r="A104" s="53" t="str">
        <f>IF(B104&lt;&gt;"",COUNTIF($B$8:B104,"."),"")</f>
        <v/>
      </c>
      <c r="C104" s="152"/>
      <c r="D104" s="148"/>
      <c r="E104" s="148"/>
      <c r="F104" s="148"/>
      <c r="G104" s="148"/>
      <c r="H104" s="148"/>
      <c r="I104" s="148"/>
      <c r="J104" s="148"/>
      <c r="K104" s="148"/>
      <c r="L104" s="148"/>
      <c r="M104" s="148"/>
      <c r="N104" s="148"/>
      <c r="O104" s="148"/>
      <c r="P104" s="148"/>
      <c r="Q104" s="148"/>
      <c r="R104" s="148"/>
      <c r="S104" s="148"/>
      <c r="T104" s="149"/>
      <c r="U104" s="149"/>
      <c r="V104" s="150"/>
      <c r="W104" s="150"/>
      <c r="X104" s="150"/>
      <c r="Y104" s="150"/>
      <c r="Z104" s="150"/>
      <c r="AA104" s="150"/>
      <c r="AB104" s="150"/>
      <c r="AC104" s="150"/>
      <c r="AD104" s="150"/>
      <c r="AE104" s="150"/>
      <c r="AF104" s="150"/>
      <c r="AG104" s="150"/>
      <c r="AH104" s="150"/>
      <c r="AI104" s="53"/>
      <c r="AJ104" s="65"/>
      <c r="AK104" s="103"/>
      <c r="AL104" s="94"/>
      <c r="AM104" s="94"/>
      <c r="AN104" s="94"/>
      <c r="AO104" s="94"/>
      <c r="AP104" s="94"/>
      <c r="AQ104" s="94"/>
      <c r="AR104" s="94"/>
      <c r="AS104" s="94"/>
      <c r="AT104" s="94"/>
      <c r="AU104" s="94"/>
      <c r="AV104" s="94"/>
      <c r="AW104" s="94"/>
      <c r="AX104" s="94"/>
      <c r="AY104" s="94"/>
      <c r="AZ104" s="94"/>
      <c r="BA104" s="94"/>
    </row>
    <row r="105" spans="1:76" ht="15" hidden="1" customHeight="1" outlineLevel="1">
      <c r="A105" s="53" t="str">
        <f>IF(B105&lt;&gt;"",COUNTIF($B$8:B105,"."),"")</f>
        <v/>
      </c>
      <c r="C105" s="134" t="s">
        <v>273</v>
      </c>
      <c r="D105" s="148"/>
      <c r="E105" s="148"/>
      <c r="F105" s="148"/>
      <c r="G105" s="148"/>
      <c r="H105" s="148"/>
      <c r="I105" s="148"/>
      <c r="J105" s="148"/>
      <c r="K105" s="148"/>
      <c r="L105" s="148"/>
      <c r="M105" s="148"/>
      <c r="N105" s="148"/>
      <c r="O105" s="148"/>
      <c r="P105" s="148"/>
      <c r="Q105" s="148"/>
      <c r="R105" s="148"/>
      <c r="S105" s="148"/>
      <c r="T105" s="149"/>
      <c r="U105" s="149"/>
      <c r="V105" s="150"/>
      <c r="W105" s="150"/>
      <c r="X105" s="150"/>
      <c r="Y105" s="150"/>
      <c r="Z105" s="150"/>
      <c r="AA105" s="150"/>
      <c r="AB105" s="150"/>
      <c r="AC105" s="150"/>
      <c r="AD105" s="150"/>
      <c r="AE105" s="150"/>
      <c r="AF105" s="150"/>
      <c r="AG105" s="150"/>
      <c r="AH105" s="150"/>
      <c r="AI105" s="53"/>
      <c r="AJ105" s="65"/>
      <c r="AK105" s="86" t="s">
        <v>274</v>
      </c>
      <c r="AL105" s="94"/>
      <c r="AM105" s="94"/>
      <c r="AN105" s="94"/>
      <c r="AO105" s="94"/>
      <c r="AP105" s="94"/>
      <c r="AQ105" s="94"/>
      <c r="AR105" s="94"/>
      <c r="AS105" s="94"/>
      <c r="AT105" s="94"/>
      <c r="AU105" s="94"/>
      <c r="AV105" s="94"/>
      <c r="AW105" s="94"/>
      <c r="AX105" s="94"/>
      <c r="AY105" s="94"/>
      <c r="AZ105" s="94"/>
      <c r="BA105" s="94"/>
      <c r="BW105" s="92"/>
      <c r="BX105" s="92"/>
    </row>
    <row r="106" spans="1:76" ht="48.75" hidden="1" customHeight="1" outlineLevel="1">
      <c r="A106" s="53" t="str">
        <f>IF(B106&lt;&gt;"",COUNTIF($B$8:B106,"."),"")</f>
        <v/>
      </c>
      <c r="C106" s="348" t="s">
        <v>275</v>
      </c>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53"/>
      <c r="AJ106" s="65"/>
      <c r="AK106" s="347" t="s">
        <v>276</v>
      </c>
      <c r="AL106" s="347"/>
      <c r="AM106" s="347"/>
      <c r="AN106" s="347"/>
      <c r="AO106" s="347"/>
      <c r="AP106" s="347"/>
      <c r="AQ106" s="347"/>
      <c r="AR106" s="347"/>
      <c r="AS106" s="347"/>
      <c r="AT106" s="347"/>
      <c r="AU106" s="347"/>
      <c r="AV106" s="347"/>
      <c r="AW106" s="347"/>
      <c r="AX106" s="347"/>
      <c r="AY106" s="347"/>
      <c r="AZ106" s="347"/>
      <c r="BA106" s="347"/>
      <c r="BB106" s="347"/>
      <c r="BC106" s="347"/>
      <c r="BD106" s="347"/>
      <c r="BE106" s="347"/>
      <c r="BF106" s="347"/>
      <c r="BG106" s="347"/>
      <c r="BH106" s="347"/>
      <c r="BI106" s="347"/>
      <c r="BJ106" s="347"/>
      <c r="BK106" s="347"/>
      <c r="BL106" s="347"/>
      <c r="BM106" s="347"/>
      <c r="BN106" s="347"/>
      <c r="BO106" s="347"/>
      <c r="BP106" s="347"/>
      <c r="BW106" s="92"/>
      <c r="BX106" s="92"/>
    </row>
    <row r="107" spans="1:76" ht="50.25" hidden="1" customHeight="1" outlineLevel="1">
      <c r="A107" s="53" t="str">
        <f>IF(B107&lt;&gt;"",COUNTIF($B$8:B107,"."),"")</f>
        <v/>
      </c>
      <c r="C107" s="348" t="s">
        <v>277</v>
      </c>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53"/>
      <c r="AJ107" s="65"/>
      <c r="AK107" s="347" t="s">
        <v>278</v>
      </c>
      <c r="AL107" s="347"/>
      <c r="AM107" s="347"/>
      <c r="AN107" s="347"/>
      <c r="AO107" s="347"/>
      <c r="AP107" s="347"/>
      <c r="AQ107" s="347"/>
      <c r="AR107" s="347"/>
      <c r="AS107" s="347"/>
      <c r="AT107" s="347"/>
      <c r="AU107" s="347"/>
      <c r="AV107" s="347"/>
      <c r="AW107" s="347"/>
      <c r="AX107" s="347"/>
      <c r="AY107" s="347"/>
      <c r="AZ107" s="347"/>
      <c r="BA107" s="347"/>
      <c r="BB107" s="347"/>
      <c r="BC107" s="347"/>
      <c r="BD107" s="347"/>
      <c r="BE107" s="347"/>
      <c r="BF107" s="347"/>
      <c r="BG107" s="347"/>
      <c r="BH107" s="347"/>
      <c r="BI107" s="347"/>
      <c r="BJ107" s="347"/>
      <c r="BK107" s="347"/>
      <c r="BL107" s="347"/>
      <c r="BM107" s="347"/>
      <c r="BN107" s="347"/>
      <c r="BO107" s="347"/>
      <c r="BP107" s="347"/>
      <c r="BW107" s="92"/>
      <c r="BX107" s="92"/>
    </row>
    <row r="108" spans="1:76" ht="22.5" hidden="1" customHeight="1" outlineLevel="1">
      <c r="A108" s="53" t="str">
        <f>IF(B108&lt;&gt;"",COUNTIF($B$8:B108,"."),"")</f>
        <v/>
      </c>
      <c r="C108" s="348" t="str">
        <f>"Tỷ lệ vốn hoá chi phí lãi vay trong kỳ là: "&amp;[5]TK!D10&amp;"."</f>
        <v>Tỷ lệ vốn hoá chi phí lãi vay trong kỳ là: 0%.</v>
      </c>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53"/>
      <c r="AJ108" s="65"/>
      <c r="AK108" s="347" t="str">
        <f>"Capitalized rate used to determine the amount of borrowing costs during the period is "&amp;[5]TK!E10&amp;"."</f>
        <v>Capitalized rate used to determine the amount of borrowing costs during the period is 0%.</v>
      </c>
      <c r="AL108" s="347"/>
      <c r="AM108" s="347"/>
      <c r="AN108" s="347"/>
      <c r="AO108" s="347"/>
      <c r="AP108" s="347"/>
      <c r="AQ108" s="347"/>
      <c r="AR108" s="347"/>
      <c r="AS108" s="347"/>
      <c r="AT108" s="347"/>
      <c r="AU108" s="347"/>
      <c r="AV108" s="347"/>
      <c r="AW108" s="347"/>
      <c r="AX108" s="347"/>
      <c r="AY108" s="347"/>
      <c r="AZ108" s="347"/>
      <c r="BA108" s="347"/>
      <c r="BB108" s="347"/>
      <c r="BC108" s="347"/>
      <c r="BD108" s="347"/>
      <c r="BE108" s="347"/>
      <c r="BF108" s="347"/>
      <c r="BG108" s="347"/>
      <c r="BH108" s="347"/>
      <c r="BI108" s="347"/>
      <c r="BJ108" s="347"/>
      <c r="BK108" s="347"/>
      <c r="BL108" s="347"/>
      <c r="BM108" s="347"/>
      <c r="BN108" s="347"/>
      <c r="BO108" s="347"/>
      <c r="BP108" s="347"/>
      <c r="BW108" s="92"/>
      <c r="BX108" s="92"/>
    </row>
    <row r="109" spans="1:76" ht="12" hidden="1" customHeight="1" outlineLevel="1">
      <c r="A109" s="53" t="str">
        <f>IF(B109&lt;&gt;"",COUNTIF($B$8:B109,"."),"")</f>
        <v/>
      </c>
      <c r="C109" s="148"/>
      <c r="D109" s="148"/>
      <c r="E109" s="148"/>
      <c r="F109" s="148"/>
      <c r="G109" s="148"/>
      <c r="H109" s="148"/>
      <c r="I109" s="148"/>
      <c r="J109" s="148"/>
      <c r="K109" s="148"/>
      <c r="L109" s="148"/>
      <c r="M109" s="148"/>
      <c r="N109" s="148"/>
      <c r="O109" s="148"/>
      <c r="P109" s="148"/>
      <c r="Q109" s="148"/>
      <c r="R109" s="148"/>
      <c r="S109" s="148"/>
      <c r="T109" s="149"/>
      <c r="U109" s="149"/>
      <c r="V109" s="150"/>
      <c r="W109" s="150"/>
      <c r="X109" s="150"/>
      <c r="Y109" s="150"/>
      <c r="Z109" s="150"/>
      <c r="AA109" s="150"/>
      <c r="AB109" s="150"/>
      <c r="AC109" s="150"/>
      <c r="AD109" s="150"/>
      <c r="AE109" s="150"/>
      <c r="AF109" s="150"/>
      <c r="AG109" s="150"/>
      <c r="AH109" s="150"/>
      <c r="AI109" s="53"/>
      <c r="AJ109" s="65"/>
      <c r="AL109" s="94"/>
      <c r="AM109" s="94"/>
      <c r="AN109" s="94"/>
      <c r="AO109" s="94"/>
      <c r="AP109" s="94"/>
      <c r="AQ109" s="94"/>
      <c r="AR109" s="94"/>
      <c r="AS109" s="94"/>
      <c r="AT109" s="94"/>
      <c r="AU109" s="94"/>
      <c r="AV109" s="94"/>
      <c r="AW109" s="94"/>
      <c r="AX109" s="94"/>
      <c r="AY109" s="94"/>
      <c r="AZ109" s="94"/>
      <c r="BA109" s="94"/>
    </row>
    <row r="110" spans="1:76" ht="15" customHeight="1" collapsed="1">
      <c r="A110" s="53" t="str">
        <f>IF(B110&lt;&gt;"",COUNTIF($B$8:B110,"."),"")</f>
        <v/>
      </c>
      <c r="C110" s="134" t="s">
        <v>279</v>
      </c>
      <c r="D110" s="148"/>
      <c r="E110" s="148"/>
      <c r="F110" s="148"/>
      <c r="G110" s="148"/>
      <c r="H110" s="148"/>
      <c r="I110" s="148"/>
      <c r="J110" s="148"/>
      <c r="K110" s="148"/>
      <c r="L110" s="148"/>
      <c r="M110" s="148"/>
      <c r="N110" s="148"/>
      <c r="O110" s="148"/>
      <c r="P110" s="148"/>
      <c r="Q110" s="148"/>
      <c r="R110" s="148"/>
      <c r="S110" s="148"/>
      <c r="T110" s="149"/>
      <c r="U110" s="149"/>
      <c r="V110" s="150"/>
      <c r="W110" s="150"/>
      <c r="X110" s="150"/>
      <c r="Y110" s="150"/>
      <c r="Z110" s="150"/>
      <c r="AA110" s="150"/>
      <c r="AB110" s="150"/>
      <c r="AC110" s="150"/>
      <c r="AD110" s="150"/>
      <c r="AE110" s="150"/>
      <c r="AF110" s="150"/>
      <c r="AG110" s="150"/>
      <c r="AH110" s="150"/>
      <c r="AI110" s="53"/>
      <c r="AJ110" s="65"/>
      <c r="AK110" s="86" t="s">
        <v>280</v>
      </c>
      <c r="AL110" s="94"/>
      <c r="AM110" s="94"/>
      <c r="AN110" s="94"/>
      <c r="AO110" s="94"/>
      <c r="AP110" s="94"/>
      <c r="AQ110" s="94"/>
      <c r="AR110" s="94"/>
      <c r="AS110" s="94"/>
      <c r="AT110" s="94"/>
      <c r="AU110" s="94"/>
      <c r="AV110" s="94"/>
      <c r="AW110" s="94"/>
      <c r="AX110" s="94"/>
      <c r="AY110" s="94"/>
      <c r="AZ110" s="94"/>
      <c r="BA110" s="94"/>
    </row>
    <row r="111" spans="1:76" ht="34.5" customHeight="1">
      <c r="A111" s="53" t="str">
        <f>IF(B111&lt;&gt;"",COUNTIF($B$8:B111,"."),"")</f>
        <v/>
      </c>
      <c r="C111" s="348" t="s">
        <v>281</v>
      </c>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53"/>
      <c r="AJ111" s="65"/>
      <c r="AK111" s="347" t="s">
        <v>282</v>
      </c>
      <c r="AL111" s="347"/>
      <c r="AM111" s="347"/>
      <c r="AN111" s="347"/>
      <c r="AO111" s="347"/>
      <c r="AP111" s="347"/>
      <c r="AQ111" s="347"/>
      <c r="AR111" s="347"/>
      <c r="AS111" s="347"/>
      <c r="AT111" s="347"/>
      <c r="AU111" s="347"/>
      <c r="AV111" s="347"/>
      <c r="AW111" s="347"/>
      <c r="AX111" s="347"/>
      <c r="AY111" s="347"/>
      <c r="AZ111" s="347"/>
      <c r="BA111" s="347"/>
      <c r="BB111" s="347"/>
      <c r="BC111" s="347"/>
      <c r="BD111" s="347"/>
      <c r="BE111" s="347"/>
      <c r="BF111" s="347"/>
      <c r="BG111" s="347"/>
      <c r="BH111" s="347"/>
      <c r="BI111" s="347"/>
      <c r="BJ111" s="347"/>
      <c r="BK111" s="347"/>
      <c r="BL111" s="347"/>
      <c r="BM111" s="347"/>
      <c r="BN111" s="347"/>
      <c r="BO111" s="347"/>
      <c r="BP111" s="347"/>
      <c r="BQ111" s="80"/>
    </row>
    <row r="112" spans="1:76" ht="35.25" customHeight="1">
      <c r="A112" s="53" t="str">
        <f>IF(B112&lt;&gt;"",COUNTIF($B$8:B112,"."),"")</f>
        <v/>
      </c>
      <c r="C112" s="348" t="s">
        <v>424</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53"/>
      <c r="AJ112" s="65"/>
      <c r="AK112" s="347" t="s">
        <v>283</v>
      </c>
      <c r="AL112" s="347"/>
      <c r="AM112" s="347"/>
      <c r="AN112" s="347"/>
      <c r="AO112" s="347"/>
      <c r="AP112" s="347"/>
      <c r="AQ112" s="347"/>
      <c r="AR112" s="347"/>
      <c r="AS112" s="347"/>
      <c r="AT112" s="347"/>
      <c r="AU112" s="347"/>
      <c r="AV112" s="347"/>
      <c r="AW112" s="347"/>
      <c r="AX112" s="347"/>
      <c r="AY112" s="347"/>
      <c r="AZ112" s="347"/>
      <c r="BA112" s="347"/>
      <c r="BB112" s="347"/>
      <c r="BC112" s="347"/>
      <c r="BD112" s="347"/>
      <c r="BE112" s="347"/>
      <c r="BF112" s="347"/>
      <c r="BG112" s="347"/>
      <c r="BH112" s="347"/>
      <c r="BI112" s="347"/>
      <c r="BJ112" s="347"/>
      <c r="BK112" s="347"/>
      <c r="BL112" s="347"/>
      <c r="BM112" s="347"/>
      <c r="BN112" s="347"/>
      <c r="BO112" s="347"/>
      <c r="BP112" s="347"/>
      <c r="BQ112" s="80"/>
    </row>
    <row r="113" spans="1:76" ht="10.5" customHeight="1">
      <c r="A113" s="53"/>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53"/>
      <c r="AJ113" s="65"/>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row>
    <row r="114" spans="1:76" s="96" customFormat="1" ht="19.5" customHeight="1">
      <c r="A114" s="83" t="str">
        <f>IF(B114&lt;&gt;"",COUNTIF($B$8:B114,"."),"")</f>
        <v/>
      </c>
      <c r="B114" s="95"/>
      <c r="C114" s="151" t="s">
        <v>158</v>
      </c>
      <c r="D114" s="345" t="s">
        <v>284</v>
      </c>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83"/>
      <c r="AJ114" s="85"/>
      <c r="AK114" s="84" t="s">
        <v>158</v>
      </c>
      <c r="AL114" s="346" t="s">
        <v>285</v>
      </c>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84"/>
      <c r="BR114" s="104"/>
      <c r="BS114" s="101"/>
      <c r="BT114" s="101"/>
      <c r="BU114" s="102"/>
      <c r="BV114" s="102"/>
      <c r="BW114" s="102"/>
      <c r="BX114" s="102"/>
    </row>
    <row r="115" spans="1:76" s="96" customFormat="1" ht="19.5" customHeight="1">
      <c r="A115" s="83" t="str">
        <f>IF(B115&lt;&gt;"",COUNTIF($B$8:B115,"."),"")</f>
        <v/>
      </c>
      <c r="B115" s="95"/>
      <c r="C115" s="151" t="s">
        <v>158</v>
      </c>
      <c r="D115" s="345" t="s">
        <v>286</v>
      </c>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83"/>
      <c r="AJ115" s="85"/>
      <c r="AK115" s="84" t="s">
        <v>158</v>
      </c>
      <c r="AL115" s="346" t="s">
        <v>287</v>
      </c>
      <c r="AM115" s="346"/>
      <c r="AN115" s="346"/>
      <c r="AO115" s="346"/>
      <c r="AP115" s="346"/>
      <c r="AQ115" s="346"/>
      <c r="AR115" s="346"/>
      <c r="AS115" s="346"/>
      <c r="AT115" s="346"/>
      <c r="AU115" s="346"/>
      <c r="AV115" s="346"/>
      <c r="AW115" s="346"/>
      <c r="AX115" s="346"/>
      <c r="AY115" s="346"/>
      <c r="AZ115" s="346"/>
      <c r="BA115" s="346"/>
      <c r="BB115" s="346"/>
      <c r="BC115" s="346"/>
      <c r="BD115" s="346"/>
      <c r="BE115" s="346"/>
      <c r="BF115" s="346"/>
      <c r="BG115" s="346"/>
      <c r="BH115" s="346"/>
      <c r="BI115" s="346"/>
      <c r="BJ115" s="346"/>
      <c r="BK115" s="346"/>
      <c r="BL115" s="346"/>
      <c r="BM115" s="346"/>
      <c r="BN115" s="346"/>
      <c r="BO115" s="346"/>
      <c r="BP115" s="346"/>
      <c r="BQ115" s="84"/>
      <c r="BR115" s="104"/>
      <c r="BS115" s="101"/>
      <c r="BT115" s="101"/>
      <c r="BU115" s="102"/>
      <c r="BV115" s="102"/>
      <c r="BW115" s="102"/>
      <c r="BX115" s="102"/>
    </row>
    <row r="116" spans="1:76" s="96" customFormat="1" ht="19.5" customHeight="1">
      <c r="A116" s="83" t="str">
        <f>IF(B116&lt;&gt;"",COUNTIF($B$8:B116,"."),"")</f>
        <v/>
      </c>
      <c r="B116" s="95"/>
      <c r="C116" s="151" t="s">
        <v>158</v>
      </c>
      <c r="D116" s="345" t="s">
        <v>288</v>
      </c>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83"/>
      <c r="AJ116" s="85"/>
      <c r="AK116" s="84" t="s">
        <v>158</v>
      </c>
      <c r="AL116" s="346" t="s">
        <v>289</v>
      </c>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84"/>
      <c r="BR116" s="104"/>
      <c r="BS116" s="101"/>
      <c r="BT116" s="101"/>
      <c r="BU116" s="102"/>
      <c r="BV116" s="102"/>
      <c r="BW116" s="102"/>
      <c r="BX116" s="102"/>
    </row>
    <row r="117" spans="1:76" s="96" customFormat="1" ht="19.5" customHeight="1">
      <c r="A117" s="83" t="str">
        <f>IF(B117&lt;&gt;"",COUNTIF($B$8:B117,"."),"")</f>
        <v/>
      </c>
      <c r="B117" s="95"/>
      <c r="C117" s="151" t="s">
        <v>158</v>
      </c>
      <c r="D117" s="345" t="s">
        <v>290</v>
      </c>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c r="AG117" s="345"/>
      <c r="AH117" s="345"/>
      <c r="AI117" s="83"/>
      <c r="AJ117" s="85"/>
      <c r="AK117" s="84" t="s">
        <v>158</v>
      </c>
      <c r="AL117" s="346" t="s">
        <v>291</v>
      </c>
      <c r="AM117" s="346"/>
      <c r="AN117" s="346"/>
      <c r="AO117" s="346"/>
      <c r="AP117" s="346"/>
      <c r="AQ117" s="346"/>
      <c r="AR117" s="346"/>
      <c r="AS117" s="346"/>
      <c r="AT117" s="346"/>
      <c r="AU117" s="346"/>
      <c r="AV117" s="346"/>
      <c r="AW117" s="346"/>
      <c r="AX117" s="346"/>
      <c r="AY117" s="346"/>
      <c r="AZ117" s="346"/>
      <c r="BA117" s="346"/>
      <c r="BB117" s="346"/>
      <c r="BC117" s="346"/>
      <c r="BD117" s="346"/>
      <c r="BE117" s="346"/>
      <c r="BF117" s="346"/>
      <c r="BG117" s="346"/>
      <c r="BH117" s="346"/>
      <c r="BI117" s="346"/>
      <c r="BJ117" s="346"/>
      <c r="BK117" s="346"/>
      <c r="BL117" s="346"/>
      <c r="BM117" s="346"/>
      <c r="BN117" s="346"/>
      <c r="BO117" s="346"/>
      <c r="BP117" s="346"/>
      <c r="BQ117" s="84"/>
      <c r="BR117" s="104"/>
      <c r="BS117" s="101"/>
      <c r="BT117" s="101"/>
      <c r="BU117" s="102"/>
      <c r="BV117" s="102"/>
      <c r="BW117" s="102"/>
      <c r="BX117" s="102"/>
    </row>
    <row r="118" spans="1:76" s="96" customFormat="1" ht="19.5" hidden="1" customHeight="1" outlineLevel="1">
      <c r="A118" s="83" t="str">
        <f>IF(B118&lt;&gt;"",COUNTIF($B$8:B118,"."),"")</f>
        <v/>
      </c>
      <c r="B118" s="95"/>
      <c r="C118" s="151" t="s">
        <v>158</v>
      </c>
      <c r="D118" s="345" t="s">
        <v>292</v>
      </c>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83"/>
      <c r="AJ118" s="85"/>
      <c r="AK118" s="84" t="s">
        <v>158</v>
      </c>
      <c r="AL118" s="346" t="s">
        <v>293</v>
      </c>
      <c r="AM118" s="346"/>
      <c r="AN118" s="346"/>
      <c r="AO118" s="346"/>
      <c r="AP118" s="346"/>
      <c r="AQ118" s="346"/>
      <c r="AR118" s="346"/>
      <c r="AS118" s="346"/>
      <c r="AT118" s="346"/>
      <c r="AU118" s="346"/>
      <c r="AV118" s="346"/>
      <c r="AW118" s="346"/>
      <c r="AX118" s="346"/>
      <c r="AY118" s="346"/>
      <c r="AZ118" s="346"/>
      <c r="BA118" s="346"/>
      <c r="BB118" s="346"/>
      <c r="BC118" s="346"/>
      <c r="BD118" s="346"/>
      <c r="BE118" s="346"/>
      <c r="BF118" s="346"/>
      <c r="BG118" s="346"/>
      <c r="BH118" s="346"/>
      <c r="BI118" s="346"/>
      <c r="BJ118" s="346"/>
      <c r="BK118" s="346"/>
      <c r="BL118" s="346"/>
      <c r="BM118" s="346"/>
      <c r="BN118" s="346"/>
      <c r="BO118" s="346"/>
      <c r="BP118" s="346"/>
      <c r="BQ118" s="84"/>
      <c r="BR118" s="101"/>
      <c r="BS118" s="101"/>
      <c r="BT118" s="101"/>
      <c r="BU118" s="102"/>
      <c r="BV118" s="102"/>
      <c r="BW118" s="102"/>
      <c r="BX118" s="102"/>
    </row>
    <row r="119" spans="1:76" ht="42" customHeight="1" collapsed="1">
      <c r="A119" s="53" t="str">
        <f>IF(B119&lt;&gt;"",COUNTIF($B$8:B119,"."),"")</f>
        <v/>
      </c>
      <c r="C119" s="348" t="s">
        <v>294</v>
      </c>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53"/>
      <c r="AJ119" s="65"/>
      <c r="AK119" s="347" t="s">
        <v>295</v>
      </c>
      <c r="AL119" s="347"/>
      <c r="AM119" s="347"/>
      <c r="AN119" s="347"/>
      <c r="AO119" s="347"/>
      <c r="AP119" s="347"/>
      <c r="AQ119" s="347"/>
      <c r="AR119" s="347"/>
      <c r="AS119" s="347"/>
      <c r="AT119" s="347"/>
      <c r="AU119" s="347"/>
      <c r="AV119" s="347"/>
      <c r="AW119" s="347"/>
      <c r="AX119" s="347"/>
      <c r="AY119" s="347"/>
      <c r="AZ119" s="347"/>
      <c r="BA119" s="347"/>
      <c r="BB119" s="347"/>
      <c r="BC119" s="347"/>
      <c r="BD119" s="347"/>
      <c r="BE119" s="347"/>
      <c r="BF119" s="347"/>
      <c r="BG119" s="347"/>
      <c r="BH119" s="347"/>
      <c r="BI119" s="347"/>
      <c r="BJ119" s="347"/>
      <c r="BK119" s="347"/>
      <c r="BL119" s="347"/>
      <c r="BM119" s="347"/>
      <c r="BN119" s="347"/>
      <c r="BO119" s="347"/>
      <c r="BP119" s="347"/>
      <c r="BQ119" s="80"/>
    </row>
    <row r="120" spans="1:76" ht="12" customHeight="1">
      <c r="A120" s="53" t="str">
        <f>IF(B120&lt;&gt;"",COUNTIF($B$8:B120,"."),"")</f>
        <v/>
      </c>
      <c r="C120" s="153"/>
      <c r="D120" s="154"/>
      <c r="E120" s="154"/>
      <c r="F120" s="154"/>
      <c r="G120" s="154"/>
      <c r="H120" s="154"/>
      <c r="I120" s="154"/>
      <c r="J120" s="154"/>
      <c r="K120" s="154"/>
      <c r="L120" s="154"/>
      <c r="M120" s="154"/>
      <c r="N120" s="154"/>
      <c r="O120" s="154"/>
      <c r="P120" s="154"/>
      <c r="Q120" s="154"/>
      <c r="R120" s="154"/>
      <c r="S120" s="154"/>
      <c r="T120" s="154"/>
      <c r="U120" s="154"/>
      <c r="V120" s="155"/>
      <c r="W120" s="155"/>
      <c r="X120" s="155"/>
      <c r="Y120" s="155"/>
      <c r="Z120" s="155"/>
      <c r="AA120" s="155"/>
      <c r="AB120" s="155"/>
      <c r="AC120" s="155"/>
      <c r="AD120" s="155"/>
      <c r="AE120" s="155"/>
      <c r="AF120" s="155"/>
      <c r="AG120" s="155"/>
      <c r="AH120" s="155"/>
      <c r="AI120" s="53"/>
      <c r="AJ120" s="65"/>
      <c r="AK120" s="105"/>
      <c r="AL120" s="106"/>
      <c r="AM120" s="106"/>
      <c r="AN120" s="106"/>
      <c r="AO120" s="106"/>
      <c r="AP120" s="106"/>
      <c r="AQ120" s="106"/>
      <c r="AR120" s="106"/>
      <c r="AS120" s="106"/>
      <c r="AT120" s="106"/>
      <c r="AU120" s="106"/>
      <c r="AV120" s="106"/>
      <c r="AW120" s="106"/>
      <c r="AX120" s="106"/>
      <c r="AY120" s="106"/>
      <c r="AZ120" s="106"/>
      <c r="BA120" s="106"/>
      <c r="BB120" s="106"/>
      <c r="BC120" s="106"/>
      <c r="BD120" s="107"/>
      <c r="BE120" s="107"/>
      <c r="BF120" s="107"/>
      <c r="BG120" s="107"/>
      <c r="BH120" s="107"/>
      <c r="BI120" s="107"/>
      <c r="BJ120" s="107"/>
      <c r="BK120" s="107"/>
      <c r="BL120" s="107"/>
      <c r="BM120" s="107"/>
      <c r="BN120" s="107"/>
      <c r="BO120" s="107"/>
      <c r="BP120" s="107"/>
      <c r="BQ120" s="107"/>
    </row>
    <row r="121" spans="1:76" ht="15" hidden="1" customHeight="1" outlineLevel="1">
      <c r="A121" s="53" t="str">
        <f>IF(B121&lt;&gt;"",COUNTIF($B$8:B121,"."),"")</f>
        <v/>
      </c>
      <c r="C121" s="134" t="s">
        <v>296</v>
      </c>
      <c r="D121" s="148"/>
      <c r="E121" s="148"/>
      <c r="F121" s="148"/>
      <c r="G121" s="148"/>
      <c r="H121" s="148"/>
      <c r="I121" s="148"/>
      <c r="J121" s="148"/>
      <c r="K121" s="148"/>
      <c r="L121" s="148"/>
      <c r="M121" s="148"/>
      <c r="N121" s="148"/>
      <c r="O121" s="148"/>
      <c r="P121" s="148"/>
      <c r="Q121" s="148"/>
      <c r="R121" s="148"/>
      <c r="S121" s="148"/>
      <c r="T121" s="149"/>
      <c r="U121" s="149"/>
      <c r="V121" s="150"/>
      <c r="W121" s="150"/>
      <c r="X121" s="150"/>
      <c r="Y121" s="150"/>
      <c r="Z121" s="150"/>
      <c r="AA121" s="150"/>
      <c r="AB121" s="150"/>
      <c r="AC121" s="150"/>
      <c r="AD121" s="150"/>
      <c r="AE121" s="150"/>
      <c r="AF121" s="150"/>
      <c r="AG121" s="150"/>
      <c r="AH121" s="150"/>
      <c r="AI121" s="53"/>
      <c r="AJ121" s="65"/>
      <c r="AK121" s="86" t="s">
        <v>297</v>
      </c>
      <c r="AL121" s="94"/>
      <c r="AM121" s="94"/>
      <c r="AN121" s="94"/>
      <c r="AO121" s="94"/>
      <c r="AP121" s="94"/>
      <c r="AQ121" s="94"/>
      <c r="AR121" s="94"/>
      <c r="AS121" s="94"/>
      <c r="AT121" s="94"/>
      <c r="AU121" s="94"/>
      <c r="AV121" s="94"/>
      <c r="AW121" s="94"/>
      <c r="AX121" s="94"/>
      <c r="AY121" s="94"/>
      <c r="AZ121" s="94"/>
      <c r="BA121" s="94"/>
    </row>
    <row r="122" spans="1:76" ht="60" hidden="1" customHeight="1" outlineLevel="1">
      <c r="A122" s="53" t="str">
        <f>IF(B122&lt;&gt;"",COUNTIF($B$8:B122,"."),"")</f>
        <v/>
      </c>
      <c r="C122" s="348" t="s">
        <v>298</v>
      </c>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53"/>
      <c r="AJ122" s="65"/>
      <c r="AK122" s="347" t="s">
        <v>299</v>
      </c>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347"/>
      <c r="BI122" s="347"/>
      <c r="BJ122" s="347"/>
      <c r="BK122" s="347"/>
      <c r="BL122" s="347"/>
      <c r="BM122" s="347"/>
      <c r="BN122" s="347"/>
      <c r="BO122" s="347"/>
      <c r="BP122" s="347"/>
      <c r="BQ122" s="80"/>
    </row>
    <row r="123" spans="1:76" ht="12" hidden="1" customHeight="1" outlineLevel="1">
      <c r="A123" s="53" t="str">
        <f>IF(B123&lt;&gt;"",COUNTIF($B$8:B123,"."),"")</f>
        <v/>
      </c>
      <c r="C123" s="152"/>
      <c r="D123" s="148"/>
      <c r="E123" s="148"/>
      <c r="F123" s="148"/>
      <c r="G123" s="148"/>
      <c r="H123" s="148"/>
      <c r="I123" s="148"/>
      <c r="J123" s="148"/>
      <c r="K123" s="148"/>
      <c r="L123" s="148"/>
      <c r="M123" s="148"/>
      <c r="N123" s="148"/>
      <c r="O123" s="148"/>
      <c r="P123" s="148"/>
      <c r="Q123" s="148"/>
      <c r="R123" s="148"/>
      <c r="S123" s="148"/>
      <c r="T123" s="149"/>
      <c r="U123" s="149"/>
      <c r="V123" s="150"/>
      <c r="W123" s="150"/>
      <c r="X123" s="150"/>
      <c r="Y123" s="150"/>
      <c r="Z123" s="150"/>
      <c r="AA123" s="150"/>
      <c r="AB123" s="150"/>
      <c r="AC123" s="150"/>
      <c r="AD123" s="150"/>
      <c r="AE123" s="150"/>
      <c r="AF123" s="150"/>
      <c r="AG123" s="150"/>
      <c r="AH123" s="150"/>
      <c r="AI123" s="53"/>
      <c r="AJ123" s="65"/>
      <c r="AK123" s="103"/>
      <c r="AL123" s="94"/>
      <c r="AM123" s="94"/>
      <c r="AN123" s="94"/>
      <c r="AO123" s="94"/>
      <c r="AP123" s="94"/>
      <c r="AQ123" s="94"/>
      <c r="AR123" s="94"/>
      <c r="AS123" s="94"/>
      <c r="AT123" s="94"/>
      <c r="AU123" s="94"/>
      <c r="AV123" s="94"/>
      <c r="AW123" s="94"/>
      <c r="AX123" s="94"/>
      <c r="AY123" s="94"/>
      <c r="AZ123" s="94"/>
      <c r="BA123" s="94"/>
    </row>
    <row r="124" spans="1:76" ht="15" hidden="1" customHeight="1" outlineLevel="1">
      <c r="A124" s="53" t="str">
        <f>IF(B124&lt;&gt;"",COUNTIF($B$8:B124,"."),"")</f>
        <v/>
      </c>
      <c r="C124" s="134" t="s">
        <v>300</v>
      </c>
      <c r="D124" s="148"/>
      <c r="E124" s="148"/>
      <c r="F124" s="148"/>
      <c r="G124" s="148"/>
      <c r="H124" s="148"/>
      <c r="I124" s="148"/>
      <c r="J124" s="148"/>
      <c r="K124" s="148"/>
      <c r="L124" s="148"/>
      <c r="M124" s="148"/>
      <c r="N124" s="148"/>
      <c r="O124" s="148"/>
      <c r="P124" s="148"/>
      <c r="Q124" s="148"/>
      <c r="R124" s="148"/>
      <c r="S124" s="148"/>
      <c r="T124" s="149"/>
      <c r="U124" s="149"/>
      <c r="V124" s="150"/>
      <c r="W124" s="150"/>
      <c r="X124" s="150"/>
      <c r="Y124" s="150"/>
      <c r="Z124" s="150"/>
      <c r="AA124" s="150"/>
      <c r="AB124" s="150"/>
      <c r="AC124" s="150"/>
      <c r="AD124" s="150"/>
      <c r="AE124" s="150"/>
      <c r="AF124" s="150"/>
      <c r="AG124" s="150"/>
      <c r="AH124" s="150"/>
      <c r="AI124" s="53"/>
      <c r="AJ124" s="65"/>
      <c r="AK124" s="86" t="s">
        <v>301</v>
      </c>
      <c r="AL124" s="94"/>
      <c r="AM124" s="94"/>
      <c r="AN124" s="94"/>
      <c r="AO124" s="94"/>
      <c r="AP124" s="94"/>
      <c r="AQ124" s="94"/>
      <c r="AR124" s="94"/>
      <c r="AS124" s="94"/>
      <c r="AT124" s="94"/>
      <c r="AU124" s="94"/>
      <c r="AV124" s="94"/>
      <c r="AW124" s="94"/>
      <c r="AX124" s="94"/>
      <c r="AY124" s="94"/>
      <c r="AZ124" s="94"/>
      <c r="BA124" s="94"/>
      <c r="BW124" s="92"/>
      <c r="BX124" s="92"/>
    </row>
    <row r="125" spans="1:76" ht="46.5" hidden="1" customHeight="1" outlineLevel="1">
      <c r="A125" s="53" t="str">
        <f>IF(B125&lt;&gt;"",COUNTIF($B$8:B125,"."),"")</f>
        <v/>
      </c>
      <c r="C125" s="348" t="s">
        <v>302</v>
      </c>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48"/>
      <c r="AI125" s="53"/>
      <c r="AJ125" s="65"/>
      <c r="AK125" s="347" t="s">
        <v>303</v>
      </c>
      <c r="AL125" s="347"/>
      <c r="AM125" s="347"/>
      <c r="AN125" s="347"/>
      <c r="AO125" s="347"/>
      <c r="AP125" s="347"/>
      <c r="AQ125" s="347"/>
      <c r="AR125" s="347"/>
      <c r="AS125" s="347"/>
      <c r="AT125" s="347"/>
      <c r="AU125" s="347"/>
      <c r="AV125" s="347"/>
      <c r="AW125" s="347"/>
      <c r="AX125" s="347"/>
      <c r="AY125" s="347"/>
      <c r="AZ125" s="347"/>
      <c r="BA125" s="347"/>
      <c r="BB125" s="347"/>
      <c r="BC125" s="347"/>
      <c r="BD125" s="347"/>
      <c r="BE125" s="347"/>
      <c r="BF125" s="347"/>
      <c r="BG125" s="347"/>
      <c r="BH125" s="347"/>
      <c r="BI125" s="347"/>
      <c r="BJ125" s="347"/>
      <c r="BK125" s="347"/>
      <c r="BL125" s="347"/>
      <c r="BM125" s="347"/>
      <c r="BN125" s="347"/>
      <c r="BO125" s="347"/>
      <c r="BP125" s="347"/>
      <c r="BW125" s="92"/>
      <c r="BX125" s="92"/>
    </row>
    <row r="126" spans="1:76" ht="34.5" hidden="1" customHeight="1" outlineLevel="1">
      <c r="A126" s="53" t="str">
        <f>IF(B126&lt;&gt;"",COUNTIF($B$8:B126,"."),"")</f>
        <v/>
      </c>
      <c r="C126" s="348" t="s">
        <v>304</v>
      </c>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53"/>
      <c r="AJ126" s="65"/>
      <c r="AK126" s="347" t="s">
        <v>305</v>
      </c>
      <c r="AL126" s="347"/>
      <c r="AM126" s="347"/>
      <c r="AN126" s="347"/>
      <c r="AO126" s="347"/>
      <c r="AP126" s="347"/>
      <c r="AQ126" s="347"/>
      <c r="AR126" s="347"/>
      <c r="AS126" s="347"/>
      <c r="AT126" s="347"/>
      <c r="AU126" s="347"/>
      <c r="AV126" s="347"/>
      <c r="AW126" s="347"/>
      <c r="AX126" s="347"/>
      <c r="AY126" s="347"/>
      <c r="AZ126" s="347"/>
      <c r="BA126" s="347"/>
      <c r="BB126" s="347"/>
      <c r="BC126" s="347"/>
      <c r="BD126" s="347"/>
      <c r="BE126" s="347"/>
      <c r="BF126" s="347"/>
      <c r="BG126" s="347"/>
      <c r="BH126" s="347"/>
      <c r="BI126" s="347"/>
      <c r="BJ126" s="347"/>
      <c r="BK126" s="347"/>
      <c r="BL126" s="347"/>
      <c r="BM126" s="347"/>
      <c r="BN126" s="347"/>
      <c r="BO126" s="347"/>
      <c r="BP126" s="347"/>
      <c r="BW126" s="92"/>
      <c r="BX126" s="92"/>
    </row>
    <row r="127" spans="1:76" ht="60" hidden="1" customHeight="1" outlineLevel="1">
      <c r="A127" s="53" t="str">
        <f>IF(B127&lt;&gt;"",COUNTIF($B$8:B127,"."),"")</f>
        <v/>
      </c>
      <c r="C127" s="348" t="s">
        <v>306</v>
      </c>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53"/>
      <c r="AJ127" s="65"/>
      <c r="AK127" s="347" t="s">
        <v>307</v>
      </c>
      <c r="AL127" s="347"/>
      <c r="AM127" s="347"/>
      <c r="AN127" s="347"/>
      <c r="AO127" s="347"/>
      <c r="AP127" s="347"/>
      <c r="AQ127" s="347"/>
      <c r="AR127" s="347"/>
      <c r="AS127" s="347"/>
      <c r="AT127" s="347"/>
      <c r="AU127" s="347"/>
      <c r="AV127" s="347"/>
      <c r="AW127" s="347"/>
      <c r="AX127" s="347"/>
      <c r="AY127" s="347"/>
      <c r="AZ127" s="347"/>
      <c r="BA127" s="347"/>
      <c r="BB127" s="347"/>
      <c r="BC127" s="347"/>
      <c r="BD127" s="347"/>
      <c r="BE127" s="347"/>
      <c r="BF127" s="347"/>
      <c r="BG127" s="347"/>
      <c r="BH127" s="347"/>
      <c r="BI127" s="347"/>
      <c r="BJ127" s="347"/>
      <c r="BK127" s="347"/>
      <c r="BL127" s="347"/>
      <c r="BM127" s="347"/>
      <c r="BN127" s="347"/>
      <c r="BO127" s="347"/>
      <c r="BP127" s="347"/>
      <c r="BW127" s="92"/>
      <c r="BX127" s="92"/>
    </row>
    <row r="128" spans="1:76" ht="12" customHeight="1" collapsed="1">
      <c r="A128" s="53" t="str">
        <f>IF(B128&lt;&gt;"",COUNTIF($B$8:B128,"."),"")</f>
        <v/>
      </c>
      <c r="C128" s="152"/>
      <c r="D128" s="148"/>
      <c r="E128" s="148"/>
      <c r="F128" s="148"/>
      <c r="G128" s="148"/>
      <c r="H128" s="148"/>
      <c r="I128" s="148"/>
      <c r="J128" s="148"/>
      <c r="K128" s="148"/>
      <c r="L128" s="148"/>
      <c r="M128" s="148"/>
      <c r="N128" s="148"/>
      <c r="O128" s="148"/>
      <c r="P128" s="148"/>
      <c r="Q128" s="148"/>
      <c r="R128" s="148"/>
      <c r="S128" s="148"/>
      <c r="T128" s="149"/>
      <c r="U128" s="149"/>
      <c r="V128" s="150"/>
      <c r="W128" s="150"/>
      <c r="X128" s="150"/>
      <c r="Y128" s="150"/>
      <c r="Z128" s="150"/>
      <c r="AA128" s="150"/>
      <c r="AB128" s="150"/>
      <c r="AC128" s="150"/>
      <c r="AD128" s="150"/>
      <c r="AE128" s="150"/>
      <c r="AF128" s="150"/>
      <c r="AG128" s="150"/>
      <c r="AH128" s="150"/>
      <c r="AI128" s="53"/>
      <c r="AJ128" s="65"/>
      <c r="AK128" s="103"/>
      <c r="AL128" s="94"/>
      <c r="AM128" s="94"/>
      <c r="AN128" s="94"/>
      <c r="AO128" s="94"/>
      <c r="AP128" s="94"/>
      <c r="AQ128" s="94"/>
      <c r="AR128" s="94"/>
      <c r="AS128" s="94"/>
      <c r="AT128" s="94"/>
      <c r="AU128" s="94"/>
      <c r="AV128" s="94"/>
      <c r="AW128" s="94"/>
      <c r="AX128" s="94"/>
      <c r="AY128" s="94"/>
      <c r="AZ128" s="94"/>
      <c r="BA128" s="94"/>
    </row>
    <row r="129" spans="1:76" ht="15" customHeight="1">
      <c r="A129" s="53" t="str">
        <f>IF(B129&lt;&gt;"",COUNTIF($B$8:B129,"."),"")</f>
        <v/>
      </c>
      <c r="C129" s="134" t="s">
        <v>308</v>
      </c>
      <c r="D129" s="148"/>
      <c r="E129" s="148"/>
      <c r="F129" s="148"/>
      <c r="G129" s="148"/>
      <c r="H129" s="148"/>
      <c r="I129" s="148"/>
      <c r="J129" s="148"/>
      <c r="K129" s="148"/>
      <c r="L129" s="148"/>
      <c r="M129" s="148"/>
      <c r="N129" s="148"/>
      <c r="O129" s="148"/>
      <c r="P129" s="148"/>
      <c r="Q129" s="148"/>
      <c r="R129" s="148"/>
      <c r="S129" s="148"/>
      <c r="T129" s="149"/>
      <c r="U129" s="149"/>
      <c r="V129" s="150"/>
      <c r="W129" s="150"/>
      <c r="X129" s="150"/>
      <c r="Y129" s="150"/>
      <c r="Z129" s="150"/>
      <c r="AA129" s="150"/>
      <c r="AB129" s="150"/>
      <c r="AC129" s="150"/>
      <c r="AD129" s="150"/>
      <c r="AE129" s="150"/>
      <c r="AF129" s="150"/>
      <c r="AG129" s="150"/>
      <c r="AH129" s="150"/>
      <c r="AI129" s="53"/>
      <c r="AJ129" s="65"/>
      <c r="AK129" s="86" t="s">
        <v>309</v>
      </c>
      <c r="AL129" s="94"/>
      <c r="AM129" s="94"/>
      <c r="AN129" s="94"/>
      <c r="AO129" s="94"/>
      <c r="AP129" s="94"/>
      <c r="AQ129" s="94"/>
      <c r="AR129" s="94"/>
      <c r="AS129" s="94"/>
      <c r="AT129" s="94"/>
      <c r="AU129" s="94"/>
      <c r="AV129" s="94"/>
      <c r="AW129" s="94"/>
      <c r="AX129" s="94"/>
      <c r="AY129" s="94"/>
      <c r="AZ129" s="94"/>
      <c r="BA129" s="94"/>
    </row>
    <row r="130" spans="1:76" ht="23.25" customHeight="1">
      <c r="A130" s="53" t="str">
        <f>IF(B130&lt;&gt;"",COUNTIF($B$8:B130,"."),"")</f>
        <v/>
      </c>
      <c r="C130" s="349" t="s">
        <v>310</v>
      </c>
      <c r="D130" s="349"/>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53"/>
      <c r="AJ130" s="65"/>
      <c r="AK130" s="350" t="s">
        <v>311</v>
      </c>
      <c r="AL130" s="350"/>
      <c r="AM130" s="350"/>
      <c r="AN130" s="350"/>
      <c r="AO130" s="350"/>
      <c r="AP130" s="350"/>
      <c r="AQ130" s="350"/>
      <c r="AR130" s="350"/>
      <c r="AS130" s="350"/>
      <c r="AT130" s="350"/>
      <c r="AU130" s="350"/>
      <c r="AV130" s="350"/>
      <c r="AW130" s="350"/>
      <c r="AX130" s="350"/>
      <c r="AY130" s="350"/>
      <c r="AZ130" s="350"/>
      <c r="BA130" s="350"/>
      <c r="BB130" s="350"/>
      <c r="BC130" s="350"/>
      <c r="BD130" s="350"/>
      <c r="BE130" s="350"/>
      <c r="BF130" s="350"/>
      <c r="BG130" s="350"/>
      <c r="BH130" s="350"/>
      <c r="BI130" s="350"/>
      <c r="BJ130" s="350"/>
      <c r="BK130" s="350"/>
      <c r="BL130" s="350"/>
      <c r="BM130" s="350"/>
      <c r="BN130" s="350"/>
      <c r="BO130" s="350"/>
      <c r="BP130" s="350"/>
      <c r="BQ130" s="82"/>
    </row>
    <row r="131" spans="1:76" ht="36" hidden="1" customHeight="1" outlineLevel="1">
      <c r="A131" s="53" t="str">
        <f>IF(B131&lt;&gt;"",COUNTIF($B$8:B131,"."),"")</f>
        <v/>
      </c>
      <c r="C131" s="349" t="s">
        <v>312</v>
      </c>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53"/>
      <c r="AJ131" s="65"/>
      <c r="AK131" s="350" t="s">
        <v>313</v>
      </c>
      <c r="AL131" s="350"/>
      <c r="AM131" s="350"/>
      <c r="AN131" s="350"/>
      <c r="AO131" s="350"/>
      <c r="AP131" s="350"/>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c r="BM131" s="350"/>
      <c r="BN131" s="350"/>
      <c r="BO131" s="350"/>
      <c r="BP131" s="350"/>
      <c r="BQ131" s="82"/>
    </row>
    <row r="132" spans="1:76" ht="48.75" hidden="1" customHeight="1" outlineLevel="1">
      <c r="A132" s="53" t="str">
        <f>IF(B132&lt;&gt;"",COUNTIF($B$8:B132,"."),"")</f>
        <v/>
      </c>
      <c r="C132" s="348" t="s">
        <v>314</v>
      </c>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53"/>
      <c r="AJ132" s="65"/>
      <c r="AK132" s="347" t="s">
        <v>315</v>
      </c>
      <c r="AL132" s="347"/>
      <c r="AM132" s="347"/>
      <c r="AN132" s="347"/>
      <c r="AO132" s="347"/>
      <c r="AP132" s="347"/>
      <c r="AQ132" s="347"/>
      <c r="AR132" s="347"/>
      <c r="AS132" s="347"/>
      <c r="AT132" s="347"/>
      <c r="AU132" s="347"/>
      <c r="AV132" s="347"/>
      <c r="AW132" s="347"/>
      <c r="AX132" s="347"/>
      <c r="AY132" s="347"/>
      <c r="AZ132" s="347"/>
      <c r="BA132" s="347"/>
      <c r="BB132" s="347"/>
      <c r="BC132" s="347"/>
      <c r="BD132" s="347"/>
      <c r="BE132" s="347"/>
      <c r="BF132" s="347"/>
      <c r="BG132" s="347"/>
      <c r="BH132" s="347"/>
      <c r="BI132" s="347"/>
      <c r="BJ132" s="347"/>
      <c r="BK132" s="347"/>
      <c r="BL132" s="347"/>
      <c r="BM132" s="347"/>
      <c r="BN132" s="347"/>
      <c r="BO132" s="347"/>
      <c r="BP132" s="347"/>
      <c r="BQ132" s="80"/>
      <c r="BW132" s="92"/>
      <c r="BX132" s="92"/>
    </row>
    <row r="133" spans="1:76" ht="44.25" hidden="1" customHeight="1" outlineLevel="1">
      <c r="A133" s="53" t="str">
        <f>IF(B133&lt;&gt;"",COUNTIF($B$8:B133,"."),"")</f>
        <v/>
      </c>
      <c r="C133" s="348" t="s">
        <v>316</v>
      </c>
      <c r="D133" s="348"/>
      <c r="E133" s="348"/>
      <c r="F133" s="348"/>
      <c r="G133" s="348"/>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53"/>
      <c r="AJ133" s="65"/>
      <c r="AK133" s="347" t="s">
        <v>317</v>
      </c>
      <c r="AL133" s="347"/>
      <c r="AM133" s="347"/>
      <c r="AN133" s="347"/>
      <c r="AO133" s="347"/>
      <c r="AP133" s="347"/>
      <c r="AQ133" s="347"/>
      <c r="AR133" s="347"/>
      <c r="AS133" s="347"/>
      <c r="AT133" s="347"/>
      <c r="AU133" s="347"/>
      <c r="AV133" s="347"/>
      <c r="AW133" s="347"/>
      <c r="AX133" s="347"/>
      <c r="AY133" s="347"/>
      <c r="AZ133" s="347"/>
      <c r="BA133" s="347"/>
      <c r="BB133" s="347"/>
      <c r="BC133" s="347"/>
      <c r="BD133" s="347"/>
      <c r="BE133" s="347"/>
      <c r="BF133" s="347"/>
      <c r="BG133" s="347"/>
      <c r="BH133" s="347"/>
      <c r="BI133" s="347"/>
      <c r="BJ133" s="347"/>
      <c r="BK133" s="347"/>
      <c r="BL133" s="347"/>
      <c r="BM133" s="347"/>
      <c r="BN133" s="347"/>
      <c r="BO133" s="347"/>
      <c r="BP133" s="347"/>
      <c r="BQ133" s="80"/>
    </row>
    <row r="134" spans="1:76" ht="36.75" hidden="1" customHeight="1" outlineLevel="1">
      <c r="A134" s="53" t="str">
        <f>IF(B134&lt;&gt;"",COUNTIF($B$8:B134,"."),"")</f>
        <v/>
      </c>
      <c r="C134" s="348" t="s">
        <v>318</v>
      </c>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48"/>
      <c r="AI134" s="53"/>
      <c r="AJ134" s="65"/>
      <c r="AK134" s="347" t="s">
        <v>319</v>
      </c>
      <c r="AL134" s="347"/>
      <c r="AM134" s="347"/>
      <c r="AN134" s="347"/>
      <c r="AO134" s="347"/>
      <c r="AP134" s="347"/>
      <c r="AQ134" s="347"/>
      <c r="AR134" s="347"/>
      <c r="AS134" s="347"/>
      <c r="AT134" s="347"/>
      <c r="AU134" s="347"/>
      <c r="AV134" s="347"/>
      <c r="AW134" s="347"/>
      <c r="AX134" s="347"/>
      <c r="AY134" s="347"/>
      <c r="AZ134" s="347"/>
      <c r="BA134" s="347"/>
      <c r="BB134" s="347"/>
      <c r="BC134" s="347"/>
      <c r="BD134" s="347"/>
      <c r="BE134" s="347"/>
      <c r="BF134" s="347"/>
      <c r="BG134" s="347"/>
      <c r="BH134" s="347"/>
      <c r="BI134" s="347"/>
      <c r="BJ134" s="347"/>
      <c r="BK134" s="347"/>
      <c r="BL134" s="347"/>
      <c r="BM134" s="347"/>
      <c r="BN134" s="347"/>
      <c r="BO134" s="347"/>
      <c r="BP134" s="347"/>
      <c r="BQ134" s="80"/>
      <c r="BW134" s="92"/>
      <c r="BX134" s="92"/>
    </row>
    <row r="135" spans="1:76" ht="36.75" hidden="1" customHeight="1" outlineLevel="1">
      <c r="A135" s="53" t="str">
        <f>IF(B135&lt;&gt;"",COUNTIF($B$8:B135,"."),"")</f>
        <v/>
      </c>
      <c r="C135" s="348" t="s">
        <v>320</v>
      </c>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53"/>
      <c r="AJ135" s="65"/>
      <c r="AK135" s="347" t="s">
        <v>321</v>
      </c>
      <c r="AL135" s="347"/>
      <c r="AM135" s="347"/>
      <c r="AN135" s="347"/>
      <c r="AO135" s="347"/>
      <c r="AP135" s="347"/>
      <c r="AQ135" s="347"/>
      <c r="AR135" s="347"/>
      <c r="AS135" s="347"/>
      <c r="AT135" s="347"/>
      <c r="AU135" s="347"/>
      <c r="AV135" s="347"/>
      <c r="AW135" s="347"/>
      <c r="AX135" s="347"/>
      <c r="AY135" s="347"/>
      <c r="AZ135" s="347"/>
      <c r="BA135" s="347"/>
      <c r="BB135" s="347"/>
      <c r="BC135" s="347"/>
      <c r="BD135" s="347"/>
      <c r="BE135" s="347"/>
      <c r="BF135" s="347"/>
      <c r="BG135" s="347"/>
      <c r="BH135" s="347"/>
      <c r="BI135" s="347"/>
      <c r="BJ135" s="347"/>
      <c r="BK135" s="347"/>
      <c r="BL135" s="347"/>
      <c r="BM135" s="347"/>
      <c r="BN135" s="347"/>
      <c r="BO135" s="347"/>
      <c r="BP135" s="347"/>
      <c r="BQ135" s="80"/>
      <c r="BW135" s="92"/>
      <c r="BX135" s="92"/>
    </row>
    <row r="136" spans="1:76" ht="42" customHeight="1" collapsed="1">
      <c r="A136" s="53"/>
      <c r="C136" s="348" t="s">
        <v>322</v>
      </c>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48"/>
      <c r="AI136" s="53"/>
      <c r="AJ136" s="65"/>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row>
    <row r="137" spans="1:76" ht="43.5" customHeight="1">
      <c r="A137" s="53"/>
      <c r="C137" s="348" t="s">
        <v>323</v>
      </c>
      <c r="D137" s="348"/>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48"/>
      <c r="AI137" s="53"/>
      <c r="AJ137" s="65"/>
      <c r="AK137" s="347" t="s">
        <v>324</v>
      </c>
      <c r="AL137" s="347"/>
      <c r="AM137" s="347"/>
      <c r="AN137" s="347"/>
      <c r="AO137" s="347"/>
      <c r="AP137" s="347"/>
      <c r="AQ137" s="347"/>
      <c r="AR137" s="347"/>
      <c r="AS137" s="347"/>
      <c r="AT137" s="347"/>
      <c r="AU137" s="347"/>
      <c r="AV137" s="347"/>
      <c r="AW137" s="347"/>
      <c r="AX137" s="347"/>
      <c r="AY137" s="347"/>
      <c r="AZ137" s="347"/>
      <c r="BA137" s="347"/>
      <c r="BB137" s="347"/>
      <c r="BC137" s="347"/>
      <c r="BD137" s="347"/>
      <c r="BE137" s="347"/>
      <c r="BF137" s="347"/>
      <c r="BG137" s="347"/>
      <c r="BH137" s="347"/>
      <c r="BI137" s="347"/>
      <c r="BJ137" s="347"/>
      <c r="BK137" s="347"/>
      <c r="BL137" s="347"/>
      <c r="BM137" s="347"/>
      <c r="BN137" s="347"/>
      <c r="BO137" s="347"/>
      <c r="BP137" s="347"/>
      <c r="BQ137" s="80"/>
    </row>
    <row r="138" spans="1:76" ht="36.75" customHeight="1">
      <c r="A138" s="53"/>
      <c r="C138" s="348" t="s">
        <v>325</v>
      </c>
      <c r="D138" s="348"/>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c r="AA138" s="348"/>
      <c r="AB138" s="348"/>
      <c r="AC138" s="348"/>
      <c r="AD138" s="348"/>
      <c r="AE138" s="348"/>
      <c r="AF138" s="348"/>
      <c r="AG138" s="348"/>
      <c r="AH138" s="348"/>
      <c r="AI138" s="53"/>
      <c r="AJ138" s="65"/>
      <c r="AK138" s="347" t="s">
        <v>326</v>
      </c>
      <c r="AL138" s="347"/>
      <c r="AM138" s="347"/>
      <c r="AN138" s="347"/>
      <c r="AO138" s="347"/>
      <c r="AP138" s="347"/>
      <c r="AQ138" s="347"/>
      <c r="AR138" s="347"/>
      <c r="AS138" s="347"/>
      <c r="AT138" s="347"/>
      <c r="AU138" s="347"/>
      <c r="AV138" s="347"/>
      <c r="AW138" s="347"/>
      <c r="AX138" s="347"/>
      <c r="AY138" s="347"/>
      <c r="AZ138" s="347"/>
      <c r="BA138" s="347"/>
      <c r="BB138" s="347"/>
      <c r="BC138" s="347"/>
      <c r="BD138" s="347"/>
      <c r="BE138" s="347"/>
      <c r="BF138" s="347"/>
      <c r="BG138" s="347"/>
      <c r="BH138" s="347"/>
      <c r="BI138" s="347"/>
      <c r="BJ138" s="347"/>
      <c r="BK138" s="347"/>
      <c r="BL138" s="347"/>
      <c r="BM138" s="347"/>
      <c r="BN138" s="347"/>
      <c r="BO138" s="347"/>
      <c r="BP138" s="347"/>
      <c r="BQ138" s="80"/>
      <c r="BW138" s="92"/>
      <c r="BX138" s="92"/>
    </row>
    <row r="139" spans="1:76" ht="12" customHeight="1">
      <c r="A139" s="53" t="str">
        <f>IF(B139&lt;&gt;"",COUNTIF($B$8:B139,"."),"")</f>
        <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53"/>
      <c r="AJ139" s="65"/>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W139" s="92"/>
      <c r="BX139" s="92"/>
    </row>
    <row r="140" spans="1:76" ht="15" customHeight="1">
      <c r="A140" s="53" t="str">
        <f>IF(B140&lt;&gt;"",COUNTIF($B$8:B140,"."),"")</f>
        <v/>
      </c>
      <c r="C140" s="134" t="s">
        <v>327</v>
      </c>
      <c r="D140" s="148"/>
      <c r="E140" s="148"/>
      <c r="F140" s="148"/>
      <c r="G140" s="148"/>
      <c r="H140" s="148"/>
      <c r="I140" s="148"/>
      <c r="J140" s="148"/>
      <c r="K140" s="148"/>
      <c r="L140" s="148"/>
      <c r="M140" s="148"/>
      <c r="N140" s="148"/>
      <c r="O140" s="148"/>
      <c r="P140" s="148"/>
      <c r="Q140" s="148"/>
      <c r="R140" s="148"/>
      <c r="S140" s="148"/>
      <c r="T140" s="149"/>
      <c r="U140" s="149"/>
      <c r="V140" s="150"/>
      <c r="W140" s="150"/>
      <c r="X140" s="150"/>
      <c r="Y140" s="150"/>
      <c r="Z140" s="150"/>
      <c r="AA140" s="150"/>
      <c r="AB140" s="150"/>
      <c r="AC140" s="150"/>
      <c r="AD140" s="150"/>
      <c r="AE140" s="150"/>
      <c r="AF140" s="150"/>
      <c r="AG140" s="150"/>
      <c r="AH140" s="150"/>
      <c r="AI140" s="53"/>
      <c r="AJ140" s="65"/>
      <c r="AK140" s="86" t="s">
        <v>328</v>
      </c>
      <c r="AL140" s="94"/>
      <c r="AM140" s="94"/>
      <c r="AN140" s="94"/>
      <c r="AO140" s="94"/>
      <c r="AP140" s="94"/>
      <c r="AQ140" s="94"/>
      <c r="AR140" s="94"/>
      <c r="AS140" s="94"/>
      <c r="AT140" s="94"/>
      <c r="AU140" s="94"/>
      <c r="AV140" s="94"/>
      <c r="AW140" s="94"/>
      <c r="AX140" s="94"/>
      <c r="AY140" s="94"/>
      <c r="AZ140" s="94"/>
      <c r="BA140" s="94"/>
    </row>
    <row r="141" spans="1:76" ht="22.5" customHeight="1">
      <c r="A141" s="53" t="str">
        <f>IF(B141&lt;&gt;"",COUNTIF($B$8:B141,"."),"")</f>
        <v/>
      </c>
      <c r="C141" s="138" t="s">
        <v>329</v>
      </c>
      <c r="D141" s="148"/>
      <c r="E141" s="148"/>
      <c r="F141" s="148"/>
      <c r="G141" s="148"/>
      <c r="H141" s="148"/>
      <c r="I141" s="148"/>
      <c r="J141" s="148"/>
      <c r="K141" s="148"/>
      <c r="L141" s="148"/>
      <c r="M141" s="148"/>
      <c r="N141" s="148"/>
      <c r="O141" s="148"/>
      <c r="P141" s="148"/>
      <c r="Q141" s="148"/>
      <c r="R141" s="148"/>
      <c r="S141" s="148"/>
      <c r="T141" s="149"/>
      <c r="U141" s="149"/>
      <c r="V141" s="150"/>
      <c r="W141" s="150"/>
      <c r="X141" s="150"/>
      <c r="Y141" s="150"/>
      <c r="Z141" s="150"/>
      <c r="AA141" s="150"/>
      <c r="AB141" s="150"/>
      <c r="AC141" s="150"/>
      <c r="AD141" s="150"/>
      <c r="AE141" s="150"/>
      <c r="AF141" s="150"/>
      <c r="AG141" s="150"/>
      <c r="AH141" s="150"/>
      <c r="AI141" s="53"/>
      <c r="AJ141" s="65"/>
      <c r="AK141" s="88" t="s">
        <v>330</v>
      </c>
      <c r="AL141" s="94"/>
      <c r="AM141" s="94"/>
      <c r="AN141" s="94"/>
      <c r="AO141" s="94"/>
      <c r="AP141" s="94"/>
      <c r="AQ141" s="94"/>
      <c r="AR141" s="94"/>
      <c r="AS141" s="94"/>
      <c r="AT141" s="94"/>
      <c r="AU141" s="94"/>
      <c r="AV141" s="94"/>
      <c r="AW141" s="94"/>
      <c r="AX141" s="94"/>
      <c r="AY141" s="94"/>
      <c r="AZ141" s="94"/>
      <c r="BA141" s="94"/>
    </row>
    <row r="142" spans="1:76" ht="63" customHeight="1">
      <c r="A142" s="53" t="str">
        <f>IF(B142&lt;&gt;"",COUNTIF($B$8:B142,"."),"")</f>
        <v/>
      </c>
      <c r="C142" s="348" t="s">
        <v>331</v>
      </c>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48"/>
      <c r="AD142" s="348"/>
      <c r="AE142" s="348"/>
      <c r="AF142" s="348"/>
      <c r="AG142" s="348"/>
      <c r="AH142" s="348"/>
      <c r="AI142" s="53"/>
      <c r="AJ142" s="65"/>
      <c r="AK142" s="347" t="s">
        <v>332</v>
      </c>
      <c r="AL142" s="347"/>
      <c r="AM142" s="347"/>
      <c r="AN142" s="347"/>
      <c r="AO142" s="347"/>
      <c r="AP142" s="347"/>
      <c r="AQ142" s="347"/>
      <c r="AR142" s="347"/>
      <c r="AS142" s="347"/>
      <c r="AT142" s="347"/>
      <c r="AU142" s="347"/>
      <c r="AV142" s="347"/>
      <c r="AW142" s="347"/>
      <c r="AX142" s="347"/>
      <c r="AY142" s="347"/>
      <c r="AZ142" s="347"/>
      <c r="BA142" s="347"/>
      <c r="BB142" s="347"/>
      <c r="BC142" s="347"/>
      <c r="BD142" s="347"/>
      <c r="BE142" s="347"/>
      <c r="BF142" s="347"/>
      <c r="BG142" s="347"/>
      <c r="BH142" s="347"/>
      <c r="BI142" s="347"/>
      <c r="BJ142" s="347"/>
      <c r="BK142" s="347"/>
      <c r="BL142" s="347"/>
      <c r="BM142" s="347"/>
      <c r="BN142" s="347"/>
      <c r="BO142" s="347"/>
      <c r="BP142" s="347"/>
      <c r="BQ142" s="80"/>
    </row>
    <row r="143" spans="1:76" s="96" customFormat="1" ht="27" customHeight="1">
      <c r="A143" s="83" t="str">
        <f>IF(B143&lt;&gt;"",COUNTIF($B$8:B143,"."),"")</f>
        <v/>
      </c>
      <c r="B143" s="95"/>
      <c r="C143" s="151" t="s">
        <v>158</v>
      </c>
      <c r="D143" s="345" t="s">
        <v>333</v>
      </c>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345"/>
      <c r="AG143" s="345"/>
      <c r="AH143" s="345"/>
      <c r="AI143" s="83"/>
      <c r="AJ143" s="85"/>
      <c r="AK143" s="84" t="s">
        <v>158</v>
      </c>
      <c r="AL143" s="346" t="s">
        <v>334</v>
      </c>
      <c r="AM143" s="346"/>
      <c r="AN143" s="346"/>
      <c r="AO143" s="346"/>
      <c r="AP143" s="346"/>
      <c r="AQ143" s="346"/>
      <c r="AR143" s="346"/>
      <c r="AS143" s="346"/>
      <c r="AT143" s="346"/>
      <c r="AU143" s="346"/>
      <c r="AV143" s="346"/>
      <c r="AW143" s="346"/>
      <c r="AX143" s="346"/>
      <c r="AY143" s="346"/>
      <c r="AZ143" s="346"/>
      <c r="BA143" s="346"/>
      <c r="BB143" s="346"/>
      <c r="BC143" s="346"/>
      <c r="BD143" s="346"/>
      <c r="BE143" s="346"/>
      <c r="BF143" s="346"/>
      <c r="BG143" s="346"/>
      <c r="BH143" s="346"/>
      <c r="BI143" s="346"/>
      <c r="BJ143" s="346"/>
      <c r="BK143" s="346"/>
      <c r="BL143" s="346"/>
      <c r="BM143" s="346"/>
      <c r="BN143" s="346"/>
      <c r="BO143" s="346"/>
      <c r="BP143" s="346"/>
      <c r="BQ143" s="84"/>
      <c r="BR143" s="101"/>
      <c r="BS143" s="101"/>
      <c r="BT143" s="101"/>
      <c r="BU143" s="102"/>
      <c r="BV143" s="102"/>
      <c r="BW143" s="102"/>
      <c r="BX143" s="102"/>
    </row>
    <row r="144" spans="1:76" s="96" customFormat="1" ht="19.5" customHeight="1">
      <c r="A144" s="83" t="str">
        <f>IF(B144&lt;&gt;"",COUNTIF($B$8:B144,"."),"")</f>
        <v/>
      </c>
      <c r="B144" s="95"/>
      <c r="C144" s="151" t="s">
        <v>158</v>
      </c>
      <c r="D144" s="345" t="s">
        <v>335</v>
      </c>
      <c r="E144" s="345"/>
      <c r="F144" s="345"/>
      <c r="G144" s="345"/>
      <c r="H144" s="345"/>
      <c r="I144" s="345"/>
      <c r="J144" s="345"/>
      <c r="K144" s="345"/>
      <c r="L144" s="345"/>
      <c r="M144" s="345"/>
      <c r="N144" s="345"/>
      <c r="O144" s="345"/>
      <c r="P144" s="345"/>
      <c r="Q144" s="345"/>
      <c r="R144" s="345"/>
      <c r="S144" s="345"/>
      <c r="T144" s="345"/>
      <c r="U144" s="345"/>
      <c r="V144" s="345"/>
      <c r="W144" s="345"/>
      <c r="X144" s="345"/>
      <c r="Y144" s="345"/>
      <c r="Z144" s="345"/>
      <c r="AA144" s="345"/>
      <c r="AB144" s="345"/>
      <c r="AC144" s="345"/>
      <c r="AD144" s="345"/>
      <c r="AE144" s="345"/>
      <c r="AF144" s="345"/>
      <c r="AG144" s="345"/>
      <c r="AH144" s="345"/>
      <c r="AI144" s="83"/>
      <c r="AJ144" s="85"/>
      <c r="AK144" s="84" t="s">
        <v>158</v>
      </c>
      <c r="AL144" s="346" t="s">
        <v>336</v>
      </c>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84"/>
      <c r="BR144" s="101"/>
      <c r="BS144" s="101"/>
      <c r="BT144" s="101"/>
      <c r="BU144" s="102"/>
      <c r="BV144" s="102"/>
      <c r="BW144" s="102"/>
      <c r="BX144" s="102"/>
    </row>
    <row r="145" spans="1:76" s="96" customFormat="1" ht="19.5" customHeight="1">
      <c r="A145" s="83" t="str">
        <f>IF(B145&lt;&gt;"",COUNTIF($B$8:B145,"."),"")</f>
        <v/>
      </c>
      <c r="B145" s="95"/>
      <c r="C145" s="151" t="s">
        <v>158</v>
      </c>
      <c r="D145" s="345" t="s">
        <v>337</v>
      </c>
      <c r="E145" s="345"/>
      <c r="F145" s="345"/>
      <c r="G145" s="345"/>
      <c r="H145" s="345"/>
      <c r="I145" s="345"/>
      <c r="J145" s="345"/>
      <c r="K145" s="345"/>
      <c r="L145" s="345"/>
      <c r="M145" s="345"/>
      <c r="N145" s="345"/>
      <c r="O145" s="345"/>
      <c r="P145" s="345"/>
      <c r="Q145" s="345"/>
      <c r="R145" s="345"/>
      <c r="S145" s="345"/>
      <c r="T145" s="345"/>
      <c r="U145" s="345"/>
      <c r="V145" s="345"/>
      <c r="W145" s="345"/>
      <c r="X145" s="345"/>
      <c r="Y145" s="345"/>
      <c r="Z145" s="345"/>
      <c r="AA145" s="345"/>
      <c r="AB145" s="345"/>
      <c r="AC145" s="345"/>
      <c r="AD145" s="345"/>
      <c r="AE145" s="345"/>
      <c r="AF145" s="345"/>
      <c r="AG145" s="345"/>
      <c r="AH145" s="345"/>
      <c r="AI145" s="83"/>
      <c r="AJ145" s="85"/>
      <c r="AK145" s="84" t="s">
        <v>158</v>
      </c>
      <c r="AL145" s="346" t="s">
        <v>338</v>
      </c>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84"/>
      <c r="BR145" s="101"/>
      <c r="BS145" s="101"/>
      <c r="BT145" s="101"/>
      <c r="BU145" s="102"/>
      <c r="BV145" s="102"/>
      <c r="BW145" s="102"/>
      <c r="BX145" s="102"/>
    </row>
    <row r="146" spans="1:76" s="96" customFormat="1" ht="19.5" customHeight="1">
      <c r="A146" s="83" t="str">
        <f>IF(B146&lt;&gt;"",COUNTIF($B$8:B146,"."),"")</f>
        <v/>
      </c>
      <c r="B146" s="95"/>
      <c r="C146" s="151" t="s">
        <v>158</v>
      </c>
      <c r="D146" s="345" t="s">
        <v>339</v>
      </c>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c r="AG146" s="345"/>
      <c r="AH146" s="345"/>
      <c r="AI146" s="83"/>
      <c r="AJ146" s="85"/>
      <c r="AK146" s="84" t="s">
        <v>158</v>
      </c>
      <c r="AL146" s="346" t="s">
        <v>340</v>
      </c>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84"/>
      <c r="BR146" s="101"/>
      <c r="BS146" s="101"/>
      <c r="BT146" s="101"/>
      <c r="BU146" s="102"/>
      <c r="BV146" s="102"/>
      <c r="BW146" s="102"/>
      <c r="BX146" s="102"/>
    </row>
    <row r="147" spans="1:76" ht="30" customHeight="1">
      <c r="A147" s="53" t="str">
        <f>IF(B147&lt;&gt;"",COUNTIF($B$8:B147,"."),"")</f>
        <v/>
      </c>
      <c r="C147" s="348" t="s">
        <v>341</v>
      </c>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53"/>
      <c r="AJ147" s="65"/>
      <c r="AK147" s="347" t="s">
        <v>342</v>
      </c>
      <c r="AL147" s="347"/>
      <c r="AM147" s="347"/>
      <c r="AN147" s="347"/>
      <c r="AO147" s="347"/>
      <c r="AP147" s="347"/>
      <c r="AQ147" s="347"/>
      <c r="AR147" s="347"/>
      <c r="AS147" s="347"/>
      <c r="AT147" s="347"/>
      <c r="AU147" s="347"/>
      <c r="AV147" s="347"/>
      <c r="AW147" s="347"/>
      <c r="AX147" s="347"/>
      <c r="AY147" s="347"/>
      <c r="AZ147" s="347"/>
      <c r="BA147" s="347"/>
      <c r="BB147" s="347"/>
      <c r="BC147" s="347"/>
      <c r="BD147" s="347"/>
      <c r="BE147" s="347"/>
      <c r="BF147" s="347"/>
      <c r="BG147" s="347"/>
      <c r="BH147" s="347"/>
      <c r="BI147" s="347"/>
      <c r="BJ147" s="347"/>
      <c r="BK147" s="347"/>
      <c r="BL147" s="347"/>
      <c r="BM147" s="347"/>
      <c r="BN147" s="347"/>
      <c r="BO147" s="347"/>
      <c r="BP147" s="347"/>
      <c r="BQ147" s="80"/>
    </row>
    <row r="148" spans="1:76" ht="12" customHeight="1">
      <c r="A148" s="53" t="str">
        <f>IF(B148&lt;&gt;"",COUNTIF($B$8:B148,"."),"")</f>
        <v/>
      </c>
      <c r="C148" s="156"/>
      <c r="D148" s="148"/>
      <c r="E148" s="148"/>
      <c r="F148" s="148"/>
      <c r="G148" s="148"/>
      <c r="H148" s="148"/>
      <c r="I148" s="148"/>
      <c r="J148" s="148"/>
      <c r="K148" s="148"/>
      <c r="L148" s="148"/>
      <c r="M148" s="148"/>
      <c r="N148" s="148"/>
      <c r="O148" s="148"/>
      <c r="P148" s="148"/>
      <c r="Q148" s="148"/>
      <c r="R148" s="148"/>
      <c r="S148" s="148"/>
      <c r="T148" s="149"/>
      <c r="U148" s="149"/>
      <c r="V148" s="150"/>
      <c r="W148" s="150"/>
      <c r="X148" s="150"/>
      <c r="Y148" s="150"/>
      <c r="Z148" s="150"/>
      <c r="AA148" s="150"/>
      <c r="AB148" s="150"/>
      <c r="AC148" s="150"/>
      <c r="AD148" s="150"/>
      <c r="AE148" s="150"/>
      <c r="AF148" s="150"/>
      <c r="AG148" s="150"/>
      <c r="AH148" s="150"/>
      <c r="AI148" s="53"/>
      <c r="AJ148" s="65"/>
      <c r="AK148" s="108"/>
      <c r="AL148" s="94"/>
      <c r="AM148" s="94"/>
      <c r="AN148" s="94"/>
      <c r="AO148" s="94"/>
      <c r="AP148" s="94"/>
      <c r="AQ148" s="94"/>
      <c r="AR148" s="94"/>
      <c r="AS148" s="94"/>
      <c r="AT148" s="94"/>
      <c r="AU148" s="94"/>
      <c r="AV148" s="94"/>
      <c r="AW148" s="94"/>
      <c r="AX148" s="94"/>
      <c r="AY148" s="94"/>
      <c r="AZ148" s="94"/>
      <c r="BA148" s="94"/>
    </row>
    <row r="149" spans="1:76" ht="15" customHeight="1">
      <c r="A149" s="53" t="str">
        <f>IF(B149&lt;&gt;"",COUNTIF($B$8:B149,"."),"")</f>
        <v/>
      </c>
      <c r="C149" s="138" t="s">
        <v>343</v>
      </c>
      <c r="D149" s="148"/>
      <c r="E149" s="148"/>
      <c r="F149" s="148"/>
      <c r="G149" s="148"/>
      <c r="H149" s="148"/>
      <c r="I149" s="148"/>
      <c r="J149" s="148"/>
      <c r="K149" s="148"/>
      <c r="L149" s="148"/>
      <c r="M149" s="148"/>
      <c r="N149" s="148"/>
      <c r="O149" s="148"/>
      <c r="P149" s="148"/>
      <c r="Q149" s="148"/>
      <c r="R149" s="148"/>
      <c r="S149" s="148"/>
      <c r="T149" s="149"/>
      <c r="U149" s="149"/>
      <c r="V149" s="150"/>
      <c r="W149" s="150"/>
      <c r="X149" s="150"/>
      <c r="Y149" s="150"/>
      <c r="Z149" s="150"/>
      <c r="AA149" s="150"/>
      <c r="AB149" s="150"/>
      <c r="AC149" s="150"/>
      <c r="AD149" s="150"/>
      <c r="AE149" s="150"/>
      <c r="AF149" s="150"/>
      <c r="AG149" s="150"/>
      <c r="AH149" s="150"/>
      <c r="AI149" s="53"/>
      <c r="AJ149" s="65"/>
      <c r="AK149" s="88" t="s">
        <v>344</v>
      </c>
      <c r="AL149" s="94"/>
      <c r="AM149" s="94"/>
      <c r="AN149" s="94"/>
      <c r="AO149" s="94"/>
      <c r="AP149" s="94"/>
      <c r="AQ149" s="94"/>
      <c r="AR149" s="94"/>
      <c r="AS149" s="94"/>
      <c r="AT149" s="94"/>
      <c r="AU149" s="94"/>
      <c r="AV149" s="94"/>
      <c r="AW149" s="94"/>
      <c r="AX149" s="94"/>
      <c r="AY149" s="94"/>
      <c r="AZ149" s="94"/>
      <c r="BA149" s="94"/>
    </row>
    <row r="150" spans="1:76" ht="21.75" customHeight="1">
      <c r="A150" s="53" t="str">
        <f>IF(B150&lt;&gt;"",COUNTIF($B$8:B150,"."),"")</f>
        <v/>
      </c>
      <c r="C150" s="348" t="s">
        <v>345</v>
      </c>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53"/>
      <c r="AJ150" s="65"/>
      <c r="AK150" s="347" t="s">
        <v>346</v>
      </c>
      <c r="AL150" s="347"/>
      <c r="AM150" s="347"/>
      <c r="AN150" s="347"/>
      <c r="AO150" s="347"/>
      <c r="AP150" s="347"/>
      <c r="AQ150" s="347"/>
      <c r="AR150" s="347"/>
      <c r="AS150" s="347"/>
      <c r="AT150" s="347"/>
      <c r="AU150" s="347"/>
      <c r="AV150" s="347"/>
      <c r="AW150" s="347"/>
      <c r="AX150" s="347"/>
      <c r="AY150" s="347"/>
      <c r="AZ150" s="347"/>
      <c r="BA150" s="347"/>
      <c r="BB150" s="347"/>
      <c r="BC150" s="347"/>
      <c r="BD150" s="347"/>
      <c r="BE150" s="347"/>
      <c r="BF150" s="347"/>
      <c r="BG150" s="347"/>
      <c r="BH150" s="347"/>
      <c r="BI150" s="347"/>
      <c r="BJ150" s="347"/>
      <c r="BK150" s="347"/>
      <c r="BL150" s="347"/>
      <c r="BM150" s="347"/>
      <c r="BN150" s="347"/>
      <c r="BO150" s="347"/>
      <c r="BP150" s="347"/>
      <c r="BQ150" s="80"/>
    </row>
    <row r="151" spans="1:76" ht="34.5" customHeight="1">
      <c r="A151" s="53" t="str">
        <f>IF(B151&lt;&gt;"",COUNTIF($B$8:B151,"."),"")</f>
        <v/>
      </c>
      <c r="C151" s="348" t="s">
        <v>347</v>
      </c>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53"/>
      <c r="AJ151" s="65"/>
      <c r="AK151" s="347" t="s">
        <v>348</v>
      </c>
      <c r="AL151" s="347"/>
      <c r="AM151" s="347"/>
      <c r="AN151" s="347"/>
      <c r="AO151" s="347"/>
      <c r="AP151" s="347"/>
      <c r="AQ151" s="347"/>
      <c r="AR151" s="347"/>
      <c r="AS151" s="347"/>
      <c r="AT151" s="347"/>
      <c r="AU151" s="347"/>
      <c r="AV151" s="347"/>
      <c r="AW151" s="347"/>
      <c r="AX151" s="347"/>
      <c r="AY151" s="347"/>
      <c r="AZ151" s="347"/>
      <c r="BA151" s="347"/>
      <c r="BB151" s="347"/>
      <c r="BC151" s="347"/>
      <c r="BD151" s="347"/>
      <c r="BE151" s="347"/>
      <c r="BF151" s="347"/>
      <c r="BG151" s="347"/>
      <c r="BH151" s="347"/>
      <c r="BI151" s="347"/>
      <c r="BJ151" s="347"/>
      <c r="BK151" s="347"/>
      <c r="BL151" s="347"/>
      <c r="BM151" s="347"/>
      <c r="BN151" s="347"/>
      <c r="BO151" s="347"/>
      <c r="BP151" s="347"/>
      <c r="BQ151" s="80"/>
    </row>
    <row r="152" spans="1:76" ht="12" customHeight="1">
      <c r="A152" s="53" t="str">
        <f>IF(B152&lt;&gt;"",COUNTIF($B$8:B152,"."),"")</f>
        <v/>
      </c>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53"/>
      <c r="AJ152" s="65"/>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row>
    <row r="153" spans="1:76" ht="15" customHeight="1">
      <c r="A153" s="53" t="str">
        <f>IF(B153&lt;&gt;"",COUNTIF($B$8:B153,"."),"")</f>
        <v/>
      </c>
      <c r="C153" s="134" t="s">
        <v>349</v>
      </c>
      <c r="D153" s="148"/>
      <c r="E153" s="148"/>
      <c r="F153" s="148"/>
      <c r="G153" s="148"/>
      <c r="H153" s="148"/>
      <c r="I153" s="148"/>
      <c r="J153" s="148"/>
      <c r="K153" s="148"/>
      <c r="L153" s="148"/>
      <c r="M153" s="148"/>
      <c r="N153" s="148"/>
      <c r="O153" s="148"/>
      <c r="P153" s="148"/>
      <c r="Q153" s="148"/>
      <c r="R153" s="148"/>
      <c r="S153" s="148"/>
      <c r="T153" s="149"/>
      <c r="U153" s="149"/>
      <c r="V153" s="150"/>
      <c r="W153" s="150"/>
      <c r="X153" s="150"/>
      <c r="Y153" s="150"/>
      <c r="Z153" s="150"/>
      <c r="AA153" s="150"/>
      <c r="AB153" s="150"/>
      <c r="AC153" s="150"/>
      <c r="AD153" s="150"/>
      <c r="AE153" s="150"/>
      <c r="AF153" s="150"/>
      <c r="AG153" s="150"/>
      <c r="AH153" s="150"/>
      <c r="AI153" s="53"/>
      <c r="AJ153" s="65"/>
      <c r="AK153" s="86" t="s">
        <v>350</v>
      </c>
      <c r="AL153" s="94"/>
      <c r="AM153" s="94"/>
      <c r="AN153" s="94"/>
      <c r="AO153" s="94"/>
      <c r="AP153" s="94"/>
      <c r="AQ153" s="94"/>
      <c r="AR153" s="94"/>
      <c r="AS153" s="94"/>
      <c r="AT153" s="94"/>
      <c r="AU153" s="94"/>
      <c r="AV153" s="94"/>
      <c r="AW153" s="94"/>
      <c r="AX153" s="94"/>
      <c r="AY153" s="94"/>
      <c r="AZ153" s="94"/>
      <c r="BA153" s="94"/>
    </row>
    <row r="154" spans="1:76" ht="22.5" customHeight="1">
      <c r="A154" s="53"/>
      <c r="C154" s="138" t="s">
        <v>351</v>
      </c>
      <c r="D154" s="148"/>
      <c r="E154" s="148"/>
      <c r="F154" s="148"/>
      <c r="G154" s="148"/>
      <c r="H154" s="148"/>
      <c r="I154" s="148"/>
      <c r="J154" s="148"/>
      <c r="K154" s="148"/>
      <c r="L154" s="148"/>
      <c r="M154" s="148"/>
      <c r="N154" s="148"/>
      <c r="O154" s="148"/>
      <c r="P154" s="148"/>
      <c r="Q154" s="148"/>
      <c r="R154" s="148"/>
      <c r="S154" s="148"/>
      <c r="T154" s="149"/>
      <c r="U154" s="149"/>
      <c r="V154" s="150"/>
      <c r="W154" s="150"/>
      <c r="X154" s="150"/>
      <c r="Y154" s="150"/>
      <c r="Z154" s="150"/>
      <c r="AA154" s="150"/>
      <c r="AB154" s="150"/>
      <c r="AC154" s="150"/>
      <c r="AD154" s="150"/>
      <c r="AE154" s="150"/>
      <c r="AF154" s="150"/>
      <c r="AG154" s="150"/>
      <c r="AH154" s="150"/>
      <c r="AI154" s="53"/>
      <c r="AJ154" s="65"/>
      <c r="AK154" s="88" t="s">
        <v>352</v>
      </c>
      <c r="AL154" s="94"/>
      <c r="AM154" s="94"/>
      <c r="AN154" s="94"/>
      <c r="AO154" s="94"/>
      <c r="AP154" s="94"/>
      <c r="AQ154" s="94"/>
      <c r="AR154" s="94"/>
      <c r="AS154" s="94"/>
      <c r="AT154" s="94"/>
      <c r="AU154" s="94"/>
      <c r="AV154" s="94"/>
      <c r="AW154" s="94"/>
      <c r="AX154" s="94"/>
      <c r="AY154" s="94"/>
      <c r="AZ154" s="94"/>
      <c r="BA154" s="94"/>
    </row>
    <row r="155" spans="1:76" ht="54" customHeight="1">
      <c r="A155" s="53" t="str">
        <f>IF(B155&lt;&gt;"",COUNTIF($B$8:B155,"."),"")</f>
        <v/>
      </c>
      <c r="C155" s="348" t="s">
        <v>353</v>
      </c>
      <c r="D155" s="348"/>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c r="AA155" s="348"/>
      <c r="AB155" s="348"/>
      <c r="AC155" s="348"/>
      <c r="AD155" s="348"/>
      <c r="AE155" s="348"/>
      <c r="AF155" s="348"/>
      <c r="AG155" s="348"/>
      <c r="AH155" s="348"/>
      <c r="AI155" s="53"/>
      <c r="AJ155" s="65"/>
      <c r="AK155" s="347" t="s">
        <v>354</v>
      </c>
      <c r="AL155" s="347"/>
      <c r="AM155" s="347"/>
      <c r="AN155" s="347"/>
      <c r="AO155" s="347"/>
      <c r="AP155" s="347"/>
      <c r="AQ155" s="347"/>
      <c r="AR155" s="347"/>
      <c r="AS155" s="347"/>
      <c r="AT155" s="347"/>
      <c r="AU155" s="347"/>
      <c r="AV155" s="347"/>
      <c r="AW155" s="347"/>
      <c r="AX155" s="347"/>
      <c r="AY155" s="347"/>
      <c r="AZ155" s="347"/>
      <c r="BA155" s="347"/>
      <c r="BB155" s="347"/>
      <c r="BC155" s="347"/>
      <c r="BD155" s="347"/>
      <c r="BE155" s="347"/>
      <c r="BF155" s="347"/>
      <c r="BG155" s="347"/>
      <c r="BH155" s="347"/>
      <c r="BI155" s="347"/>
      <c r="BJ155" s="347"/>
      <c r="BK155" s="347"/>
      <c r="BL155" s="347"/>
      <c r="BM155" s="347"/>
      <c r="BN155" s="347"/>
      <c r="BO155" s="347"/>
      <c r="BP155" s="347"/>
      <c r="BQ155" s="80"/>
      <c r="BW155" s="92"/>
      <c r="BX155" s="92"/>
    </row>
    <row r="156" spans="1:76" ht="62.25" hidden="1" customHeight="1">
      <c r="A156" s="53" t="str">
        <f>IF(B156&lt;&gt;"",COUNTIF($B$8:B156,"."),"")</f>
        <v/>
      </c>
      <c r="C156" s="347" t="s">
        <v>355</v>
      </c>
      <c r="D156" s="347"/>
      <c r="E156" s="347"/>
      <c r="F156" s="347"/>
      <c r="G156" s="347"/>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53"/>
      <c r="AJ156" s="65"/>
      <c r="AK156" s="347" t="s">
        <v>356</v>
      </c>
      <c r="AL156" s="347"/>
      <c r="AM156" s="347"/>
      <c r="AN156" s="347"/>
      <c r="AO156" s="347"/>
      <c r="AP156" s="347"/>
      <c r="AQ156" s="347"/>
      <c r="AR156" s="347"/>
      <c r="AS156" s="347"/>
      <c r="AT156" s="347"/>
      <c r="AU156" s="347"/>
      <c r="AV156" s="347"/>
      <c r="AW156" s="347"/>
      <c r="AX156" s="347"/>
      <c r="AY156" s="347"/>
      <c r="AZ156" s="347"/>
      <c r="BA156" s="347"/>
      <c r="BB156" s="347"/>
      <c r="BC156" s="347"/>
      <c r="BD156" s="347"/>
      <c r="BE156" s="347"/>
      <c r="BF156" s="347"/>
      <c r="BG156" s="347"/>
      <c r="BH156" s="347"/>
      <c r="BI156" s="347"/>
      <c r="BJ156" s="347"/>
      <c r="BK156" s="347"/>
      <c r="BL156" s="347"/>
      <c r="BM156" s="347"/>
      <c r="BN156" s="347"/>
      <c r="BO156" s="347"/>
      <c r="BP156" s="347"/>
      <c r="BQ156" s="80"/>
      <c r="BW156" s="92"/>
      <c r="BX156" s="92"/>
    </row>
    <row r="157" spans="1:76" ht="22.5" hidden="1" customHeight="1" outlineLevel="1">
      <c r="A157" s="53"/>
      <c r="C157" s="88" t="s">
        <v>357</v>
      </c>
      <c r="D157" s="94"/>
      <c r="E157" s="94"/>
      <c r="F157" s="94"/>
      <c r="G157" s="94"/>
      <c r="H157" s="94"/>
      <c r="I157" s="94"/>
      <c r="J157" s="94"/>
      <c r="K157" s="94"/>
      <c r="L157" s="94"/>
      <c r="M157" s="94"/>
      <c r="N157" s="94"/>
      <c r="O157" s="94"/>
      <c r="P157" s="94"/>
      <c r="Q157" s="94"/>
      <c r="R157" s="94"/>
      <c r="S157" s="94"/>
      <c r="AI157" s="53"/>
      <c r="AJ157" s="65"/>
      <c r="AK157" s="88" t="s">
        <v>358</v>
      </c>
      <c r="AL157" s="94"/>
      <c r="AM157" s="94"/>
      <c r="AN157" s="94"/>
      <c r="AO157" s="94"/>
      <c r="AP157" s="94"/>
      <c r="AQ157" s="94"/>
      <c r="AR157" s="94"/>
      <c r="AS157" s="94"/>
      <c r="AT157" s="94"/>
      <c r="AU157" s="94"/>
      <c r="AV157" s="94"/>
      <c r="AW157" s="94"/>
      <c r="AX157" s="94"/>
      <c r="AY157" s="94"/>
      <c r="AZ157" s="94"/>
      <c r="BA157" s="94"/>
    </row>
    <row r="158" spans="1:76" ht="74.25" hidden="1" customHeight="1" outlineLevel="1">
      <c r="A158" s="53" t="str">
        <f>IF(B158&lt;&gt;"",COUNTIF($B$8:B158,"."),"")</f>
        <v/>
      </c>
      <c r="C158" s="347" t="s">
        <v>359</v>
      </c>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53"/>
      <c r="AJ158" s="65"/>
      <c r="AK158" s="347" t="s">
        <v>356</v>
      </c>
      <c r="AL158" s="347"/>
      <c r="AM158" s="347"/>
      <c r="AN158" s="347"/>
      <c r="AO158" s="347"/>
      <c r="AP158" s="347"/>
      <c r="AQ158" s="347"/>
      <c r="AR158" s="347"/>
      <c r="AS158" s="347"/>
      <c r="AT158" s="347"/>
      <c r="AU158" s="347"/>
      <c r="AV158" s="347"/>
      <c r="AW158" s="347"/>
      <c r="AX158" s="347"/>
      <c r="AY158" s="347"/>
      <c r="AZ158" s="347"/>
      <c r="BA158" s="347"/>
      <c r="BB158" s="347"/>
      <c r="BC158" s="347"/>
      <c r="BD158" s="347"/>
      <c r="BE158" s="347"/>
      <c r="BF158" s="347"/>
      <c r="BG158" s="347"/>
      <c r="BH158" s="347"/>
      <c r="BI158" s="347"/>
      <c r="BJ158" s="347"/>
      <c r="BK158" s="347"/>
      <c r="BL158" s="347"/>
      <c r="BM158" s="347"/>
      <c r="BN158" s="347"/>
      <c r="BO158" s="347"/>
      <c r="BP158" s="347"/>
      <c r="BQ158" s="80"/>
      <c r="BW158" s="92"/>
      <c r="BX158" s="92"/>
    </row>
    <row r="159" spans="1:76" ht="12" hidden="1" customHeight="1" outlineLevel="1">
      <c r="A159" s="53" t="str">
        <f>IF(B159&lt;&gt;"",COUNTIF($B$8:B159,"."),"")</f>
        <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53"/>
      <c r="AJ159" s="65"/>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row>
    <row r="160" spans="1:76" ht="15" hidden="1" customHeight="1" outlineLevel="1">
      <c r="A160" s="53" t="str">
        <f>IF(B160&lt;&gt;"",COUNTIF($B$8:B160,"."),"")</f>
        <v/>
      </c>
      <c r="C160" s="86" t="s">
        <v>360</v>
      </c>
      <c r="D160" s="94"/>
      <c r="E160" s="94"/>
      <c r="F160" s="94"/>
      <c r="G160" s="94"/>
      <c r="H160" s="94"/>
      <c r="I160" s="94"/>
      <c r="J160" s="94"/>
      <c r="K160" s="94"/>
      <c r="L160" s="94"/>
      <c r="M160" s="94"/>
      <c r="N160" s="94"/>
      <c r="O160" s="94"/>
      <c r="P160" s="94"/>
      <c r="Q160" s="94"/>
      <c r="R160" s="94"/>
      <c r="S160" s="94"/>
      <c r="AI160" s="53"/>
      <c r="AJ160" s="65"/>
      <c r="AK160" s="86"/>
      <c r="AL160" s="94"/>
      <c r="AM160" s="94"/>
      <c r="AN160" s="94"/>
      <c r="AO160" s="94"/>
      <c r="AP160" s="94"/>
      <c r="AQ160" s="94"/>
      <c r="AR160" s="94"/>
      <c r="AS160" s="94"/>
      <c r="AT160" s="94"/>
      <c r="AU160" s="94"/>
      <c r="AV160" s="94"/>
      <c r="AW160" s="94"/>
      <c r="AX160" s="94"/>
      <c r="AY160" s="94"/>
      <c r="AZ160" s="94"/>
      <c r="BA160" s="94"/>
      <c r="BW160" s="92"/>
      <c r="BX160" s="92"/>
    </row>
    <row r="161" spans="1:76" ht="39" hidden="1" customHeight="1" outlineLevel="1">
      <c r="A161" s="53" t="str">
        <f>IF(B161&lt;&gt;"",COUNTIF($B$8:B161,"."),"")</f>
        <v/>
      </c>
      <c r="C161" s="347" t="s">
        <v>361</v>
      </c>
      <c r="D161" s="347"/>
      <c r="E161" s="347"/>
      <c r="F161" s="347"/>
      <c r="G161" s="347"/>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G161" s="347"/>
      <c r="AH161" s="347"/>
      <c r="AI161" s="53"/>
      <c r="AJ161" s="65"/>
      <c r="AK161" s="347"/>
      <c r="AL161" s="347"/>
      <c r="AM161" s="347"/>
      <c r="AN161" s="347"/>
      <c r="AO161" s="347"/>
      <c r="AP161" s="347"/>
      <c r="AQ161" s="347"/>
      <c r="AR161" s="347"/>
      <c r="AS161" s="347"/>
      <c r="AT161" s="347"/>
      <c r="AU161" s="347"/>
      <c r="AV161" s="347"/>
      <c r="AW161" s="347"/>
      <c r="AX161" s="347"/>
      <c r="AY161" s="347"/>
      <c r="AZ161" s="347"/>
      <c r="BA161" s="347"/>
      <c r="BB161" s="347"/>
      <c r="BC161" s="347"/>
      <c r="BD161" s="347"/>
      <c r="BE161" s="347"/>
      <c r="BF161" s="347"/>
      <c r="BG161" s="347"/>
      <c r="BH161" s="347"/>
      <c r="BI161" s="347"/>
      <c r="BJ161" s="347"/>
      <c r="BK161" s="347"/>
      <c r="BL161" s="347"/>
      <c r="BM161" s="347"/>
      <c r="BN161" s="347"/>
      <c r="BO161" s="347"/>
      <c r="BP161" s="347"/>
      <c r="BW161" s="92"/>
      <c r="BX161" s="92"/>
    </row>
    <row r="162" spans="1:76" ht="15" hidden="1" customHeight="1">
      <c r="A162" s="53"/>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53"/>
      <c r="AJ162" s="65"/>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W162" s="92"/>
      <c r="BX162" s="92"/>
    </row>
    <row r="163" spans="1:76" ht="15" hidden="1" customHeight="1">
      <c r="A163" s="53"/>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53"/>
      <c r="AJ163" s="65"/>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W163" s="92"/>
      <c r="BX163" s="92"/>
    </row>
    <row r="164" spans="1:76" ht="15" hidden="1" customHeight="1">
      <c r="A164" s="53"/>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53"/>
      <c r="AJ164" s="65"/>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W164" s="92"/>
      <c r="BX164" s="92"/>
    </row>
    <row r="165" spans="1:76" ht="15" hidden="1" customHeight="1">
      <c r="A165" s="53"/>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53"/>
      <c r="AJ165" s="65"/>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W165" s="92"/>
      <c r="BX165" s="92"/>
    </row>
    <row r="166" spans="1:76" ht="15" hidden="1" customHeight="1">
      <c r="A166" s="53"/>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53"/>
      <c r="AJ166" s="65"/>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W166" s="92"/>
      <c r="BX166" s="92"/>
    </row>
    <row r="167" spans="1:76" ht="15" hidden="1" customHeight="1">
      <c r="A167" s="53"/>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53"/>
      <c r="AJ167" s="65"/>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W167" s="92"/>
      <c r="BX167" s="92"/>
    </row>
    <row r="168" spans="1:76" ht="15" hidden="1" customHeight="1">
      <c r="A168" s="53"/>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53"/>
      <c r="AJ168" s="65"/>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W168" s="92"/>
      <c r="BX168" s="92"/>
    </row>
    <row r="169" spans="1:76" ht="15" hidden="1" customHeight="1">
      <c r="A169" s="53"/>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53"/>
      <c r="AJ169" s="65"/>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W169" s="92"/>
      <c r="BX169" s="92"/>
    </row>
    <row r="170" spans="1:76" ht="15" hidden="1" customHeight="1">
      <c r="A170" s="53"/>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53"/>
      <c r="AJ170" s="65"/>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W170" s="92"/>
      <c r="BX170" s="92"/>
    </row>
  </sheetData>
  <mergeCells count="162">
    <mergeCell ref="C156:AH156"/>
    <mergeCell ref="AK156:BP156"/>
    <mergeCell ref="C158:AH158"/>
    <mergeCell ref="AK158:BP158"/>
    <mergeCell ref="C161:AH161"/>
    <mergeCell ref="AK161:BP161"/>
    <mergeCell ref="C131:AH131"/>
    <mergeCell ref="AK131:BP131"/>
    <mergeCell ref="C135:AH135"/>
    <mergeCell ref="AK135:BP135"/>
    <mergeCell ref="C138:AH138"/>
    <mergeCell ref="AK138:BP138"/>
    <mergeCell ref="C136:AH136"/>
    <mergeCell ref="C137:AH137"/>
    <mergeCell ref="AK137:BP137"/>
    <mergeCell ref="C132:AH132"/>
    <mergeCell ref="C150:AH150"/>
    <mergeCell ref="AK150:BP150"/>
    <mergeCell ref="C155:AH155"/>
    <mergeCell ref="AK155:BP155"/>
    <mergeCell ref="C151:AH151"/>
    <mergeCell ref="AK151:BP151"/>
    <mergeCell ref="C147:AH147"/>
    <mergeCell ref="AK147:BP147"/>
    <mergeCell ref="C125:AH125"/>
    <mergeCell ref="AK125:BP125"/>
    <mergeCell ref="AL118:BP118"/>
    <mergeCell ref="C126:AH126"/>
    <mergeCell ref="AK126:BP126"/>
    <mergeCell ref="C127:AH127"/>
    <mergeCell ref="AK127:BP127"/>
    <mergeCell ref="C130:AH130"/>
    <mergeCell ref="AK130:BP130"/>
    <mergeCell ref="AK122:BP122"/>
    <mergeCell ref="C119:AH119"/>
    <mergeCell ref="AK119:BP119"/>
    <mergeCell ref="C122:AH122"/>
    <mergeCell ref="D117:AH117"/>
    <mergeCell ref="AL117:BP117"/>
    <mergeCell ref="D118:AH118"/>
    <mergeCell ref="C103:AH103"/>
    <mergeCell ref="AK103:BP103"/>
    <mergeCell ref="C107:AH107"/>
    <mergeCell ref="AK107:BP107"/>
    <mergeCell ref="C108:AH108"/>
    <mergeCell ref="AK108:BP108"/>
    <mergeCell ref="C111:AH111"/>
    <mergeCell ref="AK111:BP111"/>
    <mergeCell ref="C112:AH112"/>
    <mergeCell ref="AK112:BP112"/>
    <mergeCell ref="AL115:BP115"/>
    <mergeCell ref="D116:AH116"/>
    <mergeCell ref="AL116:BP116"/>
    <mergeCell ref="D114:AH114"/>
    <mergeCell ref="AL114:BP114"/>
    <mergeCell ref="D115:AH115"/>
    <mergeCell ref="AK93:BP93"/>
    <mergeCell ref="C97:AH97"/>
    <mergeCell ref="AK97:BP97"/>
    <mergeCell ref="C106:AH106"/>
    <mergeCell ref="AK106:BP106"/>
    <mergeCell ref="D99:AH99"/>
    <mergeCell ref="AL99:BP99"/>
    <mergeCell ref="D100:AH100"/>
    <mergeCell ref="AL100:BP100"/>
    <mergeCell ref="D101:AH101"/>
    <mergeCell ref="AL101:BP101"/>
    <mergeCell ref="D19:AH19"/>
    <mergeCell ref="AL19:BP19"/>
    <mergeCell ref="AL20:BP20"/>
    <mergeCell ref="D21:AH21"/>
    <mergeCell ref="AL21:BP21"/>
    <mergeCell ref="D22:AH22"/>
    <mergeCell ref="AL22:BP22"/>
    <mergeCell ref="A2:R2"/>
    <mergeCell ref="A5:AH5"/>
    <mergeCell ref="AI5:BP5"/>
    <mergeCell ref="A6:AH6"/>
    <mergeCell ref="AI6:BP6"/>
    <mergeCell ref="C10:AH10"/>
    <mergeCell ref="AK10:BP10"/>
    <mergeCell ref="C11:AH11"/>
    <mergeCell ref="AK11:BP11"/>
    <mergeCell ref="C12:AH12"/>
    <mergeCell ref="D20:AH20"/>
    <mergeCell ref="C15:AH15"/>
    <mergeCell ref="AK15:BP15"/>
    <mergeCell ref="C18:AH18"/>
    <mergeCell ref="AK18:BP18"/>
    <mergeCell ref="A3:AA3"/>
    <mergeCell ref="C48:AH48"/>
    <mergeCell ref="AK48:BP48"/>
    <mergeCell ref="C28:AH28"/>
    <mergeCell ref="C40:AH40"/>
    <mergeCell ref="C51:AH51"/>
    <mergeCell ref="AK51:BP51"/>
    <mergeCell ref="C25:AH25"/>
    <mergeCell ref="AK25:BP25"/>
    <mergeCell ref="AK28:BP28"/>
    <mergeCell ref="C32:AH32"/>
    <mergeCell ref="AK32:BP32"/>
    <mergeCell ref="C37:AH37"/>
    <mergeCell ref="AK37:BP37"/>
    <mergeCell ref="C67:AH67"/>
    <mergeCell ref="AK67:BP67"/>
    <mergeCell ref="C68:AH68"/>
    <mergeCell ref="AK68:BP68"/>
    <mergeCell ref="C71:AH71"/>
    <mergeCell ref="AK71:BP71"/>
    <mergeCell ref="C54:AH54"/>
    <mergeCell ref="AK54:BP54"/>
    <mergeCell ref="C58:AH58"/>
    <mergeCell ref="AK58:BP58"/>
    <mergeCell ref="C57:AH57"/>
    <mergeCell ref="AK57:BP57"/>
    <mergeCell ref="C62:AH62"/>
    <mergeCell ref="AK62:BP62"/>
    <mergeCell ref="C61:AH61"/>
    <mergeCell ref="AK61:BP61"/>
    <mergeCell ref="C65:AH65"/>
    <mergeCell ref="AK65:BP65"/>
    <mergeCell ref="C66:AH66"/>
    <mergeCell ref="AK66:BP66"/>
    <mergeCell ref="C72:AH72"/>
    <mergeCell ref="AK72:BP72"/>
    <mergeCell ref="C88:AH88"/>
    <mergeCell ref="D95:AH95"/>
    <mergeCell ref="AL95:BP95"/>
    <mergeCell ref="D96:AH96"/>
    <mergeCell ref="AL96:BP96"/>
    <mergeCell ref="C82:AH82"/>
    <mergeCell ref="AK82:BP82"/>
    <mergeCell ref="C83:AH83"/>
    <mergeCell ref="C79:AH79"/>
    <mergeCell ref="AK79:BP79"/>
    <mergeCell ref="AK83:BP83"/>
    <mergeCell ref="C86:AH86"/>
    <mergeCell ref="AK86:BP86"/>
    <mergeCell ref="C87:AH87"/>
    <mergeCell ref="AK87:BP87"/>
    <mergeCell ref="C90:AH90"/>
    <mergeCell ref="AK90:BP90"/>
    <mergeCell ref="C91:AH91"/>
    <mergeCell ref="AK91:BP91"/>
    <mergeCell ref="C92:AH92"/>
    <mergeCell ref="AK92:BP92"/>
    <mergeCell ref="C93:AH93"/>
    <mergeCell ref="D146:AH146"/>
    <mergeCell ref="AL146:BP146"/>
    <mergeCell ref="D144:AH144"/>
    <mergeCell ref="AL144:BP144"/>
    <mergeCell ref="D145:AH145"/>
    <mergeCell ref="AL145:BP145"/>
    <mergeCell ref="AK132:BP132"/>
    <mergeCell ref="C133:AH133"/>
    <mergeCell ref="AK133:BP133"/>
    <mergeCell ref="C134:AH134"/>
    <mergeCell ref="AK134:BP134"/>
    <mergeCell ref="C142:AH142"/>
    <mergeCell ref="AK142:BP142"/>
    <mergeCell ref="D143:AH143"/>
    <mergeCell ref="AL143:BP143"/>
  </mergeCells>
  <conditionalFormatting sqref="BR146:BR149">
    <cfRule type="expression" dxfId="2" priority="3" stopIfTrue="1">
      <formula>OR(VALUE($BW146)&lt;&gt;0,VALUE($BX146)&lt;&gt;0)</formula>
    </cfRule>
  </conditionalFormatting>
  <conditionalFormatting sqref="C15:C16 AK15:AK16 AK22:AK23 AK28:AK29 C22:C23 C28:C29 C34:C35 AK34:AK35">
    <cfRule type="expression" dxfId="1" priority="2" stopIfTrue="1">
      <formula>OR(VALUE($M15)&lt;&gt;0,VALUE($N15)&lt;&gt;0)</formula>
    </cfRule>
  </conditionalFormatting>
  <conditionalFormatting sqref="BR114:BR117">
    <cfRule type="expression" dxfId="0" priority="1" stopIfTrue="1">
      <formula>OR(VALUE($BW114)&lt;&gt;0,VALUE($BX114)&lt;&gt;0)</formula>
    </cfRule>
  </conditionalFormatting>
  <pageMargins left="0.44" right="0.34" top="0.44" bottom="0.44" header="0.21" footer="0.2"/>
  <pageSetup firstPageNumber="11"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dimension ref="A1:H27"/>
  <sheetViews>
    <sheetView tabSelected="1" workbookViewId="0">
      <selection activeCell="F6" sqref="F6"/>
    </sheetView>
  </sheetViews>
  <sheetFormatPr defaultRowHeight="15" outlineLevelRow="1"/>
  <cols>
    <col min="1" max="1" width="38.7109375" style="2" customWidth="1"/>
    <col min="2" max="2" width="23.5703125" style="2" customWidth="1"/>
    <col min="3" max="3" width="24.42578125" style="321" customWidth="1"/>
    <col min="4" max="4" width="17.5703125" style="2" bestFit="1" customWidth="1"/>
    <col min="5" max="7" width="9.140625" style="2"/>
    <col min="8" max="8" width="23.42578125" style="46" bestFit="1" customWidth="1"/>
    <col min="9" max="16384" width="9.140625" style="2"/>
  </cols>
  <sheetData>
    <row r="1" spans="1:4" ht="15.75">
      <c r="A1" s="356" t="s">
        <v>19</v>
      </c>
      <c r="B1" s="356"/>
      <c r="C1" s="356"/>
    </row>
    <row r="2" spans="1:4" ht="15.75">
      <c r="A2" s="15"/>
      <c r="B2" s="15"/>
      <c r="C2" s="316"/>
    </row>
    <row r="3" spans="1:4" ht="17.25" customHeight="1">
      <c r="A3" s="315" t="s">
        <v>456</v>
      </c>
      <c r="C3" s="10" t="s">
        <v>3</v>
      </c>
    </row>
    <row r="4" spans="1:4" ht="18" customHeight="1">
      <c r="A4" s="11"/>
      <c r="B4" s="116">
        <v>42185</v>
      </c>
      <c r="C4" s="51">
        <v>42005</v>
      </c>
    </row>
    <row r="5" spans="1:4" ht="18" customHeight="1">
      <c r="A5" s="8" t="s">
        <v>20</v>
      </c>
      <c r="B5" s="37">
        <v>17418016</v>
      </c>
      <c r="C5" s="317">
        <v>18136933</v>
      </c>
    </row>
    <row r="6" spans="1:4" ht="18" customHeight="1">
      <c r="A6" s="9" t="s">
        <v>0</v>
      </c>
      <c r="B6" s="37">
        <v>261099841633</v>
      </c>
      <c r="C6" s="317">
        <v>49933029140</v>
      </c>
    </row>
    <row r="7" spans="1:4" ht="18" customHeight="1">
      <c r="A7" s="8" t="s">
        <v>118</v>
      </c>
      <c r="B7" s="37"/>
      <c r="C7" s="317"/>
    </row>
    <row r="8" spans="1:4" ht="18" customHeight="1">
      <c r="A8" s="159" t="s">
        <v>390</v>
      </c>
      <c r="B8" s="160">
        <v>108785690820</v>
      </c>
      <c r="C8" s="318">
        <v>36270199550</v>
      </c>
    </row>
    <row r="9" spans="1:4" ht="18" hidden="1" customHeight="1" outlineLevel="1">
      <c r="A9" s="159"/>
      <c r="B9" s="160">
        <v>108323594390</v>
      </c>
      <c r="C9" s="318">
        <v>32775015228</v>
      </c>
    </row>
    <row r="10" spans="1:4" ht="18" hidden="1" customHeight="1" outlineLevel="1">
      <c r="A10" s="159"/>
      <c r="B10" s="160">
        <v>462096430</v>
      </c>
      <c r="C10" s="318">
        <v>3495184322</v>
      </c>
    </row>
    <row r="11" spans="1:4" ht="33" customHeight="1" collapsed="1">
      <c r="A11" s="158" t="s">
        <v>457</v>
      </c>
      <c r="B11" s="37">
        <v>16922659613</v>
      </c>
      <c r="C11" s="317">
        <v>12859897657</v>
      </c>
    </row>
    <row r="12" spans="1:4" ht="31.5" customHeight="1">
      <c r="A12" s="158" t="s">
        <v>389</v>
      </c>
      <c r="B12" s="37">
        <v>55391491200</v>
      </c>
      <c r="C12" s="317">
        <v>802931933</v>
      </c>
    </row>
    <row r="13" spans="1:4" ht="18" hidden="1" customHeight="1" outlineLevel="1">
      <c r="A13" s="158"/>
      <c r="B13" s="160">
        <v>67570717208</v>
      </c>
      <c r="C13" s="317">
        <v>9322868651</v>
      </c>
    </row>
    <row r="14" spans="1:4" ht="18" hidden="1" customHeight="1" outlineLevel="1">
      <c r="A14" s="158"/>
      <c r="B14" s="160">
        <v>4734166625</v>
      </c>
      <c r="C14" s="317">
        <v>4337157128</v>
      </c>
      <c r="D14" s="2" t="s">
        <v>487</v>
      </c>
    </row>
    <row r="15" spans="1:4" ht="18" hidden="1" customHeight="1" outlineLevel="1">
      <c r="A15" s="158"/>
      <c r="B15" s="160">
        <v>9266980</v>
      </c>
      <c r="C15" s="317">
        <v>2803811</v>
      </c>
    </row>
    <row r="16" spans="1:4" ht="19.5" customHeight="1" collapsed="1">
      <c r="A16" s="9" t="s">
        <v>388</v>
      </c>
      <c r="B16" s="160">
        <v>80000000000</v>
      </c>
      <c r="C16" s="317"/>
    </row>
    <row r="17" spans="1:3" ht="18" customHeight="1">
      <c r="A17" s="4" t="s">
        <v>1</v>
      </c>
      <c r="B17" s="38">
        <v>261117259649</v>
      </c>
      <c r="C17" s="319">
        <v>49951166073</v>
      </c>
    </row>
    <row r="18" spans="1:3" ht="18" customHeight="1">
      <c r="A18" s="16"/>
      <c r="B18" s="17"/>
      <c r="C18" s="17"/>
    </row>
    <row r="19" spans="1:3" ht="18" customHeight="1">
      <c r="A19" s="3" t="s">
        <v>458</v>
      </c>
      <c r="B19" s="3"/>
      <c r="C19" s="3"/>
    </row>
    <row r="20" spans="1:3" ht="18" customHeight="1">
      <c r="A20" s="11"/>
      <c r="B20" s="116">
        <v>42185</v>
      </c>
      <c r="C20" s="51">
        <v>42005</v>
      </c>
    </row>
    <row r="21" spans="1:3" ht="18" customHeight="1">
      <c r="A21" s="11" t="s">
        <v>405</v>
      </c>
      <c r="B21" s="5">
        <v>269810899180</v>
      </c>
      <c r="C21" s="5">
        <v>298780842916</v>
      </c>
    </row>
    <row r="22" spans="1:3" ht="18" customHeight="1" outlineLevel="1">
      <c r="A22" s="12" t="s">
        <v>407</v>
      </c>
      <c r="B22" s="160">
        <v>244810899180</v>
      </c>
      <c r="C22" s="6">
        <v>267577876736</v>
      </c>
    </row>
    <row r="23" spans="1:3" ht="18" customHeight="1" outlineLevel="1">
      <c r="A23" s="12" t="s">
        <v>408</v>
      </c>
      <c r="B23" s="160">
        <v>25000000000</v>
      </c>
      <c r="C23" s="6">
        <v>31202966180</v>
      </c>
    </row>
    <row r="24" spans="1:3" ht="18" customHeight="1">
      <c r="A24" s="11" t="s">
        <v>406</v>
      </c>
      <c r="B24" s="203">
        <v>-12577249237</v>
      </c>
      <c r="C24" s="319">
        <v>-7934519621</v>
      </c>
    </row>
    <row r="25" spans="1:3" ht="18" customHeight="1">
      <c r="A25" s="4" t="s">
        <v>1</v>
      </c>
      <c r="B25" s="39">
        <v>257233649943</v>
      </c>
      <c r="C25" s="320">
        <v>290846323295</v>
      </c>
    </row>
    <row r="26" spans="1:3" ht="21" customHeight="1">
      <c r="A26" s="357" t="s">
        <v>21</v>
      </c>
      <c r="B26" s="357"/>
      <c r="C26" s="357"/>
    </row>
    <row r="27" spans="1:3" ht="21" customHeight="1">
      <c r="A27" s="326"/>
      <c r="B27" s="326"/>
      <c r="C27" s="326"/>
    </row>
  </sheetData>
  <dataConsolidate/>
  <mergeCells count="2">
    <mergeCell ref="A1:C1"/>
    <mergeCell ref="A26:C26"/>
  </mergeCells>
  <phoneticPr fontId="13" type="noConversion"/>
  <pageMargins left="0.6" right="0.11811023622047245" top="0.59055118110236227" bottom="0.51181102362204722" header="0.39370078740157483" footer="0.35433070866141736"/>
  <pageSetup paperSize="9" scale="10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G31"/>
  <sheetViews>
    <sheetView zoomScale="112" zoomScaleNormal="112" workbookViewId="0">
      <selection activeCell="F11" sqref="F11"/>
    </sheetView>
  </sheetViews>
  <sheetFormatPr defaultRowHeight="17.25" customHeight="1" outlineLevelRow="1"/>
  <cols>
    <col min="1" max="1" width="31.85546875" style="40" customWidth="1"/>
    <col min="2" max="2" width="14" customWidth="1"/>
    <col min="3" max="3" width="1.42578125" hidden="1" customWidth="1"/>
    <col min="4" max="4" width="18.5703125" customWidth="1"/>
    <col min="5" max="5" width="16" bestFit="1" customWidth="1"/>
    <col min="6" max="6" width="16.85546875" customWidth="1"/>
    <col min="7" max="7" width="18" style="110" customWidth="1"/>
  </cols>
  <sheetData>
    <row r="1" spans="1:7" ht="17.25" customHeight="1">
      <c r="A1" s="358" t="s">
        <v>459</v>
      </c>
      <c r="B1" s="358"/>
      <c r="C1" s="358"/>
      <c r="D1" s="358"/>
      <c r="E1" s="358"/>
      <c r="F1" s="358"/>
      <c r="G1" s="358"/>
    </row>
    <row r="2" spans="1:7" ht="17.25" customHeight="1">
      <c r="A2" s="234"/>
      <c r="B2" s="234"/>
      <c r="C2" s="234"/>
      <c r="D2" s="234"/>
      <c r="E2" s="234"/>
      <c r="F2" s="234"/>
      <c r="G2" s="234"/>
    </row>
    <row r="3" spans="1:7" s="19" customFormat="1" ht="17.25" customHeight="1">
      <c r="A3" s="363" t="s">
        <v>4</v>
      </c>
      <c r="B3" s="363" t="s">
        <v>5</v>
      </c>
      <c r="C3" s="127" t="s">
        <v>4</v>
      </c>
      <c r="D3" s="363" t="s">
        <v>17</v>
      </c>
      <c r="E3" s="359" t="s">
        <v>6</v>
      </c>
      <c r="F3" s="360"/>
      <c r="G3" s="361" t="s">
        <v>18</v>
      </c>
    </row>
    <row r="4" spans="1:7" s="19" customFormat="1" ht="17.25" customHeight="1">
      <c r="A4" s="364"/>
      <c r="B4" s="364"/>
      <c r="C4" s="128"/>
      <c r="D4" s="364"/>
      <c r="E4" s="20" t="s">
        <v>7</v>
      </c>
      <c r="F4" s="20" t="s">
        <v>8</v>
      </c>
      <c r="G4" s="362"/>
    </row>
    <row r="5" spans="1:7" ht="18.75" customHeight="1">
      <c r="A5" s="241" t="s">
        <v>9</v>
      </c>
      <c r="B5" s="242">
        <v>15953452</v>
      </c>
      <c r="C5" s="242">
        <v>121</v>
      </c>
      <c r="D5" s="242">
        <v>244810899180</v>
      </c>
      <c r="E5" s="242">
        <v>5480695822</v>
      </c>
      <c r="F5" s="242">
        <v>12577249237</v>
      </c>
      <c r="G5" s="242">
        <v>237714345765</v>
      </c>
    </row>
    <row r="6" spans="1:7" s="45" customFormat="1" ht="17.25" customHeight="1" outlineLevel="1">
      <c r="A6" s="243" t="s">
        <v>435</v>
      </c>
      <c r="B6" s="244"/>
      <c r="C6" s="244"/>
      <c r="D6" s="245">
        <v>240310899180</v>
      </c>
      <c r="E6" s="245">
        <v>5480695822</v>
      </c>
      <c r="F6" s="245">
        <v>12577249237</v>
      </c>
      <c r="G6" s="246">
        <v>233214345765</v>
      </c>
    </row>
    <row r="7" spans="1:7" s="45" customFormat="1" ht="17.25" customHeight="1" outlineLevel="1">
      <c r="A7" s="243" t="s">
        <v>436</v>
      </c>
      <c r="B7" s="244"/>
      <c r="C7" s="244"/>
      <c r="D7" s="245">
        <v>4500000000</v>
      </c>
      <c r="E7" s="245"/>
      <c r="F7" s="245"/>
      <c r="G7" s="246">
        <v>4500000000</v>
      </c>
    </row>
    <row r="8" spans="1:7" ht="17.25" customHeight="1">
      <c r="A8" s="247" t="s">
        <v>437</v>
      </c>
      <c r="B8" s="248"/>
      <c r="C8" s="249"/>
      <c r="D8" s="250">
        <v>25000000000</v>
      </c>
      <c r="E8" s="263">
        <v>0</v>
      </c>
      <c r="F8" s="263">
        <v>0</v>
      </c>
      <c r="G8" s="250">
        <v>25000000000</v>
      </c>
    </row>
    <row r="9" spans="1:7" s="42" customFormat="1" ht="17.25" customHeight="1" outlineLevel="1">
      <c r="A9" s="251" t="s">
        <v>438</v>
      </c>
      <c r="B9" s="251"/>
      <c r="C9" s="251">
        <v>1282</v>
      </c>
      <c r="D9" s="245">
        <v>25000000000</v>
      </c>
      <c r="E9" s="262">
        <v>0</v>
      </c>
      <c r="F9" s="262">
        <v>0</v>
      </c>
      <c r="G9" s="246">
        <v>25000000000</v>
      </c>
    </row>
    <row r="10" spans="1:7" ht="17.25" customHeight="1">
      <c r="A10" s="247" t="s">
        <v>10</v>
      </c>
      <c r="B10" s="248"/>
      <c r="C10" s="249"/>
      <c r="D10" s="248"/>
      <c r="E10" s="248"/>
      <c r="F10" s="248"/>
      <c r="G10" s="252"/>
    </row>
    <row r="11" spans="1:7" ht="17.25" customHeight="1">
      <c r="A11" s="253" t="s">
        <v>11</v>
      </c>
      <c r="B11" s="248"/>
      <c r="C11" s="249"/>
      <c r="D11" s="248"/>
      <c r="E11" s="248"/>
      <c r="F11" s="248"/>
      <c r="G11" s="252"/>
    </row>
    <row r="12" spans="1:7" ht="18" customHeight="1">
      <c r="A12" s="253" t="s">
        <v>12</v>
      </c>
      <c r="B12" s="248"/>
      <c r="C12" s="249"/>
      <c r="D12" s="254"/>
      <c r="E12" s="248"/>
      <c r="F12" s="248"/>
      <c r="G12" s="252"/>
    </row>
    <row r="13" spans="1:7" ht="17.25" customHeight="1">
      <c r="A13" s="247" t="s">
        <v>13</v>
      </c>
      <c r="B13" s="248"/>
      <c r="C13" s="249"/>
      <c r="D13" s="255">
        <v>15260000000</v>
      </c>
      <c r="E13" s="255">
        <v>0</v>
      </c>
      <c r="F13" s="255">
        <v>0</v>
      </c>
      <c r="G13" s="255">
        <v>15260000000</v>
      </c>
    </row>
    <row r="14" spans="1:7" ht="17.25" customHeight="1">
      <c r="A14" s="253" t="s">
        <v>14</v>
      </c>
      <c r="B14" s="254">
        <v>2225000</v>
      </c>
      <c r="C14" s="256">
        <v>221</v>
      </c>
      <c r="D14" s="245">
        <v>15260000000</v>
      </c>
      <c r="E14" s="262">
        <v>0</v>
      </c>
      <c r="F14" s="262">
        <v>0</v>
      </c>
      <c r="G14" s="246">
        <v>15260000000</v>
      </c>
    </row>
    <row r="15" spans="1:7" ht="17.25" customHeight="1">
      <c r="A15" s="253" t="s">
        <v>15</v>
      </c>
      <c r="B15" s="264"/>
      <c r="C15" s="249"/>
      <c r="D15" s="248"/>
      <c r="E15" s="248"/>
      <c r="F15" s="248"/>
      <c r="G15" s="252"/>
    </row>
    <row r="16" spans="1:7" s="40" customFormat="1" ht="17.25" customHeight="1">
      <c r="A16" s="257" t="s">
        <v>16</v>
      </c>
      <c r="B16" s="265">
        <v>150000</v>
      </c>
      <c r="C16" s="259">
        <v>228</v>
      </c>
      <c r="D16" s="260">
        <v>750000000</v>
      </c>
      <c r="E16" s="258"/>
      <c r="F16" s="258"/>
      <c r="G16" s="261">
        <v>750000000</v>
      </c>
    </row>
    <row r="19" spans="1:5" ht="17.25" customHeight="1">
      <c r="D19" s="111"/>
    </row>
    <row r="20" spans="1:5" ht="17.25" customHeight="1">
      <c r="A20" s="1" t="s">
        <v>471</v>
      </c>
      <c r="B20" s="2"/>
      <c r="C20" s="42" t="s">
        <v>472</v>
      </c>
      <c r="D20" s="111"/>
    </row>
    <row r="21" spans="1:5" ht="17.25" customHeight="1">
      <c r="A21" s="1"/>
      <c r="B21" s="2"/>
      <c r="C21" s="42"/>
      <c r="D21" s="111"/>
    </row>
    <row r="22" spans="1:5" ht="17.25" customHeight="1">
      <c r="A22" s="18" t="s">
        <v>460</v>
      </c>
      <c r="B22" s="7" t="s">
        <v>461</v>
      </c>
      <c r="C22" s="7"/>
      <c r="D22" s="7" t="s">
        <v>462</v>
      </c>
    </row>
    <row r="23" spans="1:5" ht="17.25" customHeight="1">
      <c r="A23" s="327" t="s">
        <v>463</v>
      </c>
      <c r="B23" s="328">
        <v>38089482</v>
      </c>
      <c r="C23" s="328"/>
      <c r="D23" s="328">
        <v>586524274.39999998</v>
      </c>
      <c r="E23" s="41"/>
    </row>
    <row r="24" spans="1:5" ht="17.25" customHeight="1">
      <c r="A24" s="14" t="s">
        <v>464</v>
      </c>
      <c r="B24" s="329">
        <v>38089482</v>
      </c>
      <c r="C24" s="329"/>
      <c r="D24" s="329">
        <v>586524274.39999998</v>
      </c>
    </row>
    <row r="25" spans="1:5" ht="17.25" customHeight="1">
      <c r="A25" s="14" t="s">
        <v>465</v>
      </c>
      <c r="B25" s="329"/>
      <c r="C25" s="329"/>
      <c r="D25" s="329"/>
    </row>
    <row r="26" spans="1:5" ht="17.25" customHeight="1">
      <c r="A26" s="14" t="s">
        <v>466</v>
      </c>
      <c r="B26" s="115"/>
      <c r="C26" s="115"/>
      <c r="D26" s="115"/>
    </row>
    <row r="27" spans="1:5" ht="17.25" customHeight="1">
      <c r="A27" s="327" t="s">
        <v>467</v>
      </c>
      <c r="B27" s="328">
        <v>70363699</v>
      </c>
      <c r="C27" s="328"/>
      <c r="D27" s="328">
        <v>807261566.60000002</v>
      </c>
      <c r="E27" s="41"/>
    </row>
    <row r="28" spans="1:5" ht="17.25" customHeight="1">
      <c r="A28" s="14" t="s">
        <v>468</v>
      </c>
      <c r="B28" s="115">
        <v>70363699</v>
      </c>
      <c r="C28" s="115"/>
      <c r="D28" s="115">
        <v>807261566.60000002</v>
      </c>
    </row>
    <row r="29" spans="1:5" ht="17.25" customHeight="1">
      <c r="A29" s="14" t="s">
        <v>469</v>
      </c>
      <c r="B29" s="330"/>
      <c r="C29" s="330"/>
      <c r="D29" s="330"/>
    </row>
    <row r="30" spans="1:5" ht="17.25" customHeight="1">
      <c r="A30" s="14" t="s">
        <v>470</v>
      </c>
      <c r="B30" s="330"/>
      <c r="C30" s="330"/>
      <c r="D30" s="330"/>
    </row>
    <row r="31" spans="1:5" ht="17.25" customHeight="1">
      <c r="A31" s="331" t="s">
        <v>2</v>
      </c>
      <c r="B31" s="328">
        <v>108453181</v>
      </c>
      <c r="C31" s="328"/>
      <c r="D31" s="328">
        <v>1393785841</v>
      </c>
    </row>
  </sheetData>
  <mergeCells count="6">
    <mergeCell ref="A1:G1"/>
    <mergeCell ref="E3:F3"/>
    <mergeCell ref="G3:G4"/>
    <mergeCell ref="A3:A4"/>
    <mergeCell ref="D3:D4"/>
    <mergeCell ref="B3:B4"/>
  </mergeCells>
  <phoneticPr fontId="13" type="noConversion"/>
  <pageMargins left="0.32" right="0" top="0.31496062992125984" bottom="0.31496062992125984" header="0.31496062992125984" footer="0.31496062992125984"/>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dimension ref="A1:L27"/>
  <sheetViews>
    <sheetView workbookViewId="0">
      <pane xSplit="2" ySplit="3" topLeftCell="C10" activePane="bottomRight" state="frozen"/>
      <selection pane="topRight" activeCell="C1" sqref="C1"/>
      <selection pane="bottomLeft" activeCell="A3" sqref="A3"/>
      <selection pane="bottomRight" activeCell="E17" sqref="E17"/>
    </sheetView>
  </sheetViews>
  <sheetFormatPr defaultRowHeight="12.75"/>
  <cols>
    <col min="1" max="1" width="39.140625" style="215" customWidth="1"/>
    <col min="2" max="2" width="10" hidden="1" customWidth="1"/>
    <col min="3" max="3" width="21.42578125" customWidth="1"/>
    <col min="4" max="4" width="16.28515625" customWidth="1"/>
    <col min="5" max="5" width="17.42578125" customWidth="1"/>
    <col min="6" max="6" width="16.140625" style="112" customWidth="1"/>
    <col min="7" max="7" width="17.42578125" customWidth="1"/>
    <col min="8" max="8" width="21.5703125" customWidth="1"/>
    <col min="9" max="9" width="18.140625" customWidth="1"/>
    <col min="10" max="10" width="14.42578125" customWidth="1"/>
    <col min="11" max="11" width="15.140625" customWidth="1"/>
    <col min="12" max="12" width="16.28515625" customWidth="1"/>
  </cols>
  <sheetData>
    <row r="1" spans="1:12" ht="16.5">
      <c r="A1" s="358" t="s">
        <v>473</v>
      </c>
      <c r="B1" s="358"/>
      <c r="C1" s="358"/>
      <c r="D1" s="358"/>
      <c r="E1" s="358"/>
      <c r="F1" s="358"/>
      <c r="G1" s="358"/>
    </row>
    <row r="2" spans="1:12" ht="16.5">
      <c r="A2" s="234"/>
      <c r="B2" s="234"/>
      <c r="C2" s="234"/>
      <c r="D2" s="234"/>
      <c r="E2" s="234"/>
      <c r="F2" s="234"/>
      <c r="G2" s="234"/>
    </row>
    <row r="3" spans="1:12" ht="46.5" customHeight="1">
      <c r="A3" s="210" t="s">
        <v>22</v>
      </c>
      <c r="B3" s="18" t="s">
        <v>23</v>
      </c>
      <c r="C3" s="18" t="s">
        <v>24</v>
      </c>
      <c r="D3" s="18" t="s">
        <v>25</v>
      </c>
      <c r="E3" s="18" t="s">
        <v>116</v>
      </c>
      <c r="F3" s="114" t="s">
        <v>26</v>
      </c>
      <c r="G3" s="18" t="s">
        <v>2</v>
      </c>
    </row>
    <row r="4" spans="1:12" ht="18" customHeight="1">
      <c r="A4" s="216" t="s">
        <v>409</v>
      </c>
      <c r="B4" s="187"/>
      <c r="C4" s="187"/>
      <c r="D4" s="187"/>
      <c r="E4" s="187"/>
      <c r="F4" s="187"/>
      <c r="G4" s="187"/>
    </row>
    <row r="5" spans="1:12" ht="18" customHeight="1">
      <c r="A5" s="211" t="s">
        <v>429</v>
      </c>
      <c r="B5" s="190"/>
      <c r="C5" s="188">
        <v>11230143131</v>
      </c>
      <c r="D5" s="188">
        <v>2679053700</v>
      </c>
      <c r="E5" s="188">
        <v>803349650</v>
      </c>
      <c r="F5" s="188">
        <v>563531074</v>
      </c>
      <c r="G5" s="188">
        <f>+SUM(C5:F5)</f>
        <v>15276077555</v>
      </c>
      <c r="I5" s="121"/>
      <c r="J5" s="33"/>
      <c r="K5" s="33"/>
      <c r="L5" s="33"/>
    </row>
    <row r="6" spans="1:12" s="112" customFormat="1" ht="18" customHeight="1">
      <c r="A6" s="211" t="s">
        <v>411</v>
      </c>
      <c r="B6" s="190"/>
      <c r="C6" s="191">
        <f>2156230000</f>
        <v>2156230000</v>
      </c>
      <c r="D6" s="190"/>
      <c r="E6" s="192"/>
      <c r="F6" s="113">
        <v>729676300</v>
      </c>
      <c r="G6" s="188">
        <f>C6+D6+E6+F6</f>
        <v>2885906300</v>
      </c>
      <c r="H6" s="113"/>
    </row>
    <row r="7" spans="1:12" s="112" customFormat="1" ht="18" customHeight="1">
      <c r="A7" s="211" t="s">
        <v>412</v>
      </c>
      <c r="B7" s="190"/>
      <c r="C7" s="190"/>
      <c r="D7" s="190"/>
      <c r="E7" s="192"/>
      <c r="F7" s="190"/>
      <c r="G7" s="188">
        <f>C7+D7+E7+F7</f>
        <v>0</v>
      </c>
      <c r="H7" s="113"/>
      <c r="J7" s="113"/>
    </row>
    <row r="8" spans="1:12" s="112" customFormat="1" ht="18" customHeight="1">
      <c r="A8" s="211" t="s">
        <v>413</v>
      </c>
      <c r="B8" s="190"/>
      <c r="C8" s="190"/>
      <c r="D8" s="190"/>
      <c r="E8" s="192"/>
      <c r="F8" s="190"/>
      <c r="G8" s="188">
        <f>C8+D8+E8+F8</f>
        <v>0</v>
      </c>
    </row>
    <row r="9" spans="1:12" s="112" customFormat="1" ht="18" customHeight="1">
      <c r="A9" s="211" t="s">
        <v>414</v>
      </c>
      <c r="B9" s="193"/>
      <c r="C9" s="193"/>
      <c r="D9" s="193"/>
      <c r="E9" s="194"/>
      <c r="F9" s="193"/>
      <c r="G9" s="190"/>
    </row>
    <row r="10" spans="1:12" s="112" customFormat="1" ht="18" customHeight="1">
      <c r="A10" s="211" t="s">
        <v>415</v>
      </c>
      <c r="B10" s="193"/>
      <c r="C10" s="190">
        <v>0</v>
      </c>
      <c r="D10" s="190"/>
      <c r="E10" s="190"/>
      <c r="F10" s="190"/>
      <c r="G10" s="190">
        <f>+SUM(C10:F10)</f>
        <v>0</v>
      </c>
    </row>
    <row r="11" spans="1:12" s="112" customFormat="1" ht="18" customHeight="1">
      <c r="A11" s="211" t="s">
        <v>416</v>
      </c>
      <c r="B11" s="193"/>
      <c r="C11" s="190"/>
      <c r="D11" s="190"/>
      <c r="E11" s="190"/>
      <c r="F11" s="190"/>
      <c r="G11" s="190">
        <f>+SUM(C11:F11)</f>
        <v>0</v>
      </c>
    </row>
    <row r="12" spans="1:12" s="112" customFormat="1" ht="18" customHeight="1">
      <c r="A12" s="212" t="s">
        <v>126</v>
      </c>
      <c r="B12" s="189"/>
      <c r="C12" s="199">
        <f>SUM(C5:C11)</f>
        <v>13386373131</v>
      </c>
      <c r="D12" s="199">
        <f>SUM(D5:D11)</f>
        <v>2679053700</v>
      </c>
      <c r="E12" s="199">
        <f>SUM(E5:E11)</f>
        <v>803349650</v>
      </c>
      <c r="F12" s="199">
        <f>SUM(F5:F11)</f>
        <v>1293207374</v>
      </c>
      <c r="G12" s="199">
        <f>SUM(G5:G11)</f>
        <v>18161983855</v>
      </c>
    </row>
    <row r="13" spans="1:12" ht="18" customHeight="1">
      <c r="A13" s="217" t="s">
        <v>393</v>
      </c>
      <c r="B13" s="195"/>
      <c r="C13" s="195"/>
      <c r="D13" s="195"/>
      <c r="E13" s="195"/>
      <c r="F13" s="195"/>
      <c r="G13" s="190">
        <f t="shared" ref="G13:G20" si="0">C13+D13+E13+F13</f>
        <v>0</v>
      </c>
    </row>
    <row r="14" spans="1:12" ht="18" customHeight="1">
      <c r="A14" s="212" t="s">
        <v>429</v>
      </c>
      <c r="B14" s="189"/>
      <c r="C14" s="188">
        <v>9612505325</v>
      </c>
      <c r="D14" s="235">
        <v>184281913</v>
      </c>
      <c r="E14" s="188">
        <v>763627639</v>
      </c>
      <c r="F14" s="188">
        <v>563531074</v>
      </c>
      <c r="G14" s="190">
        <f t="shared" si="0"/>
        <v>11123945951</v>
      </c>
    </row>
    <row r="15" spans="1:12" ht="18" customHeight="1">
      <c r="A15" s="211" t="s">
        <v>417</v>
      </c>
      <c r="B15" s="189"/>
      <c r="C15" s="196">
        <v>1067239859</v>
      </c>
      <c r="D15" s="192">
        <v>133952688</v>
      </c>
      <c r="E15" s="192">
        <v>3978618</v>
      </c>
      <c r="F15" s="196">
        <v>24322546</v>
      </c>
      <c r="G15" s="190">
        <f t="shared" si="0"/>
        <v>1229493711</v>
      </c>
      <c r="H15" s="165"/>
      <c r="I15" s="44"/>
    </row>
    <row r="16" spans="1:12" ht="18" customHeight="1">
      <c r="A16" s="211" t="s">
        <v>28</v>
      </c>
      <c r="B16" s="189"/>
      <c r="C16" s="196"/>
      <c r="D16" s="192"/>
      <c r="E16" s="196"/>
      <c r="F16" s="196"/>
      <c r="G16" s="190">
        <f t="shared" si="0"/>
        <v>0</v>
      </c>
    </row>
    <row r="17" spans="1:9" ht="18" customHeight="1">
      <c r="A17" s="211" t="s">
        <v>29</v>
      </c>
      <c r="B17" s="200"/>
      <c r="C17" s="196"/>
      <c r="D17" s="192"/>
      <c r="E17" s="196"/>
      <c r="F17" s="196"/>
      <c r="G17" s="190">
        <f t="shared" si="0"/>
        <v>0</v>
      </c>
    </row>
    <row r="18" spans="1:9" ht="18" customHeight="1">
      <c r="A18" s="211" t="s">
        <v>30</v>
      </c>
      <c r="B18" s="200"/>
      <c r="C18" s="196"/>
      <c r="D18" s="192"/>
      <c r="E18" s="196"/>
      <c r="F18" s="196"/>
      <c r="G18" s="190">
        <f t="shared" si="0"/>
        <v>0</v>
      </c>
      <c r="I18" s="111"/>
    </row>
    <row r="19" spans="1:9" ht="18" customHeight="1">
      <c r="A19" s="211" t="s">
        <v>31</v>
      </c>
      <c r="B19" s="200"/>
      <c r="C19" s="196"/>
      <c r="D19" s="192"/>
      <c r="E19" s="196"/>
      <c r="F19" s="196"/>
      <c r="G19" s="190">
        <f t="shared" si="0"/>
        <v>0</v>
      </c>
      <c r="I19" s="111"/>
    </row>
    <row r="20" spans="1:9" ht="18" customHeight="1">
      <c r="A20" s="212" t="s">
        <v>126</v>
      </c>
      <c r="B20" s="189"/>
      <c r="C20" s="188">
        <f>SUM(C14:C19)</f>
        <v>10679745184</v>
      </c>
      <c r="D20" s="188">
        <f>SUM(D14:D19)</f>
        <v>318234601</v>
      </c>
      <c r="E20" s="188">
        <f>SUM(E14:E19)</f>
        <v>767606257</v>
      </c>
      <c r="F20" s="188">
        <f>SUM(F14:F19)</f>
        <v>587853620</v>
      </c>
      <c r="G20" s="188">
        <f t="shared" si="0"/>
        <v>12353439662</v>
      </c>
      <c r="H20" s="122"/>
      <c r="I20" s="111"/>
    </row>
    <row r="21" spans="1:9" ht="18" customHeight="1">
      <c r="A21" s="217" t="s">
        <v>410</v>
      </c>
      <c r="B21" s="195"/>
      <c r="C21" s="201"/>
      <c r="D21" s="197"/>
      <c r="E21" s="198"/>
      <c r="F21" s="198"/>
      <c r="G21" s="322">
        <v>0</v>
      </c>
      <c r="H21" s="44"/>
    </row>
    <row r="22" spans="1:9" ht="18" customHeight="1">
      <c r="A22" s="213" t="s">
        <v>397</v>
      </c>
      <c r="B22" s="204"/>
      <c r="C22" s="205">
        <f>+C5-C14</f>
        <v>1617637806</v>
      </c>
      <c r="D22" s="205">
        <f>+D5-D14</f>
        <v>2494771787</v>
      </c>
      <c r="E22" s="205">
        <f>+E5-E14</f>
        <v>39722011</v>
      </c>
      <c r="F22" s="205">
        <f>+F5-F14</f>
        <v>0</v>
      </c>
      <c r="G22" s="206">
        <f>SUM(C22:F22)</f>
        <v>4152131604</v>
      </c>
    </row>
    <row r="23" spans="1:9" ht="18" customHeight="1">
      <c r="A23" s="214" t="s">
        <v>430</v>
      </c>
      <c r="B23" s="207"/>
      <c r="C23" s="208">
        <f>C12-C20</f>
        <v>2706627947</v>
      </c>
      <c r="D23" s="208">
        <f>D12-D20</f>
        <v>2360819099</v>
      </c>
      <c r="E23" s="208">
        <f>E12-E20</f>
        <v>35743393</v>
      </c>
      <c r="F23" s="208">
        <f>F12-F20</f>
        <v>705353754</v>
      </c>
      <c r="G23" s="209">
        <f>SUM(C23:F23)</f>
        <v>5808544193</v>
      </c>
      <c r="H23" s="44"/>
    </row>
    <row r="24" spans="1:9">
      <c r="C24" s="44"/>
      <c r="D24" s="44"/>
      <c r="G24" s="110"/>
    </row>
    <row r="27" spans="1:9">
      <c r="C27" s="44"/>
    </row>
  </sheetData>
  <mergeCells count="1">
    <mergeCell ref="A1:G1"/>
  </mergeCells>
  <pageMargins left="0.86" right="0.23622047244094491" top="0.47244094488188981" bottom="0.43307086614173229" header="0.31496062992125984" footer="0.23622047244094491"/>
  <pageSetup paperSize="9" scale="105" orientation="landscape" r:id="rId1"/>
  <headerFooter alignWithMargins="0"/>
</worksheet>
</file>

<file path=xl/worksheets/sheet5.xml><?xml version="1.0" encoding="utf-8"?>
<worksheet xmlns="http://schemas.openxmlformats.org/spreadsheetml/2006/main" xmlns:r="http://schemas.openxmlformats.org/officeDocument/2006/relationships">
  <dimension ref="A2:H26"/>
  <sheetViews>
    <sheetView zoomScale="91" zoomScaleNormal="91" workbookViewId="0">
      <selection activeCell="G8" sqref="G8"/>
    </sheetView>
  </sheetViews>
  <sheetFormatPr defaultRowHeight="12.75"/>
  <cols>
    <col min="1" max="1" width="43.140625" customWidth="1"/>
    <col min="2" max="2" width="15.140625" hidden="1" customWidth="1"/>
    <col min="3" max="3" width="12.140625" hidden="1" customWidth="1"/>
    <col min="4" max="4" width="3.42578125" hidden="1" customWidth="1"/>
    <col min="5" max="5" width="22.28515625" customWidth="1"/>
    <col min="6" max="6" width="22.42578125" customWidth="1"/>
  </cols>
  <sheetData>
    <row r="2" spans="1:8" ht="16.5">
      <c r="A2" s="358" t="s">
        <v>474</v>
      </c>
      <c r="B2" s="358"/>
      <c r="C2" s="358"/>
      <c r="D2" s="358"/>
      <c r="E2" s="358"/>
      <c r="F2" s="358"/>
    </row>
    <row r="3" spans="1:8" ht="16.5">
      <c r="A3" s="157"/>
      <c r="B3" s="157"/>
      <c r="C3" s="157"/>
      <c r="D3" s="157"/>
      <c r="E3" s="157"/>
      <c r="F3" s="157"/>
    </row>
    <row r="4" spans="1:8" ht="40.5" customHeight="1">
      <c r="A4" s="18" t="s">
        <v>22</v>
      </c>
      <c r="B4" s="18" t="s">
        <v>36</v>
      </c>
      <c r="C4" s="18" t="s">
        <v>37</v>
      </c>
      <c r="D4" s="18" t="s">
        <v>38</v>
      </c>
      <c r="E4" s="18" t="s">
        <v>33</v>
      </c>
      <c r="F4" s="18" t="s">
        <v>2</v>
      </c>
    </row>
    <row r="5" spans="1:8" ht="18" customHeight="1">
      <c r="A5" s="166" t="s">
        <v>391</v>
      </c>
      <c r="B5" s="167"/>
      <c r="C5" s="167"/>
      <c r="D5" s="167"/>
      <c r="E5" s="168"/>
      <c r="F5" s="168"/>
    </row>
    <row r="6" spans="1:8" ht="18" customHeight="1">
      <c r="A6" s="169" t="s">
        <v>372</v>
      </c>
      <c r="B6" s="169"/>
      <c r="C6" s="169"/>
      <c r="D6" s="169"/>
      <c r="E6" s="180">
        <v>7050189252</v>
      </c>
      <c r="F6" s="180">
        <f>B6+C6+D6+E6</f>
        <v>7050189252</v>
      </c>
      <c r="G6" s="41"/>
    </row>
    <row r="7" spans="1:8" ht="18" customHeight="1">
      <c r="A7" s="170" t="s">
        <v>392</v>
      </c>
      <c r="B7" s="169"/>
      <c r="C7" s="169"/>
      <c r="D7" s="169"/>
      <c r="E7" s="179">
        <v>107350000</v>
      </c>
      <c r="F7" s="179"/>
    </row>
    <row r="8" spans="1:8" ht="18" customHeight="1">
      <c r="A8" s="171" t="s">
        <v>34</v>
      </c>
      <c r="B8" s="169"/>
      <c r="C8" s="169"/>
      <c r="D8" s="169"/>
      <c r="E8" s="179"/>
      <c r="F8" s="179"/>
    </row>
    <row r="9" spans="1:8" ht="18" customHeight="1">
      <c r="A9" s="171" t="s">
        <v>35</v>
      </c>
      <c r="B9" s="169"/>
      <c r="C9" s="169"/>
      <c r="D9" s="169"/>
      <c r="E9" s="179"/>
      <c r="F9" s="179"/>
      <c r="H9" s="112"/>
    </row>
    <row r="10" spans="1:8" ht="18" customHeight="1">
      <c r="A10" s="170" t="s">
        <v>28</v>
      </c>
      <c r="B10" s="169"/>
      <c r="C10" s="169"/>
      <c r="D10" s="169"/>
      <c r="E10" s="179"/>
      <c r="F10" s="179"/>
    </row>
    <row r="11" spans="1:8" ht="18" customHeight="1">
      <c r="A11" s="170" t="s">
        <v>30</v>
      </c>
      <c r="B11" s="169"/>
      <c r="C11" s="169"/>
      <c r="D11" s="169"/>
      <c r="E11" s="179"/>
      <c r="F11" s="179"/>
    </row>
    <row r="12" spans="1:8" ht="18" customHeight="1">
      <c r="A12" s="170" t="s">
        <v>31</v>
      </c>
      <c r="B12" s="169"/>
      <c r="C12" s="169"/>
      <c r="D12" s="172"/>
      <c r="E12" s="163"/>
      <c r="F12" s="163">
        <f>E12</f>
        <v>0</v>
      </c>
    </row>
    <row r="13" spans="1:8" ht="18" hidden="1" customHeight="1">
      <c r="A13" s="173"/>
      <c r="B13" s="172"/>
      <c r="C13" s="172"/>
      <c r="D13" s="172"/>
      <c r="E13" s="164"/>
      <c r="F13" s="179"/>
    </row>
    <row r="14" spans="1:8" ht="18" hidden="1" customHeight="1">
      <c r="A14" s="173"/>
      <c r="B14" s="172"/>
      <c r="C14" s="172"/>
      <c r="D14" s="172"/>
      <c r="E14" s="164"/>
      <c r="F14" s="179"/>
    </row>
    <row r="15" spans="1:8" ht="18" customHeight="1">
      <c r="A15" s="169" t="s">
        <v>126</v>
      </c>
      <c r="B15" s="169"/>
      <c r="C15" s="169"/>
      <c r="D15" s="169"/>
      <c r="E15" s="180">
        <f>SUM(E6:E12)</f>
        <v>7157539252</v>
      </c>
      <c r="F15" s="180">
        <f>SUM(F6:F12)</f>
        <v>7050189252</v>
      </c>
    </row>
    <row r="16" spans="1:8" ht="18" customHeight="1">
      <c r="A16" s="174" t="s">
        <v>393</v>
      </c>
      <c r="B16" s="175"/>
      <c r="C16" s="175"/>
      <c r="D16" s="175"/>
      <c r="E16" s="181"/>
      <c r="F16" s="179"/>
    </row>
    <row r="17" spans="1:6" ht="18" customHeight="1">
      <c r="A17" s="169" t="s">
        <v>27</v>
      </c>
      <c r="B17" s="169"/>
      <c r="C17" s="169"/>
      <c r="D17" s="169"/>
      <c r="E17" s="162">
        <v>3485354711</v>
      </c>
      <c r="F17" s="180">
        <f>SUM(B17:E17)</f>
        <v>3485354711</v>
      </c>
    </row>
    <row r="18" spans="1:6" ht="18" customHeight="1">
      <c r="A18" s="170" t="s">
        <v>394</v>
      </c>
      <c r="B18" s="169"/>
      <c r="C18" s="169"/>
      <c r="D18" s="169"/>
      <c r="E18" s="163">
        <v>217719136</v>
      </c>
      <c r="F18" s="179">
        <f t="shared" ref="F18:F25" si="0">SUM(B18:E18)</f>
        <v>217719136</v>
      </c>
    </row>
    <row r="19" spans="1:6" ht="18" customHeight="1">
      <c r="A19" s="170" t="s">
        <v>28</v>
      </c>
      <c r="B19" s="169"/>
      <c r="C19" s="169"/>
      <c r="D19" s="172"/>
      <c r="E19" s="163"/>
      <c r="F19" s="182">
        <f t="shared" si="0"/>
        <v>0</v>
      </c>
    </row>
    <row r="20" spans="1:6" ht="18" customHeight="1">
      <c r="A20" s="170" t="s">
        <v>30</v>
      </c>
      <c r="B20" s="172"/>
      <c r="C20" s="172"/>
      <c r="D20" s="172"/>
      <c r="E20" s="163"/>
      <c r="F20" s="182">
        <f t="shared" si="0"/>
        <v>0</v>
      </c>
    </row>
    <row r="21" spans="1:6" ht="18" customHeight="1">
      <c r="A21" s="170" t="s">
        <v>31</v>
      </c>
      <c r="B21" s="172"/>
      <c r="C21" s="172"/>
      <c r="D21" s="172"/>
      <c r="E21" s="163"/>
      <c r="F21" s="182">
        <f t="shared" si="0"/>
        <v>0</v>
      </c>
    </row>
    <row r="22" spans="1:6" ht="18" customHeight="1">
      <c r="A22" s="169" t="s">
        <v>126</v>
      </c>
      <c r="B22" s="169"/>
      <c r="C22" s="169"/>
      <c r="D22" s="169"/>
      <c r="E22" s="162">
        <f>SUM(E17:E21)</f>
        <v>3703073847</v>
      </c>
      <c r="F22" s="180">
        <f t="shared" si="0"/>
        <v>3703073847</v>
      </c>
    </row>
    <row r="23" spans="1:6" ht="18" customHeight="1">
      <c r="A23" s="174" t="s">
        <v>395</v>
      </c>
      <c r="B23" s="175"/>
      <c r="C23" s="175"/>
      <c r="D23" s="175"/>
      <c r="E23" s="183"/>
      <c r="F23" s="184">
        <f t="shared" si="0"/>
        <v>0</v>
      </c>
    </row>
    <row r="24" spans="1:6" ht="18" customHeight="1">
      <c r="A24" s="176" t="s">
        <v>32</v>
      </c>
      <c r="B24" s="169"/>
      <c r="C24" s="169"/>
      <c r="D24" s="169"/>
      <c r="E24" s="183">
        <f>E6-E17</f>
        <v>3564834541</v>
      </c>
      <c r="F24" s="180">
        <f t="shared" si="0"/>
        <v>3564834541</v>
      </c>
    </row>
    <row r="25" spans="1:6" ht="15.75">
      <c r="A25" s="177" t="s">
        <v>396</v>
      </c>
      <c r="B25" s="178"/>
      <c r="C25" s="178"/>
      <c r="D25" s="178"/>
      <c r="E25" s="185">
        <f>E15-E22</f>
        <v>3454465405</v>
      </c>
      <c r="F25" s="186">
        <f t="shared" si="0"/>
        <v>3454465405</v>
      </c>
    </row>
    <row r="26" spans="1:6" ht="17.25">
      <c r="A26" s="22"/>
    </row>
  </sheetData>
  <mergeCells count="1">
    <mergeCell ref="A2:F2"/>
  </mergeCells>
  <phoneticPr fontId="13" type="noConversion"/>
  <pageMargins left="0.84" right="0.15748031496062992" top="0.55118110236220474" bottom="0.39370078740157483" header="0.31496062992125984"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E49"/>
  <sheetViews>
    <sheetView zoomScale="98" zoomScaleNormal="98" workbookViewId="0">
      <selection activeCell="F12" sqref="F12"/>
    </sheetView>
  </sheetViews>
  <sheetFormatPr defaultRowHeight="15.75" outlineLevelRow="1"/>
  <cols>
    <col min="1" max="1" width="48.140625" style="42" customWidth="1"/>
    <col min="2" max="2" width="19.85546875" style="42" customWidth="1"/>
    <col min="3" max="3" width="19.42578125" style="42" customWidth="1"/>
    <col min="4" max="4" width="11.5703125" style="42" bestFit="1" customWidth="1"/>
    <col min="5" max="5" width="14.140625" style="42" bestFit="1" customWidth="1"/>
    <col min="6" max="16384" width="9.140625" style="42"/>
  </cols>
  <sheetData>
    <row r="1" spans="1:5" ht="18" customHeight="1">
      <c r="A1" s="1" t="s">
        <v>475</v>
      </c>
    </row>
    <row r="2" spans="1:5" ht="18" customHeight="1">
      <c r="A2" s="13"/>
      <c r="B2" s="116">
        <v>42185</v>
      </c>
      <c r="C2" s="51">
        <v>42005</v>
      </c>
      <c r="E2" s="43"/>
    </row>
    <row r="3" spans="1:5" ht="18" customHeight="1">
      <c r="A3" s="35" t="s">
        <v>452</v>
      </c>
      <c r="B3" s="117">
        <v>2026786456</v>
      </c>
      <c r="C3" s="117">
        <v>643711317</v>
      </c>
    </row>
    <row r="4" spans="1:5" ht="18" hidden="1" customHeight="1">
      <c r="A4" s="35" t="s">
        <v>112</v>
      </c>
      <c r="B4" s="117">
        <v>0</v>
      </c>
      <c r="C4" s="117"/>
    </row>
    <row r="5" spans="1:5" ht="18" hidden="1" customHeight="1">
      <c r="A5" s="14" t="s">
        <v>39</v>
      </c>
      <c r="B5" s="117"/>
      <c r="C5" s="117"/>
    </row>
    <row r="6" spans="1:5" ht="18" hidden="1" customHeight="1">
      <c r="A6" s="25" t="s">
        <v>40</v>
      </c>
      <c r="B6" s="117"/>
      <c r="C6" s="117"/>
    </row>
    <row r="7" spans="1:5" ht="18" hidden="1" customHeight="1">
      <c r="A7" s="35" t="s">
        <v>113</v>
      </c>
      <c r="B7" s="117"/>
      <c r="C7" s="117"/>
    </row>
    <row r="8" spans="1:5" ht="18" customHeight="1">
      <c r="A8" s="7" t="s">
        <v>1</v>
      </c>
      <c r="B8" s="36">
        <v>2026786456</v>
      </c>
      <c r="C8" s="36">
        <v>643711317</v>
      </c>
    </row>
    <row r="9" spans="1:5" ht="18" customHeight="1">
      <c r="A9" s="267"/>
      <c r="B9" s="323"/>
      <c r="C9" s="323"/>
    </row>
    <row r="10" spans="1:5" ht="18" customHeight="1">
      <c r="A10" s="26" t="s">
        <v>476</v>
      </c>
      <c r="B10" s="26"/>
      <c r="C10" s="26"/>
    </row>
    <row r="11" spans="1:5" ht="18" customHeight="1">
      <c r="A11" s="13"/>
      <c r="B11" s="116">
        <v>42185</v>
      </c>
      <c r="C11" s="51">
        <v>42005</v>
      </c>
    </row>
    <row r="12" spans="1:5" ht="18" customHeight="1">
      <c r="A12" s="14" t="s">
        <v>41</v>
      </c>
      <c r="B12" s="117"/>
      <c r="C12" s="117">
        <v>76635672</v>
      </c>
    </row>
    <row r="13" spans="1:5" ht="18" hidden="1" customHeight="1">
      <c r="A13" s="14" t="s">
        <v>42</v>
      </c>
      <c r="B13" s="117">
        <v>0</v>
      </c>
      <c r="C13" s="117">
        <v>0</v>
      </c>
      <c r="E13" s="218"/>
    </row>
    <row r="14" spans="1:5" ht="18" hidden="1" customHeight="1">
      <c r="A14" s="14" t="s">
        <v>43</v>
      </c>
      <c r="B14" s="117">
        <v>0</v>
      </c>
      <c r="C14" s="117">
        <v>0</v>
      </c>
    </row>
    <row r="15" spans="1:5" ht="18" customHeight="1">
      <c r="A15" s="14" t="s">
        <v>44</v>
      </c>
      <c r="B15" s="117">
        <v>1685336133</v>
      </c>
      <c r="C15" s="117">
        <v>11151795136</v>
      </c>
    </row>
    <row r="16" spans="1:5" ht="18" hidden="1" customHeight="1" outlineLevel="1">
      <c r="A16" s="14" t="s">
        <v>368</v>
      </c>
      <c r="B16" s="117">
        <v>1685336133</v>
      </c>
      <c r="C16" s="117">
        <v>11151795136</v>
      </c>
    </row>
    <row r="17" spans="1:5" ht="18" hidden="1" customHeight="1" outlineLevel="1">
      <c r="A17" s="14" t="s">
        <v>369</v>
      </c>
      <c r="B17" s="117">
        <v>1685336133</v>
      </c>
      <c r="C17" s="117">
        <v>11151795136</v>
      </c>
    </row>
    <row r="18" spans="1:5" ht="18" customHeight="1" collapsed="1">
      <c r="A18" s="14" t="s">
        <v>45</v>
      </c>
      <c r="B18" s="117">
        <v>431476677</v>
      </c>
      <c r="C18" s="117">
        <v>505312457</v>
      </c>
    </row>
    <row r="19" spans="1:5" ht="18" hidden="1" customHeight="1" outlineLevel="1">
      <c r="A19" s="14" t="s">
        <v>368</v>
      </c>
      <c r="B19" s="117">
        <v>431476677</v>
      </c>
      <c r="C19" s="117">
        <v>505312457</v>
      </c>
    </row>
    <row r="20" spans="1:5" ht="18" hidden="1" customHeight="1" outlineLevel="1">
      <c r="A20" s="14" t="s">
        <v>369</v>
      </c>
      <c r="B20" s="117">
        <v>431476677</v>
      </c>
      <c r="C20" s="117">
        <v>505312457</v>
      </c>
    </row>
    <row r="21" spans="1:5" ht="18" customHeight="1" collapsed="1">
      <c r="A21" s="14" t="s">
        <v>46</v>
      </c>
      <c r="B21" s="117">
        <v>0</v>
      </c>
      <c r="C21" s="117">
        <v>0</v>
      </c>
    </row>
    <row r="22" spans="1:5" ht="18" customHeight="1">
      <c r="A22" s="14" t="s">
        <v>47</v>
      </c>
      <c r="B22" s="117">
        <v>0</v>
      </c>
      <c r="C22" s="117">
        <v>0</v>
      </c>
    </row>
    <row r="23" spans="1:5" ht="18" hidden="1" customHeight="1" outlineLevel="1">
      <c r="A23" s="14" t="s">
        <v>368</v>
      </c>
      <c r="B23" s="117">
        <v>0</v>
      </c>
      <c r="C23" s="117">
        <v>0</v>
      </c>
    </row>
    <row r="24" spans="1:5" ht="18" hidden="1" customHeight="1" outlineLevel="1">
      <c r="A24" s="14" t="s">
        <v>369</v>
      </c>
      <c r="B24" s="117">
        <v>56405856</v>
      </c>
      <c r="C24" s="117">
        <v>56405856</v>
      </c>
    </row>
    <row r="25" spans="1:5" ht="18" customHeight="1" collapsed="1">
      <c r="A25" s="14" t="s">
        <v>48</v>
      </c>
      <c r="B25" s="117"/>
      <c r="C25" s="117"/>
    </row>
    <row r="26" spans="1:5" ht="18" customHeight="1">
      <c r="A26" s="27" t="s">
        <v>49</v>
      </c>
      <c r="B26" s="115">
        <v>2116812810</v>
      </c>
      <c r="C26" s="115">
        <v>11733743265</v>
      </c>
    </row>
    <row r="27" spans="1:5" ht="18" customHeight="1">
      <c r="A27" s="28"/>
      <c r="B27" s="26"/>
      <c r="C27" s="26"/>
      <c r="E27" s="218"/>
    </row>
    <row r="28" spans="1:5" ht="18" customHeight="1">
      <c r="A28" s="1" t="s">
        <v>477</v>
      </c>
    </row>
    <row r="29" spans="1:5" ht="18" customHeight="1">
      <c r="A29" s="29" t="s">
        <v>50</v>
      </c>
      <c r="B29" s="116">
        <v>42185</v>
      </c>
      <c r="C29" s="51">
        <v>42005</v>
      </c>
    </row>
    <row r="30" spans="1:5" ht="18" customHeight="1">
      <c r="A30" s="30" t="s">
        <v>61</v>
      </c>
      <c r="B30" s="119">
        <v>0</v>
      </c>
      <c r="C30" s="119">
        <v>0</v>
      </c>
    </row>
    <row r="31" spans="1:5" ht="18" customHeight="1">
      <c r="A31" s="30" t="s">
        <v>62</v>
      </c>
      <c r="B31" s="119">
        <v>0</v>
      </c>
      <c r="C31" s="119">
        <v>0</v>
      </c>
    </row>
    <row r="32" spans="1:5" ht="18" hidden="1" customHeight="1" outlineLevel="1">
      <c r="A32" s="14" t="s">
        <v>368</v>
      </c>
      <c r="B32" s="117">
        <v>0</v>
      </c>
      <c r="C32" s="21"/>
    </row>
    <row r="33" spans="1:3" ht="18" hidden="1" customHeight="1" outlineLevel="1">
      <c r="A33" s="14" t="s">
        <v>369</v>
      </c>
      <c r="B33" s="117">
        <v>0</v>
      </c>
      <c r="C33" s="21"/>
    </row>
    <row r="34" spans="1:3" ht="18" customHeight="1" collapsed="1">
      <c r="A34" s="23" t="s">
        <v>51</v>
      </c>
      <c r="B34" s="119">
        <v>0</v>
      </c>
      <c r="C34" s="119">
        <v>0</v>
      </c>
    </row>
    <row r="35" spans="1:3" ht="18" customHeight="1">
      <c r="A35" s="23" t="s">
        <v>52</v>
      </c>
      <c r="B35" s="119">
        <v>0</v>
      </c>
      <c r="C35" s="119">
        <v>0</v>
      </c>
    </row>
    <row r="36" spans="1:3" ht="18" customHeight="1">
      <c r="A36" s="23" t="s">
        <v>53</v>
      </c>
      <c r="B36" s="119">
        <v>0</v>
      </c>
      <c r="C36" s="119">
        <v>0</v>
      </c>
    </row>
    <row r="37" spans="1:3" ht="18" customHeight="1">
      <c r="A37" s="23" t="s">
        <v>54</v>
      </c>
      <c r="B37" s="119">
        <v>0</v>
      </c>
      <c r="C37" s="119">
        <v>0</v>
      </c>
    </row>
    <row r="38" spans="1:3" ht="18" customHeight="1">
      <c r="A38" s="14" t="s">
        <v>63</v>
      </c>
      <c r="B38" s="119">
        <v>0</v>
      </c>
      <c r="C38" s="119">
        <v>0</v>
      </c>
    </row>
    <row r="39" spans="1:3" ht="18" customHeight="1">
      <c r="A39" s="24"/>
    </row>
    <row r="40" spans="1:3" ht="18" customHeight="1">
      <c r="A40" s="14" t="s">
        <v>55</v>
      </c>
      <c r="B40" s="116">
        <v>42185</v>
      </c>
      <c r="C40" s="51">
        <v>42005</v>
      </c>
    </row>
    <row r="41" spans="1:3" ht="18" customHeight="1">
      <c r="A41" s="23" t="s">
        <v>56</v>
      </c>
      <c r="B41" s="119">
        <v>0</v>
      </c>
      <c r="C41" s="119" t="s">
        <v>158</v>
      </c>
    </row>
    <row r="42" spans="1:3" ht="18" customHeight="1">
      <c r="A42" s="23" t="s">
        <v>57</v>
      </c>
      <c r="B42" s="119">
        <v>0</v>
      </c>
      <c r="C42" s="119" t="s">
        <v>158</v>
      </c>
    </row>
    <row r="43" spans="1:3" ht="18" customHeight="1">
      <c r="A43" s="14" t="s">
        <v>58</v>
      </c>
      <c r="B43" s="119">
        <v>0</v>
      </c>
      <c r="C43" s="119" t="s">
        <v>158</v>
      </c>
    </row>
    <row r="44" spans="1:3" ht="18" customHeight="1">
      <c r="A44" s="31"/>
      <c r="B44" s="219"/>
      <c r="C44" s="31"/>
    </row>
    <row r="45" spans="1:3" ht="18" customHeight="1">
      <c r="A45" s="161" t="s">
        <v>478</v>
      </c>
      <c r="B45" s="116">
        <v>42185</v>
      </c>
      <c r="C45" s="51">
        <v>42005</v>
      </c>
    </row>
    <row r="46" spans="1:3" ht="18" customHeight="1">
      <c r="A46" s="52" t="s">
        <v>59</v>
      </c>
      <c r="B46" s="117">
        <v>120000000</v>
      </c>
      <c r="C46" s="118">
        <v>120000000</v>
      </c>
    </row>
    <row r="47" spans="1:3" ht="18" customHeight="1">
      <c r="A47" s="52" t="s">
        <v>60</v>
      </c>
      <c r="B47" s="117">
        <v>2524187610</v>
      </c>
      <c r="C47" s="118">
        <v>2524187610</v>
      </c>
    </row>
    <row r="48" spans="1:3" ht="18" customHeight="1">
      <c r="A48" s="120" t="s">
        <v>371</v>
      </c>
      <c r="B48" s="117">
        <v>973902835</v>
      </c>
      <c r="C48" s="118">
        <v>777470537</v>
      </c>
    </row>
    <row r="49" spans="1:3" ht="18" customHeight="1">
      <c r="A49" s="202" t="s">
        <v>1</v>
      </c>
      <c r="B49" s="39">
        <v>3618090445</v>
      </c>
      <c r="C49" s="39">
        <v>3421658147</v>
      </c>
    </row>
  </sheetData>
  <phoneticPr fontId="13" type="noConversion"/>
  <pageMargins left="0.76" right="0.11811023622047245" top="0.35433070866141736" bottom="0.31496062992125984" header="0.23622047244094491"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D69"/>
  <sheetViews>
    <sheetView topLeftCell="A3" workbookViewId="0">
      <selection activeCell="C14" sqref="C14"/>
    </sheetView>
  </sheetViews>
  <sheetFormatPr defaultRowHeight="15.75" outlineLevelRow="1"/>
  <cols>
    <col min="1" max="1" width="55" style="42" customWidth="1"/>
    <col min="2" max="2" width="22.7109375" style="42" customWidth="1"/>
    <col min="3" max="3" width="23" style="42" customWidth="1"/>
    <col min="4" max="4" width="22.140625" style="2" bestFit="1" customWidth="1"/>
    <col min="5" max="16384" width="9.140625" style="2"/>
  </cols>
  <sheetData>
    <row r="1" spans="1:4" ht="18" customHeight="1">
      <c r="A1" s="1" t="s">
        <v>479</v>
      </c>
    </row>
    <row r="2" spans="1:4" ht="18" customHeight="1">
      <c r="A2" s="123" t="s">
        <v>4</v>
      </c>
      <c r="B2" s="116">
        <v>42185</v>
      </c>
      <c r="C2" s="51">
        <v>42005</v>
      </c>
    </row>
    <row r="3" spans="1:4" ht="18" customHeight="1">
      <c r="A3" s="14" t="s">
        <v>401</v>
      </c>
      <c r="B3" s="236">
        <v>64154980737</v>
      </c>
      <c r="C3" s="237">
        <v>88822937784</v>
      </c>
    </row>
    <row r="4" spans="1:4" ht="18" customHeight="1">
      <c r="A4" s="32" t="s">
        <v>403</v>
      </c>
      <c r="B4" s="266"/>
      <c r="C4" s="268">
        <v>73800000000</v>
      </c>
    </row>
    <row r="5" spans="1:4" ht="18" customHeight="1">
      <c r="A5" s="32" t="s">
        <v>494</v>
      </c>
      <c r="B5" s="266">
        <v>38907151</v>
      </c>
      <c r="C5" s="268">
        <v>41356694</v>
      </c>
      <c r="D5" s="47"/>
    </row>
    <row r="6" spans="1:4" ht="18" customHeight="1">
      <c r="A6" s="32" t="s">
        <v>404</v>
      </c>
      <c r="B6" s="266">
        <v>14269113586</v>
      </c>
      <c r="C6" s="268">
        <v>14329118336</v>
      </c>
    </row>
    <row r="7" spans="1:4" ht="18" customHeight="1">
      <c r="A7" s="32" t="s">
        <v>443</v>
      </c>
      <c r="B7" s="266">
        <v>37931960000</v>
      </c>
      <c r="C7" s="268"/>
    </row>
    <row r="8" spans="1:4" ht="18" customHeight="1">
      <c r="A8" s="344" t="s">
        <v>496</v>
      </c>
      <c r="B8" s="266">
        <v>11750000000</v>
      </c>
      <c r="C8" s="268"/>
    </row>
    <row r="9" spans="1:4" ht="18" customHeight="1">
      <c r="A9" s="32" t="s">
        <v>442</v>
      </c>
      <c r="B9" s="266">
        <v>0</v>
      </c>
      <c r="C9" s="268"/>
    </row>
    <row r="10" spans="1:4" ht="18" customHeight="1">
      <c r="A10" s="32" t="s">
        <v>402</v>
      </c>
      <c r="B10" s="266">
        <v>165000000</v>
      </c>
      <c r="C10" s="268">
        <v>652462754</v>
      </c>
      <c r="D10" s="46"/>
    </row>
    <row r="11" spans="1:4" ht="18" customHeight="1">
      <c r="A11" s="14" t="s">
        <v>373</v>
      </c>
      <c r="B11" s="236">
        <v>170974726979</v>
      </c>
      <c r="C11" s="238">
        <v>0</v>
      </c>
      <c r="D11" s="46"/>
    </row>
    <row r="12" spans="1:4" ht="18" customHeight="1">
      <c r="A12" s="126" t="s">
        <v>375</v>
      </c>
      <c r="B12" s="236">
        <v>0</v>
      </c>
      <c r="C12" s="238">
        <v>0</v>
      </c>
      <c r="D12" s="46"/>
    </row>
    <row r="13" spans="1:4" ht="18" customHeight="1">
      <c r="A13" s="126" t="s">
        <v>439</v>
      </c>
      <c r="B13" s="266">
        <v>57490024736</v>
      </c>
      <c r="C13" s="238"/>
      <c r="D13" s="47"/>
    </row>
    <row r="14" spans="1:4" ht="18" customHeight="1">
      <c r="A14" s="126" t="s">
        <v>440</v>
      </c>
      <c r="B14" s="266">
        <v>7389391384</v>
      </c>
      <c r="C14" s="238"/>
      <c r="D14" s="47"/>
    </row>
    <row r="15" spans="1:4" ht="18" customHeight="1">
      <c r="A15" s="126" t="s">
        <v>493</v>
      </c>
      <c r="B15" s="266">
        <v>296498959</v>
      </c>
      <c r="C15" s="238"/>
    </row>
    <row r="16" spans="1:4" ht="18" customHeight="1">
      <c r="A16" s="32" t="s">
        <v>374</v>
      </c>
      <c r="B16" s="266">
        <v>100358613900</v>
      </c>
      <c r="C16" s="238"/>
    </row>
    <row r="17" spans="1:3" ht="18" customHeight="1">
      <c r="A17" s="126" t="s">
        <v>441</v>
      </c>
      <c r="B17" s="266">
        <v>5440198000</v>
      </c>
      <c r="C17" s="238"/>
    </row>
    <row r="18" spans="1:3" ht="18" customHeight="1">
      <c r="A18" s="14" t="s">
        <v>376</v>
      </c>
      <c r="B18" s="236"/>
      <c r="C18" s="238"/>
    </row>
    <row r="19" spans="1:3" ht="18" customHeight="1">
      <c r="A19" s="14" t="s">
        <v>377</v>
      </c>
      <c r="B19" s="236">
        <v>-12532246828</v>
      </c>
      <c r="C19" s="236">
        <v>-12681502628</v>
      </c>
    </row>
    <row r="20" spans="1:3" ht="18" customHeight="1">
      <c r="A20" s="14" t="s">
        <v>378</v>
      </c>
      <c r="B20" s="236">
        <v>0</v>
      </c>
      <c r="C20" s="311">
        <v>0</v>
      </c>
    </row>
    <row r="21" spans="1:3" ht="18" customHeight="1">
      <c r="A21" s="14" t="s">
        <v>379</v>
      </c>
      <c r="B21" s="236">
        <v>1215593423</v>
      </c>
      <c r="C21" s="237">
        <v>299066489</v>
      </c>
    </row>
    <row r="22" spans="1:3" ht="18" hidden="1" customHeight="1" outlineLevel="1">
      <c r="A22" s="14" t="s">
        <v>370</v>
      </c>
      <c r="B22" s="236">
        <v>1217303902</v>
      </c>
      <c r="C22" s="237">
        <v>300776968</v>
      </c>
    </row>
    <row r="23" spans="1:3" ht="18" hidden="1" customHeight="1" outlineLevel="1">
      <c r="A23" s="14" t="s">
        <v>369</v>
      </c>
      <c r="B23" s="236">
        <v>1710479</v>
      </c>
      <c r="C23" s="237">
        <v>1710479</v>
      </c>
    </row>
    <row r="24" spans="1:3" ht="18" customHeight="1" collapsed="1">
      <c r="A24" s="14" t="s">
        <v>380</v>
      </c>
      <c r="B24" s="236">
        <v>26830192500</v>
      </c>
      <c r="C24" s="237">
        <v>4143651060</v>
      </c>
    </row>
    <row r="25" spans="1:3" ht="18" customHeight="1">
      <c r="A25" s="7" t="s">
        <v>2</v>
      </c>
      <c r="B25" s="239">
        <v>250643246811</v>
      </c>
      <c r="C25" s="239">
        <v>80584152705</v>
      </c>
    </row>
    <row r="26" spans="1:3" ht="18" customHeight="1">
      <c r="A26" s="365" t="s">
        <v>495</v>
      </c>
      <c r="B26" s="365"/>
      <c r="C26" s="365"/>
    </row>
    <row r="27" spans="1:3" ht="18" customHeight="1">
      <c r="A27" s="366"/>
      <c r="B27" s="366"/>
      <c r="C27" s="366"/>
    </row>
    <row r="28" spans="1:3" ht="26.25" customHeight="1">
      <c r="A28" s="366"/>
      <c r="B28" s="366"/>
      <c r="C28" s="366"/>
    </row>
    <row r="29" spans="1:3" ht="18" customHeight="1">
      <c r="A29" s="333"/>
      <c r="B29" s="333"/>
      <c r="C29" s="333"/>
    </row>
    <row r="30" spans="1:3" ht="18" customHeight="1">
      <c r="A30" s="1" t="s">
        <v>480</v>
      </c>
    </row>
    <row r="31" spans="1:3" ht="18" customHeight="1">
      <c r="A31" s="13"/>
      <c r="B31" s="116">
        <v>42185</v>
      </c>
      <c r="C31" s="51">
        <v>42005</v>
      </c>
    </row>
    <row r="32" spans="1:3" ht="18" hidden="1" customHeight="1">
      <c r="A32" s="23" t="s">
        <v>65</v>
      </c>
      <c r="B32" s="34">
        <v>0</v>
      </c>
      <c r="C32" s="34">
        <v>0</v>
      </c>
    </row>
    <row r="33" spans="1:3" ht="18" hidden="1" customHeight="1">
      <c r="A33" s="30" t="s">
        <v>145</v>
      </c>
      <c r="B33" s="34">
        <v>0</v>
      </c>
      <c r="C33" s="34">
        <v>0</v>
      </c>
    </row>
    <row r="34" spans="1:3" ht="18" hidden="1" customHeight="1">
      <c r="A34" s="23" t="s">
        <v>66</v>
      </c>
      <c r="B34" s="34">
        <v>0</v>
      </c>
      <c r="C34" s="34">
        <v>0</v>
      </c>
    </row>
    <row r="35" spans="1:3" ht="18" customHeight="1">
      <c r="A35" s="30" t="s">
        <v>114</v>
      </c>
      <c r="B35" s="117">
        <v>163519141</v>
      </c>
      <c r="C35" s="34">
        <v>124537586</v>
      </c>
    </row>
    <row r="36" spans="1:3" ht="18" customHeight="1">
      <c r="A36" s="7" t="s">
        <v>1</v>
      </c>
      <c r="B36" s="125">
        <v>163519141</v>
      </c>
      <c r="C36" s="125">
        <v>124537586</v>
      </c>
    </row>
    <row r="37" spans="1:3" ht="18" customHeight="1">
      <c r="A37" s="267"/>
      <c r="B37" s="324"/>
      <c r="C37" s="324"/>
    </row>
    <row r="38" spans="1:3" ht="18" customHeight="1">
      <c r="A38" s="48" t="s">
        <v>481</v>
      </c>
    </row>
    <row r="39" spans="1:3" ht="18" customHeight="1">
      <c r="A39" s="49"/>
      <c r="B39" s="116">
        <v>42185</v>
      </c>
      <c r="C39" s="51">
        <v>42005</v>
      </c>
    </row>
    <row r="40" spans="1:3" ht="18" hidden="1" customHeight="1">
      <c r="A40" s="23" t="s">
        <v>67</v>
      </c>
      <c r="B40" s="312">
        <v>0</v>
      </c>
      <c r="C40" s="312">
        <v>0</v>
      </c>
    </row>
    <row r="41" spans="1:3" ht="18" hidden="1" customHeight="1">
      <c r="A41" s="23" t="s">
        <v>68</v>
      </c>
      <c r="B41" s="312">
        <v>0</v>
      </c>
      <c r="C41" s="312">
        <v>0</v>
      </c>
    </row>
    <row r="42" spans="1:3" ht="18" customHeight="1">
      <c r="A42" s="30" t="s">
        <v>117</v>
      </c>
      <c r="B42" s="313">
        <v>0</v>
      </c>
      <c r="C42" s="50">
        <v>-975000</v>
      </c>
    </row>
    <row r="43" spans="1:3" ht="18" customHeight="1">
      <c r="A43" s="23" t="s">
        <v>69</v>
      </c>
      <c r="B43" s="312">
        <v>0</v>
      </c>
      <c r="C43" s="312">
        <v>0</v>
      </c>
    </row>
    <row r="44" spans="1:3" ht="18" customHeight="1">
      <c r="A44" s="23" t="s">
        <v>70</v>
      </c>
      <c r="B44" s="50">
        <v>166670565</v>
      </c>
      <c r="C44" s="50">
        <v>481985635</v>
      </c>
    </row>
    <row r="45" spans="1:3" ht="18" hidden="1" customHeight="1" outlineLevel="1">
      <c r="A45" s="14" t="s">
        <v>370</v>
      </c>
      <c r="B45" s="117">
        <v>2000000</v>
      </c>
      <c r="C45" s="50"/>
    </row>
    <row r="46" spans="1:3" ht="18" hidden="1" customHeight="1" outlineLevel="1">
      <c r="A46" s="14" t="s">
        <v>369</v>
      </c>
      <c r="B46" s="117">
        <v>168670565</v>
      </c>
      <c r="C46" s="50"/>
    </row>
    <row r="47" spans="1:3" ht="18" customHeight="1" collapsed="1">
      <c r="A47" s="7" t="s">
        <v>1</v>
      </c>
      <c r="B47" s="124">
        <v>166670565</v>
      </c>
      <c r="C47" s="124">
        <v>481010635</v>
      </c>
    </row>
    <row r="48" spans="1:3" ht="18" customHeight="1">
      <c r="A48" s="267"/>
      <c r="B48" s="325"/>
      <c r="C48" s="325"/>
    </row>
    <row r="49" spans="1:3" ht="18" customHeight="1">
      <c r="A49" s="48" t="s">
        <v>482</v>
      </c>
    </row>
    <row r="50" spans="1:3" ht="18" customHeight="1">
      <c r="A50" s="11"/>
      <c r="B50" s="116">
        <v>42185</v>
      </c>
      <c r="C50" s="51">
        <v>42005</v>
      </c>
    </row>
    <row r="51" spans="1:3" ht="18" customHeight="1">
      <c r="A51" s="23" t="s">
        <v>71</v>
      </c>
      <c r="B51" s="34">
        <v>0</v>
      </c>
      <c r="C51" s="34">
        <v>0</v>
      </c>
    </row>
    <row r="52" spans="1:3" ht="18" customHeight="1">
      <c r="A52" s="23" t="s">
        <v>72</v>
      </c>
      <c r="B52" s="34">
        <v>0</v>
      </c>
      <c r="C52" s="34">
        <v>0</v>
      </c>
    </row>
    <row r="53" spans="1:3" ht="18" customHeight="1">
      <c r="A53" s="7" t="s">
        <v>1</v>
      </c>
      <c r="B53" s="125">
        <v>0</v>
      </c>
      <c r="C53" s="125">
        <v>0</v>
      </c>
    </row>
    <row r="54" spans="1:3" ht="18" customHeight="1">
      <c r="A54" s="267"/>
      <c r="B54" s="324"/>
      <c r="C54" s="324"/>
    </row>
    <row r="55" spans="1:3" ht="18" customHeight="1">
      <c r="A55" s="48" t="s">
        <v>483</v>
      </c>
    </row>
    <row r="56" spans="1:3" ht="18" customHeight="1">
      <c r="A56" s="11"/>
      <c r="B56" s="116">
        <v>42185</v>
      </c>
      <c r="C56" s="51">
        <v>42005</v>
      </c>
    </row>
    <row r="57" spans="1:3" ht="18" customHeight="1">
      <c r="A57" s="23" t="s">
        <v>73</v>
      </c>
      <c r="B57" s="34">
        <v>0</v>
      </c>
      <c r="C57" s="34">
        <v>0</v>
      </c>
    </row>
    <row r="58" spans="1:3" ht="18" hidden="1" customHeight="1">
      <c r="A58" s="23" t="s">
        <v>74</v>
      </c>
      <c r="B58" s="34">
        <v>0</v>
      </c>
      <c r="C58" s="34">
        <v>0</v>
      </c>
    </row>
    <row r="59" spans="1:3" ht="18" hidden="1" customHeight="1">
      <c r="A59" s="23" t="s">
        <v>75</v>
      </c>
      <c r="B59" s="34">
        <v>0</v>
      </c>
      <c r="C59" s="34">
        <v>0</v>
      </c>
    </row>
    <row r="60" spans="1:3" ht="18" hidden="1" customHeight="1">
      <c r="A60" s="23" t="s">
        <v>76</v>
      </c>
      <c r="B60" s="34">
        <v>0</v>
      </c>
      <c r="C60" s="34">
        <v>0</v>
      </c>
    </row>
    <row r="61" spans="1:3" ht="18" customHeight="1">
      <c r="A61" s="23" t="s">
        <v>77</v>
      </c>
      <c r="B61" s="34">
        <v>0</v>
      </c>
      <c r="C61" s="34">
        <v>0</v>
      </c>
    </row>
    <row r="62" spans="1:3" ht="18" hidden="1" customHeight="1">
      <c r="A62" s="23" t="s">
        <v>78</v>
      </c>
      <c r="B62" s="34">
        <v>0</v>
      </c>
      <c r="C62" s="34">
        <v>0</v>
      </c>
    </row>
    <row r="63" spans="1:3" ht="18" hidden="1" customHeight="1">
      <c r="A63" s="23" t="s">
        <v>79</v>
      </c>
      <c r="B63" s="34">
        <v>0</v>
      </c>
      <c r="C63" s="34">
        <v>0</v>
      </c>
    </row>
    <row r="64" spans="1:3" ht="18" customHeight="1">
      <c r="A64" s="7" t="s">
        <v>1</v>
      </c>
      <c r="B64" s="125">
        <v>0</v>
      </c>
      <c r="C64" s="125">
        <v>0</v>
      </c>
    </row>
    <row r="65" ht="20.100000000000001" customHeight="1"/>
    <row r="66" ht="20.100000000000001" customHeight="1"/>
    <row r="67" ht="20.100000000000001" customHeight="1"/>
    <row r="68" ht="20.100000000000001" customHeight="1"/>
    <row r="69" ht="20.100000000000001" customHeight="1"/>
  </sheetData>
  <mergeCells count="1">
    <mergeCell ref="A26:C28"/>
  </mergeCells>
  <phoneticPr fontId="13" type="noConversion"/>
  <printOptions horizontalCentered="1"/>
  <pageMargins left="0.19685039370078741" right="7.874015748031496E-2" top="0" bottom="0" header="0.15748031496062992" footer="0.2362204724409449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dimension ref="A1:E30"/>
  <sheetViews>
    <sheetView workbookViewId="0">
      <selection activeCell="E15" sqref="E15"/>
    </sheetView>
  </sheetViews>
  <sheetFormatPr defaultRowHeight="15"/>
  <cols>
    <col min="1" max="1" width="35" style="221" customWidth="1"/>
    <col min="2" max="2" width="17" style="221" customWidth="1"/>
    <col min="3" max="3" width="16.28515625" style="221" customWidth="1"/>
    <col min="4" max="4" width="13.85546875" style="221" customWidth="1"/>
    <col min="5" max="5" width="18.140625" style="221" customWidth="1"/>
    <col min="6" max="16384" width="9.140625" style="221"/>
  </cols>
  <sheetData>
    <row r="1" spans="1:5" ht="15.75">
      <c r="A1" s="48" t="s">
        <v>484</v>
      </c>
    </row>
    <row r="2" spans="1:5">
      <c r="A2" s="220"/>
    </row>
    <row r="3" spans="1:5" ht="27" customHeight="1">
      <c r="A3" s="222" t="s">
        <v>4</v>
      </c>
      <c r="B3" s="222" t="s">
        <v>418</v>
      </c>
      <c r="C3" s="222" t="s">
        <v>419</v>
      </c>
      <c r="D3" s="222" t="s">
        <v>420</v>
      </c>
      <c r="E3" s="222" t="s">
        <v>421</v>
      </c>
    </row>
    <row r="4" spans="1:5" ht="18" customHeight="1">
      <c r="A4" s="223" t="s">
        <v>64</v>
      </c>
      <c r="B4" s="224" t="s">
        <v>80</v>
      </c>
      <c r="C4" s="224" t="s">
        <v>81</v>
      </c>
      <c r="D4" s="224" t="s">
        <v>82</v>
      </c>
      <c r="E4" s="224" t="s">
        <v>83</v>
      </c>
    </row>
    <row r="5" spans="1:5" ht="18" customHeight="1">
      <c r="A5" s="225" t="s">
        <v>84</v>
      </c>
      <c r="B5" s="226"/>
      <c r="C5" s="226"/>
      <c r="D5" s="226"/>
      <c r="E5" s="226"/>
    </row>
    <row r="6" spans="1:5" ht="20.100000000000001" customHeight="1">
      <c r="A6" s="226" t="s">
        <v>489</v>
      </c>
      <c r="B6" s="227">
        <v>300000000000</v>
      </c>
      <c r="C6" s="227">
        <v>306930000000</v>
      </c>
      <c r="D6" s="342">
        <v>0</v>
      </c>
      <c r="E6" s="227">
        <v>606930000000</v>
      </c>
    </row>
    <row r="7" spans="1:5" ht="20.100000000000001" customHeight="1">
      <c r="A7" s="226" t="s">
        <v>85</v>
      </c>
      <c r="B7" s="342">
        <v>0</v>
      </c>
      <c r="C7" s="342">
        <v>0</v>
      </c>
      <c r="D7" s="342">
        <v>0</v>
      </c>
      <c r="E7" s="342">
        <v>0</v>
      </c>
    </row>
    <row r="8" spans="1:5" ht="20.100000000000001" customHeight="1">
      <c r="A8" s="226" t="s">
        <v>115</v>
      </c>
      <c r="B8" s="342">
        <v>0</v>
      </c>
      <c r="C8" s="342">
        <v>0</v>
      </c>
      <c r="D8" s="342">
        <v>0</v>
      </c>
      <c r="E8" s="342">
        <v>0</v>
      </c>
    </row>
    <row r="9" spans="1:5" ht="20.100000000000001" customHeight="1">
      <c r="A9" s="226" t="s">
        <v>488</v>
      </c>
      <c r="B9" s="342">
        <v>0</v>
      </c>
      <c r="C9" s="342">
        <v>0</v>
      </c>
      <c r="D9" s="342">
        <v>0</v>
      </c>
      <c r="E9" s="342">
        <v>0</v>
      </c>
    </row>
    <row r="10" spans="1:5" ht="20.100000000000001" customHeight="1">
      <c r="A10" s="226" t="s">
        <v>86</v>
      </c>
      <c r="B10" s="342">
        <v>0</v>
      </c>
      <c r="C10" s="342">
        <v>0</v>
      </c>
      <c r="D10" s="342">
        <v>0</v>
      </c>
      <c r="E10" s="342">
        <v>0</v>
      </c>
    </row>
    <row r="11" spans="1:5" ht="20.100000000000001" customHeight="1">
      <c r="A11" s="226" t="s">
        <v>87</v>
      </c>
      <c r="B11" s="342">
        <v>0</v>
      </c>
      <c r="C11" s="342">
        <v>0</v>
      </c>
      <c r="D11" s="342">
        <v>0</v>
      </c>
      <c r="E11" s="342">
        <v>0</v>
      </c>
    </row>
    <row r="12" spans="1:5" ht="20.100000000000001" customHeight="1">
      <c r="A12" s="226" t="s">
        <v>88</v>
      </c>
      <c r="B12" s="227">
        <v>2462261955</v>
      </c>
      <c r="C12" s="342">
        <v>0</v>
      </c>
      <c r="D12" s="342">
        <v>0</v>
      </c>
      <c r="E12" s="227">
        <v>2462261955</v>
      </c>
    </row>
    <row r="13" spans="1:5" ht="20.100000000000001" customHeight="1">
      <c r="A13" s="226" t="s">
        <v>89</v>
      </c>
      <c r="B13" s="227">
        <v>6428457080</v>
      </c>
      <c r="C13" s="342">
        <v>0</v>
      </c>
      <c r="D13" s="342">
        <v>0</v>
      </c>
      <c r="E13" s="227">
        <v>6428457080</v>
      </c>
    </row>
    <row r="14" spans="1:5" ht="20.100000000000001" customHeight="1">
      <c r="A14" s="226" t="s">
        <v>90</v>
      </c>
      <c r="B14" s="227">
        <v>3966195125</v>
      </c>
      <c r="C14" s="342"/>
      <c r="D14" s="342">
        <v>0</v>
      </c>
      <c r="E14" s="227">
        <v>3966195125</v>
      </c>
    </row>
    <row r="15" spans="1:5" ht="24" customHeight="1">
      <c r="A15" s="226" t="s">
        <v>91</v>
      </c>
      <c r="B15" s="227">
        <v>76084171142</v>
      </c>
      <c r="C15" s="227">
        <v>14657436666</v>
      </c>
      <c r="D15" s="342">
        <v>0</v>
      </c>
      <c r="E15" s="228">
        <v>90741607808</v>
      </c>
    </row>
    <row r="16" spans="1:5" ht="18" customHeight="1" thickBot="1">
      <c r="A16" s="229" t="s">
        <v>422</v>
      </c>
      <c r="B16" s="230">
        <f>B6+B12+B13+B15+B14</f>
        <v>388941085302</v>
      </c>
      <c r="C16" s="230">
        <f>C6+C12+C13+C15</f>
        <v>321587436666</v>
      </c>
      <c r="D16" s="343">
        <f>D6+D12+D13+D15</f>
        <v>0</v>
      </c>
      <c r="E16" s="230">
        <f>E6+E12+E13+E15+E14</f>
        <v>710528521968</v>
      </c>
    </row>
    <row r="17" spans="1:5" ht="40.5" customHeight="1">
      <c r="A17" s="367" t="s">
        <v>490</v>
      </c>
      <c r="B17" s="367"/>
      <c r="C17" s="367"/>
      <c r="D17" s="367"/>
      <c r="E17" s="367"/>
    </row>
    <row r="18" spans="1:5">
      <c r="E18" s="231"/>
    </row>
    <row r="19" spans="1:5">
      <c r="B19" s="231"/>
      <c r="C19" s="231"/>
      <c r="E19" s="231"/>
    </row>
    <row r="20" spans="1:5">
      <c r="B20" s="231"/>
      <c r="C20" s="231"/>
    </row>
    <row r="21" spans="1:5">
      <c r="B21" s="231"/>
      <c r="C21" s="231"/>
    </row>
    <row r="22" spans="1:5">
      <c r="B22" s="232"/>
    </row>
    <row r="23" spans="1:5">
      <c r="B23" s="232"/>
    </row>
    <row r="27" spans="1:5">
      <c r="E27" s="231"/>
    </row>
    <row r="28" spans="1:5">
      <c r="D28" s="233"/>
    </row>
    <row r="30" spans="1:5">
      <c r="D30" s="231"/>
    </row>
  </sheetData>
  <mergeCells count="1">
    <mergeCell ref="A17:E17"/>
  </mergeCells>
  <phoneticPr fontId="13" type="noConversion"/>
  <pageMargins left="0.34" right="0.17" top="0.74803149606299213" bottom="0.55118110236220474" header="0.49" footer="0.2362204724409449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C96"/>
  <sheetViews>
    <sheetView zoomScaleNormal="100" workbookViewId="0">
      <selection activeCell="B96" sqref="B96:C96"/>
    </sheetView>
  </sheetViews>
  <sheetFormatPr defaultRowHeight="15.75" outlineLevelRow="1"/>
  <cols>
    <col min="1" max="1" width="48" style="42" customWidth="1"/>
    <col min="2" max="2" width="17.42578125" style="42" customWidth="1"/>
    <col min="3" max="3" width="18.85546875" style="42" customWidth="1"/>
    <col min="4" max="16384" width="9.140625" style="42"/>
  </cols>
  <sheetData>
    <row r="1" spans="1:3">
      <c r="A1" s="1" t="s">
        <v>485</v>
      </c>
      <c r="B1" s="269"/>
      <c r="C1" s="269"/>
    </row>
    <row r="2" spans="1:3" ht="18" customHeight="1">
      <c r="A2" s="52"/>
      <c r="B2" s="116">
        <v>42185</v>
      </c>
      <c r="C2" s="51">
        <v>42005</v>
      </c>
    </row>
    <row r="3" spans="1:3" ht="18" customHeight="1">
      <c r="A3" s="271" t="s">
        <v>119</v>
      </c>
      <c r="B3" s="272">
        <v>181185192</v>
      </c>
      <c r="C3" s="272">
        <v>15362070657</v>
      </c>
    </row>
    <row r="4" spans="1:3" ht="18" hidden="1" customHeight="1">
      <c r="A4" s="271" t="s">
        <v>120</v>
      </c>
      <c r="B4" s="272">
        <v>0</v>
      </c>
      <c r="C4" s="273">
        <v>0</v>
      </c>
    </row>
    <row r="5" spans="1:3" ht="18" hidden="1" customHeight="1">
      <c r="A5" s="271" t="s">
        <v>121</v>
      </c>
      <c r="B5" s="272">
        <v>0</v>
      </c>
      <c r="C5" s="337">
        <v>0</v>
      </c>
    </row>
    <row r="6" spans="1:3" ht="18" customHeight="1">
      <c r="A6" s="271" t="s">
        <v>122</v>
      </c>
      <c r="B6" s="272">
        <v>55409313213</v>
      </c>
      <c r="C6" s="274">
        <v>47313681</v>
      </c>
    </row>
    <row r="7" spans="1:3" ht="18" customHeight="1">
      <c r="A7" s="275" t="s">
        <v>453</v>
      </c>
      <c r="B7" s="332">
        <v>16922659613</v>
      </c>
      <c r="C7" s="276">
        <v>12859897657</v>
      </c>
    </row>
    <row r="8" spans="1:3" ht="18" customHeight="1">
      <c r="A8" s="123" t="s">
        <v>1</v>
      </c>
      <c r="B8" s="277">
        <v>72513158018</v>
      </c>
      <c r="C8" s="277">
        <v>28269281995</v>
      </c>
    </row>
    <row r="9" spans="1:3" ht="12.75" customHeight="1">
      <c r="A9" s="278"/>
      <c r="B9" s="278"/>
      <c r="C9" s="278"/>
    </row>
    <row r="10" spans="1:3" ht="18" customHeight="1">
      <c r="A10" s="1" t="s">
        <v>486</v>
      </c>
      <c r="B10" s="269"/>
      <c r="C10" s="269"/>
    </row>
    <row r="11" spans="1:3" ht="18" customHeight="1">
      <c r="A11" s="52"/>
      <c r="B11" s="116">
        <v>42185</v>
      </c>
      <c r="C11" s="51">
        <v>42005</v>
      </c>
    </row>
    <row r="12" spans="1:3" ht="18" customHeight="1">
      <c r="A12" s="271" t="s">
        <v>123</v>
      </c>
      <c r="B12" s="279">
        <v>12681502628</v>
      </c>
      <c r="C12" s="279">
        <v>12727995900</v>
      </c>
    </row>
    <row r="13" spans="1:3" ht="18" customHeight="1">
      <c r="A13" s="271" t="s">
        <v>124</v>
      </c>
      <c r="B13" s="280">
        <v>149255800</v>
      </c>
      <c r="C13" s="280">
        <v>46493272</v>
      </c>
    </row>
    <row r="14" spans="1:3" ht="18" customHeight="1">
      <c r="A14" s="271" t="s">
        <v>125</v>
      </c>
      <c r="B14" s="280">
        <v>0</v>
      </c>
      <c r="C14" s="280">
        <v>0</v>
      </c>
    </row>
    <row r="15" spans="1:3" ht="18" customHeight="1">
      <c r="A15" s="281" t="s">
        <v>126</v>
      </c>
      <c r="B15" s="282">
        <v>12532246828</v>
      </c>
      <c r="C15" s="283">
        <v>12681502628</v>
      </c>
    </row>
    <row r="16" spans="1:3" ht="12" customHeight="1"/>
    <row r="17" spans="1:3" ht="18" customHeight="1">
      <c r="A17" s="356" t="s">
        <v>111</v>
      </c>
      <c r="B17" s="356"/>
      <c r="C17" s="356"/>
    </row>
    <row r="18" spans="1:3" ht="18" customHeight="1">
      <c r="A18" s="240"/>
      <c r="B18" s="240"/>
      <c r="C18" s="240"/>
    </row>
    <row r="19" spans="1:3" ht="18" customHeight="1">
      <c r="A19" s="375" t="s">
        <v>398</v>
      </c>
      <c r="B19" s="375"/>
      <c r="C19" s="240"/>
    </row>
    <row r="20" spans="1:3" ht="18" customHeight="1">
      <c r="A20" s="284" t="s">
        <v>4</v>
      </c>
      <c r="B20" s="116" t="s">
        <v>362</v>
      </c>
      <c r="C20" s="116" t="s">
        <v>363</v>
      </c>
    </row>
    <row r="21" spans="1:3" ht="18" customHeight="1">
      <c r="A21" s="285" t="s">
        <v>135</v>
      </c>
      <c r="B21" s="272">
        <v>339511248</v>
      </c>
      <c r="C21" s="286">
        <v>220323989</v>
      </c>
    </row>
    <row r="22" spans="1:3" ht="18" customHeight="1">
      <c r="A22" s="285" t="s">
        <v>136</v>
      </c>
      <c r="B22" s="287">
        <v>16076512425</v>
      </c>
      <c r="C22" s="286">
        <v>6501360582</v>
      </c>
    </row>
    <row r="23" spans="1:3" ht="18" customHeight="1">
      <c r="A23" s="285" t="s">
        <v>140</v>
      </c>
      <c r="B23" s="287">
        <v>0</v>
      </c>
      <c r="C23" s="314">
        <v>0</v>
      </c>
    </row>
    <row r="24" spans="1:3" ht="18" customHeight="1">
      <c r="A24" s="285" t="s">
        <v>137</v>
      </c>
      <c r="B24" s="287">
        <v>0</v>
      </c>
      <c r="C24" s="314">
        <v>0</v>
      </c>
    </row>
    <row r="25" spans="1:3" ht="18" customHeight="1">
      <c r="A25" s="285" t="s">
        <v>138</v>
      </c>
      <c r="B25" s="287">
        <v>80547911</v>
      </c>
      <c r="C25" s="286">
        <v>181069356</v>
      </c>
    </row>
    <row r="26" spans="1:3" ht="18" customHeight="1">
      <c r="A26" s="285" t="s">
        <v>365</v>
      </c>
      <c r="B26" s="287">
        <v>2839802236</v>
      </c>
      <c r="C26" s="286">
        <v>2156219674</v>
      </c>
    </row>
    <row r="27" spans="1:3" ht="18" customHeight="1">
      <c r="A27" s="285" t="s">
        <v>444</v>
      </c>
      <c r="B27" s="287">
        <v>196868514</v>
      </c>
      <c r="C27" s="287">
        <v>353727025</v>
      </c>
    </row>
    <row r="28" spans="1:3" ht="18" customHeight="1">
      <c r="A28" s="288" t="s">
        <v>445</v>
      </c>
      <c r="B28" s="287">
        <v>39296197</v>
      </c>
      <c r="C28" s="286">
        <v>24241704</v>
      </c>
    </row>
    <row r="29" spans="1:3" ht="18" customHeight="1">
      <c r="A29" s="288" t="s">
        <v>446</v>
      </c>
      <c r="B29" s="287">
        <v>78061206</v>
      </c>
      <c r="C29" s="286">
        <v>328008321</v>
      </c>
    </row>
    <row r="30" spans="1:3" ht="18" customHeight="1">
      <c r="A30" s="288" t="s">
        <v>139</v>
      </c>
      <c r="B30" s="287">
        <v>79511111</v>
      </c>
      <c r="C30" s="286">
        <v>1477000</v>
      </c>
    </row>
    <row r="31" spans="1:3" ht="18" customHeight="1">
      <c r="A31" s="285" t="s">
        <v>364</v>
      </c>
      <c r="B31" s="287">
        <v>1619589222</v>
      </c>
      <c r="C31" s="287">
        <v>778012660</v>
      </c>
    </row>
    <row r="32" spans="1:3" s="289" customFormat="1" ht="18" customHeight="1">
      <c r="A32" s="288" t="s">
        <v>141</v>
      </c>
      <c r="B32" s="287">
        <v>967057009</v>
      </c>
      <c r="C32" s="286">
        <v>142396351</v>
      </c>
    </row>
    <row r="33" spans="1:3" s="289" customFormat="1" ht="18" customHeight="1">
      <c r="A33" s="288" t="s">
        <v>447</v>
      </c>
      <c r="B33" s="287">
        <v>19582611</v>
      </c>
      <c r="C33" s="286">
        <v>75031494</v>
      </c>
    </row>
    <row r="34" spans="1:3" s="289" customFormat="1" ht="18" customHeight="1">
      <c r="A34" s="288" t="s">
        <v>448</v>
      </c>
      <c r="B34" s="287">
        <v>553043103</v>
      </c>
      <c r="C34" s="286">
        <v>560584815</v>
      </c>
    </row>
    <row r="35" spans="1:3" s="289" customFormat="1" ht="18" customHeight="1">
      <c r="A35" s="288" t="s">
        <v>450</v>
      </c>
      <c r="B35" s="287">
        <v>69740000</v>
      </c>
      <c r="C35" s="314">
        <v>0</v>
      </c>
    </row>
    <row r="36" spans="1:3" s="289" customFormat="1" ht="18" customHeight="1">
      <c r="A36" s="290" t="s">
        <v>449</v>
      </c>
      <c r="B36" s="287">
        <v>10166499</v>
      </c>
      <c r="C36" s="314">
        <v>0</v>
      </c>
    </row>
    <row r="37" spans="1:3" s="293" customFormat="1" ht="18" customHeight="1">
      <c r="A37" s="291" t="s">
        <v>1</v>
      </c>
      <c r="B37" s="38">
        <v>21152831556</v>
      </c>
      <c r="C37" s="38">
        <v>10190713286</v>
      </c>
    </row>
    <row r="38" spans="1:3" s="293" customFormat="1" ht="18" customHeight="1">
      <c r="A38" s="294"/>
      <c r="B38" s="292"/>
      <c r="C38" s="292"/>
    </row>
    <row r="39" spans="1:3" ht="18" customHeight="1">
      <c r="A39" s="376" t="s">
        <v>399</v>
      </c>
      <c r="B39" s="376"/>
      <c r="C39" s="295"/>
    </row>
    <row r="40" spans="1:3" ht="18" customHeight="1">
      <c r="A40" s="284" t="s">
        <v>4</v>
      </c>
      <c r="B40" s="284" t="s">
        <v>362</v>
      </c>
      <c r="C40" s="284" t="s">
        <v>363</v>
      </c>
    </row>
    <row r="41" spans="1:3" ht="18" customHeight="1">
      <c r="A41" s="285" t="s">
        <v>141</v>
      </c>
      <c r="B41" s="287">
        <v>1556480377</v>
      </c>
      <c r="C41" s="286">
        <v>1503655857</v>
      </c>
    </row>
    <row r="42" spans="1:3" ht="18" customHeight="1">
      <c r="A42" s="285" t="s">
        <v>433</v>
      </c>
      <c r="B42" s="287">
        <v>300481708</v>
      </c>
      <c r="C42" s="286">
        <v>47300540</v>
      </c>
    </row>
    <row r="43" spans="1:3" ht="18" customHeight="1">
      <c r="A43" s="285" t="s">
        <v>142</v>
      </c>
      <c r="B43" s="287">
        <v>215891149</v>
      </c>
      <c r="C43" s="286">
        <v>99681650</v>
      </c>
    </row>
    <row r="44" spans="1:3" ht="18" customHeight="1">
      <c r="A44" s="285" t="s">
        <v>143</v>
      </c>
      <c r="B44" s="287">
        <v>650439510</v>
      </c>
      <c r="C44" s="286">
        <v>54607399</v>
      </c>
    </row>
    <row r="45" spans="1:3" ht="18" customHeight="1">
      <c r="A45" s="285" t="s">
        <v>366</v>
      </c>
      <c r="B45" s="287">
        <v>0</v>
      </c>
      <c r="C45" s="314">
        <v>0</v>
      </c>
    </row>
    <row r="46" spans="1:3" ht="18" customHeight="1">
      <c r="A46" s="285" t="s">
        <v>144</v>
      </c>
      <c r="B46" s="287">
        <v>1600048775</v>
      </c>
      <c r="C46" s="286">
        <v>611109378</v>
      </c>
    </row>
    <row r="47" spans="1:3" ht="18" customHeight="1" outlineLevel="1">
      <c r="A47" s="285" t="s">
        <v>426</v>
      </c>
      <c r="B47" s="287">
        <v>43367815</v>
      </c>
      <c r="C47" s="286">
        <v>27181702</v>
      </c>
    </row>
    <row r="48" spans="1:3" ht="18" customHeight="1">
      <c r="A48" s="285" t="s">
        <v>139</v>
      </c>
      <c r="B48" s="287">
        <f>827405892+192000000</f>
        <v>1019405892</v>
      </c>
      <c r="C48" s="286">
        <v>67458463</v>
      </c>
    </row>
    <row r="49" spans="1:3" s="293" customFormat="1" ht="18" customHeight="1">
      <c r="A49" s="291" t="s">
        <v>1</v>
      </c>
      <c r="B49" s="296">
        <f>SUM(B41:B48)</f>
        <v>5386115226</v>
      </c>
      <c r="C49" s="296">
        <v>2410994989</v>
      </c>
    </row>
    <row r="50" spans="1:3" s="293" customFormat="1" ht="18" customHeight="1">
      <c r="A50" s="294"/>
      <c r="B50" s="297"/>
      <c r="C50" s="297"/>
    </row>
    <row r="51" spans="1:3" s="293" customFormat="1" ht="18" customHeight="1">
      <c r="A51" s="294"/>
      <c r="B51" s="297"/>
      <c r="C51" s="297"/>
    </row>
    <row r="52" spans="1:3" ht="20.100000000000001" customHeight="1">
      <c r="A52" s="240" t="s">
        <v>400</v>
      </c>
      <c r="B52" s="240"/>
      <c r="C52" s="240"/>
    </row>
    <row r="53" spans="1:3" ht="20.25" customHeight="1">
      <c r="A53" s="284" t="s">
        <v>4</v>
      </c>
      <c r="B53" s="284" t="s">
        <v>362</v>
      </c>
      <c r="C53" s="284" t="s">
        <v>363</v>
      </c>
    </row>
    <row r="54" spans="1:3" ht="34.5" hidden="1" customHeight="1">
      <c r="A54" s="298" t="s">
        <v>92</v>
      </c>
      <c r="B54" s="338">
        <v>0</v>
      </c>
      <c r="C54" s="338">
        <v>0</v>
      </c>
    </row>
    <row r="55" spans="1:3" ht="35.25" hidden="1" customHeight="1">
      <c r="A55" s="299" t="s">
        <v>93</v>
      </c>
      <c r="B55" s="339">
        <v>0</v>
      </c>
      <c r="C55" s="339">
        <v>0</v>
      </c>
    </row>
    <row r="56" spans="1:3" ht="19.5" customHeight="1">
      <c r="A56" s="299" t="s">
        <v>94</v>
      </c>
      <c r="B56" s="300">
        <v>1122391695</v>
      </c>
      <c r="C56" s="339">
        <v>0</v>
      </c>
    </row>
    <row r="57" spans="1:3" ht="19.5" customHeight="1">
      <c r="A57" s="299" t="s">
        <v>110</v>
      </c>
      <c r="B57" s="339">
        <v>0</v>
      </c>
      <c r="C57" s="339">
        <v>0</v>
      </c>
    </row>
    <row r="58" spans="1:3" ht="33" hidden="1" customHeight="1">
      <c r="A58" s="299" t="s">
        <v>95</v>
      </c>
      <c r="B58" s="339">
        <v>0</v>
      </c>
      <c r="C58" s="339">
        <v>0</v>
      </c>
    </row>
    <row r="59" spans="1:3" ht="32.25" hidden="1" customHeight="1">
      <c r="A59" s="299" t="s">
        <v>96</v>
      </c>
      <c r="B59" s="339">
        <v>0</v>
      </c>
      <c r="C59" s="339">
        <v>0</v>
      </c>
    </row>
    <row r="60" spans="1:3" ht="33" hidden="1" customHeight="1">
      <c r="A60" s="299" t="s">
        <v>97</v>
      </c>
      <c r="B60" s="339">
        <v>0</v>
      </c>
      <c r="C60" s="339">
        <v>0</v>
      </c>
    </row>
    <row r="61" spans="1:3" ht="39.75" hidden="1" customHeight="1">
      <c r="A61" s="299" t="s">
        <v>98</v>
      </c>
      <c r="B61" s="339">
        <v>0</v>
      </c>
      <c r="C61" s="339">
        <v>0</v>
      </c>
    </row>
    <row r="62" spans="1:3" ht="39" hidden="1" customHeight="1">
      <c r="A62" s="299" t="s">
        <v>99</v>
      </c>
      <c r="B62" s="340">
        <v>0</v>
      </c>
      <c r="C62" s="340">
        <v>0</v>
      </c>
    </row>
    <row r="63" spans="1:3" ht="20.100000000000001" customHeight="1">
      <c r="A63" s="301" t="s">
        <v>100</v>
      </c>
      <c r="B63" s="341">
        <v>0</v>
      </c>
      <c r="C63" s="341">
        <v>0</v>
      </c>
    </row>
    <row r="64" spans="1:3" ht="14.25" customHeight="1">
      <c r="A64" s="302"/>
    </row>
    <row r="65" spans="1:3" ht="14.25" customHeight="1">
      <c r="A65" s="302"/>
    </row>
    <row r="66" spans="1:3" ht="20.100000000000001" customHeight="1">
      <c r="A66" s="368" t="s">
        <v>101</v>
      </c>
      <c r="B66" s="368"/>
      <c r="C66" s="368"/>
    </row>
    <row r="67" spans="1:3" ht="20.100000000000001" customHeight="1">
      <c r="A67" s="368" t="s">
        <v>102</v>
      </c>
      <c r="B67" s="368"/>
      <c r="C67" s="368"/>
    </row>
    <row r="68" spans="1:3" ht="26.25" customHeight="1">
      <c r="A68" s="278"/>
      <c r="B68" s="303" t="s">
        <v>362</v>
      </c>
      <c r="C68" s="303" t="s">
        <v>363</v>
      </c>
    </row>
    <row r="69" spans="1:3" ht="32.25" customHeight="1">
      <c r="A69" s="335" t="s">
        <v>109</v>
      </c>
      <c r="B69" s="278"/>
      <c r="C69" s="304"/>
    </row>
    <row r="70" spans="1:3" ht="18" customHeight="1">
      <c r="A70" s="304" t="s">
        <v>103</v>
      </c>
      <c r="B70" s="278"/>
      <c r="C70" s="278"/>
    </row>
    <row r="71" spans="1:3" ht="11.25" customHeight="1">
      <c r="A71" s="304"/>
      <c r="B71" s="278"/>
      <c r="C71" s="278"/>
    </row>
    <row r="72" spans="1:3" ht="20.100000000000001" customHeight="1">
      <c r="A72" s="369" t="s">
        <v>451</v>
      </c>
      <c r="B72" s="369"/>
      <c r="C72" s="369"/>
    </row>
    <row r="73" spans="1:3" ht="23.25" customHeight="1">
      <c r="A73" s="278"/>
      <c r="B73" s="303" t="s">
        <v>362</v>
      </c>
      <c r="C73" s="303" t="s">
        <v>363</v>
      </c>
    </row>
    <row r="74" spans="1:3" ht="18" customHeight="1">
      <c r="A74" s="305" t="s">
        <v>106</v>
      </c>
      <c r="B74" s="278"/>
      <c r="C74" s="278"/>
    </row>
    <row r="75" spans="1:3" ht="18" customHeight="1">
      <c r="A75" s="24" t="s">
        <v>104</v>
      </c>
    </row>
    <row r="76" spans="1:3" ht="10.5" customHeight="1">
      <c r="A76" s="1"/>
    </row>
    <row r="77" spans="1:3">
      <c r="A77" s="1" t="s">
        <v>128</v>
      </c>
    </row>
    <row r="78" spans="1:3" ht="18" customHeight="1">
      <c r="A78" s="42" t="s">
        <v>131</v>
      </c>
    </row>
    <row r="79" spans="1:3" ht="18" customHeight="1">
      <c r="A79" s="42" t="s">
        <v>129</v>
      </c>
    </row>
    <row r="80" spans="1:3" ht="21" customHeight="1">
      <c r="A80" s="42" t="s">
        <v>130</v>
      </c>
    </row>
    <row r="81" spans="1:3" ht="33" customHeight="1">
      <c r="A81" s="306" t="s">
        <v>425</v>
      </c>
      <c r="B81" s="307"/>
      <c r="C81" s="307"/>
    </row>
    <row r="82" spans="1:3" ht="14.25" customHeight="1">
      <c r="A82" s="43" t="s">
        <v>133</v>
      </c>
      <c r="C82" s="270"/>
    </row>
    <row r="83" spans="1:3" ht="18" customHeight="1">
      <c r="A83" s="43" t="s">
        <v>132</v>
      </c>
    </row>
    <row r="84" spans="1:3" ht="17.25" customHeight="1">
      <c r="A84" s="43" t="s">
        <v>134</v>
      </c>
      <c r="C84" s="165">
        <v>0</v>
      </c>
    </row>
    <row r="85" spans="1:3" ht="20.100000000000001" customHeight="1">
      <c r="A85" s="368" t="s">
        <v>127</v>
      </c>
      <c r="B85" s="368"/>
      <c r="C85" s="368"/>
    </row>
    <row r="86" spans="1:3" ht="18" customHeight="1">
      <c r="A86" s="373" t="s">
        <v>107</v>
      </c>
      <c r="B86" s="373"/>
      <c r="C86" s="373"/>
    </row>
    <row r="87" spans="1:3" ht="32.25" customHeight="1">
      <c r="A87" s="374" t="s">
        <v>108</v>
      </c>
      <c r="B87" s="374"/>
      <c r="C87" s="374"/>
    </row>
    <row r="88" spans="1:3" ht="20.100000000000001" customHeight="1">
      <c r="A88" s="373" t="s">
        <v>454</v>
      </c>
      <c r="B88" s="373"/>
      <c r="C88" s="373"/>
    </row>
    <row r="89" spans="1:3" ht="17.25" customHeight="1">
      <c r="A89" s="308"/>
      <c r="B89" s="371" t="s">
        <v>455</v>
      </c>
      <c r="C89" s="371"/>
    </row>
    <row r="90" spans="1:3" ht="16.5" customHeight="1">
      <c r="A90" s="334" t="s">
        <v>491</v>
      </c>
      <c r="B90" s="372" t="s">
        <v>367</v>
      </c>
      <c r="C90" s="372"/>
    </row>
    <row r="91" spans="1:3" ht="14.25" customHeight="1">
      <c r="A91" s="309" t="s">
        <v>423</v>
      </c>
      <c r="B91" s="370" t="s">
        <v>105</v>
      </c>
      <c r="C91" s="370"/>
    </row>
    <row r="96" spans="1:3" s="310" customFormat="1" ht="31.5" customHeight="1">
      <c r="A96" s="336" t="s">
        <v>497</v>
      </c>
      <c r="B96" s="372" t="s">
        <v>498</v>
      </c>
      <c r="C96" s="372"/>
    </row>
  </sheetData>
  <mergeCells count="14">
    <mergeCell ref="B96:C96"/>
    <mergeCell ref="A87:C87"/>
    <mergeCell ref="A88:C88"/>
    <mergeCell ref="A19:B19"/>
    <mergeCell ref="A39:B39"/>
    <mergeCell ref="A17:C17"/>
    <mergeCell ref="A66:C66"/>
    <mergeCell ref="A67:C67"/>
    <mergeCell ref="A72:C72"/>
    <mergeCell ref="B91:C91"/>
    <mergeCell ref="B89:C89"/>
    <mergeCell ref="B90:C90"/>
    <mergeCell ref="A85:C85"/>
    <mergeCell ref="A86:C86"/>
  </mergeCells>
  <phoneticPr fontId="13" type="noConversion"/>
  <pageMargins left="0.9055118110236221" right="7.874015748031496E-2" top="0.19685039370078741" bottom="0.19685039370078741" header="0.35433070866141736" footer="0.23622047244094491"/>
  <pageSetup paperSize="9"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E9KZptJUdsWeuVoNq1XCMniWwGg=</DigestValue>
    </Reference>
    <Reference URI="#idOfficeObject" Type="http://www.w3.org/2000/09/xmldsig#Object">
      <DigestMethod Algorithm="http://www.w3.org/2000/09/xmldsig#sha1"/>
      <DigestValue>7KESuwTtE83fAKqH80lK4KPNPjo=</DigestValue>
    </Reference>
  </SignedInfo>
  <SignatureValue>
    ow0DlxIFWi7g+ZeFJkz5ChBZxWVAB7qAz+5SwdD6euL57YzEooXc7cCkjZDFd/fau5lzTJn1
    70RC7GIy0r1OaOm51miZzYylv8yoWokNDlwDt3xelJEGZ7MriZJ1OhYBb+lIp0j4ewD38VPl
    MAO6Fj0Dvl1onhybW3Mq78TmNUY=
  </SignatureValue>
  <KeyInfo>
    <KeyValue>
      <RSAKeyValue>
        <Modulus>
            y8H3iF6mQl1s7Fs+hRo00s2NpH+Qasdo0uXw157szsT6N8tr2xw400lzBGzIwvS6BmJ2enpR
            A65iA6cqiMzd6RncZB/YX5vop7v9Vr1Zhe14pkWRFhAGDEWi95uDrer9IkCKOfIBU6Q1aM+L
            pbI+bgePv8gX4GzOKFfzRDLJNsE=
          </Modulus>
        <Exponent>AQAB</Exponent>
      </RSAKeyValue>
    </KeyValue>
    <X509Data>
      <X509Certificate>
          MIIF+jCCA+KgAwIBAgIQVAEQkP0oTO9m71NICslyTjANBgkqhkiG9w0BAQUFADBpMQswCQYD
          VQQGEwJWTjETMBEGA1UEChMKVk5QVCBHcm91cDEeMBwGA1UECxMVVk5QVC1DQSBUcnVzdCBO
          ZXR3b3JrMSUwIwYDVQQDExxWTlBUIENlcnRpZmljYXRpb24gQXV0aG9yaXR5MB4XDTE0MTAz
          MTA3MjgwMFoXDTE3MTEyODE3MDAwMFowgckxCzAJBgNVBAYTAlZOMRIwEAYDVQQIDAlIw6Ag
          TuG7mWkxFzAVBgNVBAcMDkhhaSBCw6AgVHLGsG5nMS8wLQYDVQQKDCZDw5RORyBUWSBD4buU
          IFBI4bqmTiBDSOG7qE5HIEtIT8OBTiBJQjEjMCEGA1UEDAwaVHLGsOG7n25nIGJhbiBLaeG7
          g20gdG/DoW4xFzAVBgNVBAMMDkTGryBWxIJOIFRPw4BOMR4wHAYKCZImiZPyLGQBAQwOQ01O
          RDowMTI5NjQ4NzIwgZ8wDQYJKoZIhvcNAQEBBQADgY0AMIGJAoGBAMvB94hepkJdbOxbPoUa
          NNLNjaR/kGrHaNLl8Nee7M7E+jfLa9scONNJcwRsyML0ugZidnp6UQOuYgOnKojM3ekZ3GQf
          2F+b6Ke7/Va9WYXteKZFkRYQBgxFovebg63q/SJAijnyAVOkNWjPi6WyPm4Hj7/IF+BszihX
          80QyyTbBAgMBAAGjggG/MIIBuzBwBggrBgEFBQcBAQRkMGIwMgYIKwYBBQUHMAKGJmh0dHA6
          Ly9wdWIudm5wdC1jYS52bi9jZXJ0cy92bnB0Y2EuY2VyMCwGCCsGAQUFBzABhiBodHRwOi8v
          b2NzcC52bnB0LWNhLnZuL3Jlc3BvbmRlcjAdBgNVHQ4EFgQUv9DG3Ab5G6xmaBR1/VThH7l7
          oM4wDAYDVR0TAQH/BAIwADAfBgNVHSMEGDAWgBQGacDV1QKKFY1Gfel84mgKVaxqrzBoBgNV
          HSAEYTBfMF0GDisGAQQBge0DAQEDAQMCMEswIgYIKwYBBQUHAgIwFh4UAFMASQBEAC0AUABS
          AC0AMQAuADAwJQYIKwYBBQUHAgEWGWh0dHA6Ly9wdWIudm5wdC1jYS52bi9ycGEwMQYDVR0f
          BCowKDAmoCSgIoYgaHR0cDovL2NybC52bnB0LWNhLnZuL3ZucHRjYS5jcmwwDgYDVR0PAQH/
          BAQDAgTwMDQGA1UdJQQtMCsGCCsGAQUFBwMCBggrBgEFBQcDBAYKKwYBBAGCNwoDDAYJKoZI
          hvcvAQEFMBYGA1UdEQQPMA2BC2luZm9AaWJ4LnZuMA0GCSqGSIb3DQEBBQUAA4ICAQBrG381
          cMhtX5UZPri/HJ0MjoZDk6TlL+FLEWAEHEKI3wEdQav6qIu1mnGFmmMGDTU5VFQHVGRi3Vk5
          Lj+2H1pzYGbnYrv8bJ8lSMAShNzlIOtobrGmBOvoxKkQk0MK+DcZNT1xpaZeDTvXoJwbqKFC
          Q1YSqGwC6jhDc7U/odETFxIGPwPKMogR4fRZKyxepgq88jGEUdw0EqEmY61sIbgwXmyM2wNQ
          tQhbl/hrcuRl6ULxsx9fETDh3ZQSHrnrx4It4nd3l2GHJMRQfte202tWapnbItKHgbnDwSQq
          MuCf+2js3fi4Pfg9JTn4iEP6C11B+I3Vtwfj3CWZ1Nm81xhUyl7Purgs6FBBpKugsNnt1zfG
          +h3IKkBnPZJReAXWQ/Lw7aGyZsW4fIAt0cyEc6VYK0GQwIKVNyisY6E2Lieanly8MFD9b9L1
          kLmrFsajjZaHdX3e7o7IH0plf8MVgEft9H2QCqzGNZE/iGlBEavd3oAT+RkRqB0DCvTiExKn
          w7zVXNE16PrZJ/rQnyZInCWQTwPeOmtwuuZb8qvIsaBhx8FElre/yTpz9594CEaMxYC7J69N
          Umb8cQhMuU+4+t8ByzONkF7ha6JN+ahzSCl/Wz+omTqakmQbwbnX6DFlhqev1XzKJUOmCxhX
          niYoQ3Q3Wc1yvD5iPBCyydfJ841wEg==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CwoN/653MT1w86eJh9P3AGjAyMk=</DigestValue>
      </Reference>
      <Reference URI="/xl/calcChain.xml?ContentType=application/vnd.openxmlformats-officedocument.spreadsheetml.calcChain+xml">
        <DigestMethod Algorithm="http://www.w3.org/2000/09/xmldsig#sha1"/>
        <DigestValue>vZ66fgHZGj7Mu3nYQ3JZeATWYKg=</DigestValue>
      </Reference>
      <Reference URI="/xl/comments1.xml?ContentType=application/vnd.openxmlformats-officedocument.spreadsheetml.comments+xml">
        <DigestMethod Algorithm="http://www.w3.org/2000/09/xmldsig#sha1"/>
        <DigestValue>Ysa/n6SULzWvKlS8pCXkMPabalE=</DigestValue>
      </Reference>
      <Reference URI="/xl/drawings/vmlDrawing1.vml?ContentType=application/vnd.openxmlformats-officedocument.vmlDrawing">
        <DigestMethod Algorithm="http://www.w3.org/2000/09/xmldsig#sha1"/>
        <DigestValue>kvwlPCNGovohp7SsJ6605/3nNh0=</DigestValue>
      </Reference>
      <Reference URI="/xl/externalLinks/externalLink1.xml?ContentType=application/vnd.openxmlformats-officedocument.spreadsheetml.externalLink+xml">
        <DigestMethod Algorithm="http://www.w3.org/2000/09/xmldsig#sha1"/>
        <DigestValue>spOu6nSJd9PVVMVLQ5o5JRnV0w0=</DigestValue>
      </Reference>
      <Reference URI="/xl/externalLinks/externalLink2.xml?ContentType=application/vnd.openxmlformats-officedocument.spreadsheetml.externalLink+xml">
        <DigestMethod Algorithm="http://www.w3.org/2000/09/xmldsig#sha1"/>
        <DigestValue>lfOwkthzDBkt4ZectThRH+O+15Y=</DigestValue>
      </Reference>
      <Reference URI="/xl/externalLinks/externalLink3.xml?ContentType=application/vnd.openxmlformats-officedocument.spreadsheetml.externalLink+xml">
        <DigestMethod Algorithm="http://www.w3.org/2000/09/xmldsig#sha1"/>
        <DigestValue>6nquETWiJ/t9NimXgu8mFAkQVY8=</DigestValue>
      </Reference>
      <Reference URI="/xl/externalLinks/externalLink4.xml?ContentType=application/vnd.openxmlformats-officedocument.spreadsheetml.externalLink+xml">
        <DigestMethod Algorithm="http://www.w3.org/2000/09/xmldsig#sha1"/>
        <DigestValue>Qw1hnZHD2reRs3s4cpRrjCnapso=</DigestValue>
      </Reference>
      <Reference URI="/xl/externalLinks/externalLink5.xml?ContentType=application/vnd.openxmlformats-officedocument.spreadsheetml.externalLink+xml">
        <DigestMethod Algorithm="http://www.w3.org/2000/09/xmldsig#sha1"/>
        <DigestValue>FtwKElHKeHfpAmcBpyaLjO+1kLY=</DigestValue>
      </Reference>
      <Reference URI="/xl/printerSettings/printerSettings1.bin?ContentType=application/vnd.openxmlformats-officedocument.spreadsheetml.printerSettings">
        <DigestMethod Algorithm="http://www.w3.org/2000/09/xmldsig#sha1"/>
        <DigestValue>AG9VSEGmVj+NfSpFrzTnbAbUhuI=</DigestValue>
      </Reference>
      <Reference URI="/xl/printerSettings/printerSettings2.bin?ContentType=application/vnd.openxmlformats-officedocument.spreadsheetml.printerSettings">
        <DigestMethod Algorithm="http://www.w3.org/2000/09/xmldsig#sha1"/>
        <DigestValue>kEOJbQSsd5vpZ8Yx26bahjrmid4=</DigestValue>
      </Reference>
      <Reference URI="/xl/printerSettings/printerSettings3.bin?ContentType=application/vnd.openxmlformats-officedocument.spreadsheetml.printerSettings">
        <DigestMethod Algorithm="http://www.w3.org/2000/09/xmldsig#sha1"/>
        <DigestValue>GfV4xDXUPMwojIF3j8TqarfFSus=</DigestValue>
      </Reference>
      <Reference URI="/xl/printerSettings/printerSettings4.bin?ContentType=application/vnd.openxmlformats-officedocument.spreadsheetml.printerSettings">
        <DigestMethod Algorithm="http://www.w3.org/2000/09/xmldsig#sha1"/>
        <DigestValue>FJBK53rUghqrDO6slXnCihy1WRc=</DigestValue>
      </Reference>
      <Reference URI="/xl/printerSettings/printerSettings5.bin?ContentType=application/vnd.openxmlformats-officedocument.spreadsheetml.printerSettings">
        <DigestMethod Algorithm="http://www.w3.org/2000/09/xmldsig#sha1"/>
        <DigestValue>kEOJbQSsd5vpZ8Yx26bahjrmid4=</DigestValue>
      </Reference>
      <Reference URI="/xl/printerSettings/printerSettings6.bin?ContentType=application/vnd.openxmlformats-officedocument.spreadsheetml.printerSettings">
        <DigestMethod Algorithm="http://www.w3.org/2000/09/xmldsig#sha1"/>
        <DigestValue>kEOJbQSsd5vpZ8Yx26bahjrmid4=</DigestValue>
      </Reference>
      <Reference URI="/xl/printerSettings/printerSettings7.bin?ContentType=application/vnd.openxmlformats-officedocument.spreadsheetml.printerSettings">
        <DigestMethod Algorithm="http://www.w3.org/2000/09/xmldsig#sha1"/>
        <DigestValue>kEOJbQSsd5vpZ8Yx26bahjrmid4=</DigestValue>
      </Reference>
      <Reference URI="/xl/printerSettings/printerSettings8.bin?ContentType=application/vnd.openxmlformats-officedocument.spreadsheetml.printerSettings">
        <DigestMethod Algorithm="http://www.w3.org/2000/09/xmldsig#sha1"/>
        <DigestValue>kEOJbQSsd5vpZ8Yx26bahjrmid4=</DigestValue>
      </Reference>
      <Reference URI="/xl/printerSettings/printerSettings9.bin?ContentType=application/vnd.openxmlformats-officedocument.spreadsheetml.printerSettings">
        <DigestMethod Algorithm="http://www.w3.org/2000/09/xmldsig#sha1"/>
        <DigestValue>kEOJbQSsd5vpZ8Yx26bahjrmid4=</DigestValue>
      </Reference>
      <Reference URI="/xl/sharedStrings.xml?ContentType=application/vnd.openxmlformats-officedocument.spreadsheetml.sharedStrings+xml">
        <DigestMethod Algorithm="http://www.w3.org/2000/09/xmldsig#sha1"/>
        <DigestValue>6PBTuYT+a4wfes4zH//3RXlu1Oc=</DigestValue>
      </Reference>
      <Reference URI="/xl/styles.xml?ContentType=application/vnd.openxmlformats-officedocument.spreadsheetml.styles+xml">
        <DigestMethod Algorithm="http://www.w3.org/2000/09/xmldsig#sha1"/>
        <DigestValue>3fUl0NCIVzv9/QpQO7W9I9WHecA=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SK+/fkmMFOm4okzGj1YSN9pNt98=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2zbebrdDFXsr+wEkYFO/aB3mFUo=</DigestValue>
      </Reference>
      <Reference URI="/xl/worksheets/sheet2.xml?ContentType=application/vnd.openxmlformats-officedocument.spreadsheetml.worksheet+xml">
        <DigestMethod Algorithm="http://www.w3.org/2000/09/xmldsig#sha1"/>
        <DigestValue>hgkDaGDwAY5cD3fbHB9JaOFmGE0=</DigestValue>
      </Reference>
      <Reference URI="/xl/worksheets/sheet3.xml?ContentType=application/vnd.openxmlformats-officedocument.spreadsheetml.worksheet+xml">
        <DigestMethod Algorithm="http://www.w3.org/2000/09/xmldsig#sha1"/>
        <DigestValue>Y/BNn4fCKdq+/5N99IFAMwdXajc=</DigestValue>
      </Reference>
      <Reference URI="/xl/worksheets/sheet4.xml?ContentType=application/vnd.openxmlformats-officedocument.spreadsheetml.worksheet+xml">
        <DigestMethod Algorithm="http://www.w3.org/2000/09/xmldsig#sha1"/>
        <DigestValue>BSIYuF6TivdWPemY9wUzIXZHIvw=</DigestValue>
      </Reference>
      <Reference URI="/xl/worksheets/sheet5.xml?ContentType=application/vnd.openxmlformats-officedocument.spreadsheetml.worksheet+xml">
        <DigestMethod Algorithm="http://www.w3.org/2000/09/xmldsig#sha1"/>
        <DigestValue>il3S8C+bcR5JoorL/Td6MGuLgFk=</DigestValue>
      </Reference>
      <Reference URI="/xl/worksheets/sheet6.xml?ContentType=application/vnd.openxmlformats-officedocument.spreadsheetml.worksheet+xml">
        <DigestMethod Algorithm="http://www.w3.org/2000/09/xmldsig#sha1"/>
        <DigestValue>DGxyh5XwAajy+yu1NqjrrwiZqzQ=</DigestValue>
      </Reference>
      <Reference URI="/xl/worksheets/sheet7.xml?ContentType=application/vnd.openxmlformats-officedocument.spreadsheetml.worksheet+xml">
        <DigestMethod Algorithm="http://www.w3.org/2000/09/xmldsig#sha1"/>
        <DigestValue>LVBhW3+py8bHbZnpEJiG+kz2shM=</DigestValue>
      </Reference>
      <Reference URI="/xl/worksheets/sheet8.xml?ContentType=application/vnd.openxmlformats-officedocument.spreadsheetml.worksheet+xml">
        <DigestMethod Algorithm="http://www.w3.org/2000/09/xmldsig#sha1"/>
        <DigestValue>bdzPfkiJfHjZPsboZ0juLtDAmPc=</DigestValue>
      </Reference>
      <Reference URI="/xl/worksheets/sheet9.xml?ContentType=application/vnd.openxmlformats-officedocument.spreadsheetml.worksheet+xml">
        <DigestMethod Algorithm="http://www.w3.org/2000/09/xmldsig#sha1"/>
        <DigestValue>lyNou4YBUw+yIoqX07/go5viOm0=</DigestValue>
      </Reference>
    </Manifest>
    <SignatureProperties>
      <SignatureProperty Id="idSignatureTime" Target="#idPackageSignature">
        <mdssi:SignatureTime>
          <mdssi:Format>YYYY-MM-DDThh:mm:ssTZD</mdssi:Format>
          <mdssi:Value>2015-07-23T07:35:02Z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Thuyết minh_2015</vt:lpstr>
      <vt:lpstr>V.1-2</vt:lpstr>
      <vt:lpstr>V.2-3</vt:lpstr>
      <vt:lpstr>V.4 </vt:lpstr>
      <vt:lpstr>V.5</vt:lpstr>
      <vt:lpstr>V.6-7-8-9</vt:lpstr>
      <vt:lpstr>V.10-11-12-13-14</vt:lpstr>
      <vt:lpstr>V.15</vt:lpstr>
      <vt:lpstr>V16-17-I-II-III</vt:lpstr>
      <vt:lpstr>'Thuyết minh_2015'!Print_Titles</vt:lpstr>
    </vt:vector>
  </TitlesOfParts>
  <Company>VincomSC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Quang Trung</dc:creator>
  <cp:lastModifiedBy>Du Van Toan</cp:lastModifiedBy>
  <cp:lastPrinted>2015-07-20T07:28:10Z</cp:lastPrinted>
  <dcterms:created xsi:type="dcterms:W3CDTF">2009-07-13T12:24:25Z</dcterms:created>
  <dcterms:modified xsi:type="dcterms:W3CDTF">2015-07-23T07:34:09Z</dcterms:modified>
</cp:coreProperties>
</file>