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tabRatio="598" firstSheet="2" activeTab="2"/>
  </bookViews>
  <sheets>
    <sheet name="TS 1.1.16" sheetId="1" r:id="rId1"/>
    <sheet name="NV 1.1.16" sheetId="2" r:id="rId2"/>
    <sheet name="BCTC Q2.2016 MIM" sheetId="3" r:id="rId3"/>
    <sheet name="00000000" sheetId="4" state="veryHidden" r:id="rId4"/>
  </sheets>
  <definedNames>
    <definedName name="_xlnm.Print_Titles" localSheetId="2">'BCTC Q2.2016 MIM'!$8:$8</definedName>
    <definedName name="_xlnm.Print_Titles" localSheetId="1">'NV 1.1.16'!$6:$6</definedName>
    <definedName name="_xlnm.Print_Titles" localSheetId="0">'TS 1.1.16'!$6:$6</definedName>
  </definedNames>
  <calcPr fullCalcOnLoad="1"/>
</workbook>
</file>

<file path=xl/sharedStrings.xml><?xml version="1.0" encoding="utf-8"?>
<sst xmlns="http://schemas.openxmlformats.org/spreadsheetml/2006/main" count="332" uniqueCount="268">
  <si>
    <t>M· sè</t>
  </si>
  <si>
    <t>2. Tr¶ tr­íc cho ng­êi b¸n</t>
  </si>
  <si>
    <t>5. C¸c kho¶n ph¶i thu kh¸c</t>
  </si>
  <si>
    <t>A- Nî ph¶i tr¶</t>
  </si>
  <si>
    <t>I- Nî ng¾n h¹n</t>
  </si>
  <si>
    <t>7. Ph¶i tr¶ c¸c ®¬n vÞ néi bé</t>
  </si>
  <si>
    <t>II- Nî dµi h¹n</t>
  </si>
  <si>
    <t>B- Nguån vèn chñ së h÷u</t>
  </si>
  <si>
    <t>Tæng céng nguån vèn</t>
  </si>
  <si>
    <t>Tµi s¶n</t>
  </si>
  <si>
    <t>Nguån vèn</t>
  </si>
  <si>
    <t>II- Nguån kinh phÝ</t>
  </si>
  <si>
    <t>Tæng céng tµi s¶n</t>
  </si>
  <si>
    <t>I - TiÒn vµ c¸c kho¶n t­¬ng ®­¬ng tiÒn</t>
  </si>
  <si>
    <t>1. TiÒn</t>
  </si>
  <si>
    <t>2. C¸c kho¶n t­¬ng ®­¬ng tiÒn</t>
  </si>
  <si>
    <t>1. Ph¶i thu cña kh¸ch hµng</t>
  </si>
  <si>
    <t>3. Ph¶i thu néi bé</t>
  </si>
  <si>
    <t>4. Ph¶i thu theo tiÕn ®é kÕ ho¹ch hîp ®ång XD</t>
  </si>
  <si>
    <t>6. Dù phßng c¸c kho¶n ph¶i thu khã ®ßi (*)</t>
  </si>
  <si>
    <t>1. Hµng tån kho</t>
  </si>
  <si>
    <t>2. Dù phßng gi¶m gi¸ hµng tån kho</t>
  </si>
  <si>
    <t>1. Chi phÝ tr¶ tr­íc ng¾n h¹n</t>
  </si>
  <si>
    <t xml:space="preserve">       Nguyªn gi¸</t>
  </si>
  <si>
    <t xml:space="preserve">      Gi¸ trÞ hao mßn luü kÕ(*)</t>
  </si>
  <si>
    <t>1. §Çu t­ vµo c«ng ty con</t>
  </si>
  <si>
    <t>2. §Çu t­ vµo c«ng ty liªn kÕt, liªn doanh</t>
  </si>
  <si>
    <t>3. §Çu t­ dµi h¹n kh¸c</t>
  </si>
  <si>
    <t>4. Dù phßng gi¶m gi¸ CK ®Çu t­ dµi h¹n(*)</t>
  </si>
  <si>
    <t xml:space="preserve"> A - tµi s¶n ng¾n h¹n                                                         </t>
  </si>
  <si>
    <t xml:space="preserve">B - tµi s¶n dµi h¹n                                                         </t>
  </si>
  <si>
    <t>1.Vèn ®Çu t­ chñ së h÷u</t>
  </si>
  <si>
    <t>2.ThÆng d­ vèn cæ phÇn</t>
  </si>
  <si>
    <t>1. Vay vµ nî ng¾n h¹n</t>
  </si>
  <si>
    <t>2. Ph¶i tr¶ cho ng­êi b¸n</t>
  </si>
  <si>
    <t>3. Ng­êi mua tr¶ tiÒn tr­íc</t>
  </si>
  <si>
    <t>4. ThuÕ vµ c¸c kho¶n ph¶i nép nhµ n­íc</t>
  </si>
  <si>
    <t>5. Ph¶i tr¶ c«ng nh©n viªn</t>
  </si>
  <si>
    <t>6. Chi phÝ ph¶i tr¶</t>
  </si>
  <si>
    <t>I- Vèn chñ së h÷u</t>
  </si>
  <si>
    <t>( mimeco)</t>
  </si>
  <si>
    <t xml:space="preserve">I - C¸c kho¶n ph¶i thu dµi h¹n </t>
  </si>
  <si>
    <t>1. Tµi s¶n cè ®Þnh cè ®Þnh h÷u h×nh</t>
  </si>
  <si>
    <t>II - Tµi s¶n cè ®Þnh</t>
  </si>
  <si>
    <t>TS lo¹i trõ nî néi bé</t>
  </si>
  <si>
    <t>II. C¸c kho¶n ®Çu t­ tµi chÝnh ng¾n h¹n</t>
  </si>
  <si>
    <t>1. §Çu t­ ng¾n h¹n</t>
  </si>
  <si>
    <t>2. Dù phßng gi¶m gi¸ CK ®Çu t­ ng¾n h¹n (*)</t>
  </si>
  <si>
    <t>III - C¸c kho¶n ph¶i thu</t>
  </si>
  <si>
    <t>2. TSC§ thuª tµi chÝnh</t>
  </si>
  <si>
    <t>224</t>
  </si>
  <si>
    <t xml:space="preserve"> - Nguyªn gi¸</t>
  </si>
  <si>
    <t>225</t>
  </si>
  <si>
    <t xml:space="preserve"> - Gi¸ trÞ hao mßn luü kÕ (*)</t>
  </si>
  <si>
    <t>226</t>
  </si>
  <si>
    <t>III. BÊt ®éng s¶n ®Çu t­</t>
  </si>
  <si>
    <t>240</t>
  </si>
  <si>
    <t>241</t>
  </si>
  <si>
    <t>242</t>
  </si>
  <si>
    <t>V. Tµi s¶n dµi h¹n kh¸c</t>
  </si>
  <si>
    <t>260</t>
  </si>
  <si>
    <t>1. Chi phÝ tr¶ tr­íc dµi h¹n</t>
  </si>
  <si>
    <t>261</t>
  </si>
  <si>
    <t>2. Tµi s¶n thuÕ thu nhËp ho·n l¹i</t>
  </si>
  <si>
    <t>262</t>
  </si>
  <si>
    <t>3. Tµi s¶n dµi h¹n kh¸c</t>
  </si>
  <si>
    <t>268</t>
  </si>
  <si>
    <t>IV - Hµng tån kho</t>
  </si>
  <si>
    <t>V - Tµi s¶n ng¾n h¹n kh¸c</t>
  </si>
  <si>
    <t>IV - C¸c kho¶n ®Çu t­ tµi chÝnh dµi h¹n</t>
  </si>
  <si>
    <t>8. Ph¶i tr¶ theo tiÕn ®é kÕ ho¹ch hîp ®ång XD</t>
  </si>
  <si>
    <t>318</t>
  </si>
  <si>
    <t>9. C¸c kho¶n ph¶i tr¶, ph¶i nép kh¸c</t>
  </si>
  <si>
    <t>2. Ph¶i tr¶ dµi h¹n néi bé</t>
  </si>
  <si>
    <t>3. Ph¶i tr¶ dµi h¹n kh¸c</t>
  </si>
  <si>
    <t>4. Vay vµ nî dµi h¹n</t>
  </si>
  <si>
    <t>Trong ®ã : Ph¶i thu néi bé</t>
  </si>
  <si>
    <t>B¶ng c©n ®èi kÕ to¸n chi tiÕt toµn c«ng ty</t>
  </si>
  <si>
    <t>Trong ®ã : Ph¶i tr¶ néi bé</t>
  </si>
  <si>
    <t>1. Ph¶i thu dµi h¹n kh¸ch hµng</t>
  </si>
  <si>
    <t>2. Ph¶i thu néi bé dµi h¹n</t>
  </si>
  <si>
    <t>3. Ph¶i thu dµi h¹n kh¸c</t>
  </si>
  <si>
    <t>1. Ph¶i tr¶ dµi h¹n ng­êi b¸n</t>
  </si>
  <si>
    <t>5. ThuÕ thu nhËp ho·n l¹i ph¶i tr¶</t>
  </si>
  <si>
    <t>4. Tµi s¶n ng¾n h¹n kh¸c</t>
  </si>
  <si>
    <t>2. ThuÕ GTGT ®­îc khÊu trõ</t>
  </si>
  <si>
    <t>4. Ph¶i thu dµi h¹n kh¸c</t>
  </si>
  <si>
    <t>5. Dù phßng ph¶i thu dµi h¹n khã ®ßi</t>
  </si>
  <si>
    <t>10. Dù phßng ph¶i tr¶ ng¾n h¹n</t>
  </si>
  <si>
    <t>3. C¸c kho¶n thuÕ ph¶i thu</t>
  </si>
  <si>
    <t>6. Dù phßng trî cÊp mÊt viÖc lµm</t>
  </si>
  <si>
    <t>7 . Dù phßng ph¶i tr¶ dµi h¹n</t>
  </si>
  <si>
    <t>3. Vèn kh¸c cña chñ së h÷u</t>
  </si>
  <si>
    <t>4. Cæ phiÕu ng©n quü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</si>
  <si>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</si>
  <si>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</si>
  <si>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</si>
  <si>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</si>
  <si>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</si>
  <si>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ch­a ph©n phèi</t>
  </si>
  <si>
    <t>11. Nguån vèn ®Çu t­ XDCB</t>
  </si>
  <si>
    <t>MÉu sè B01 - DN</t>
  </si>
  <si>
    <t>§¬n vÞ tÝnh: ®ång</t>
  </si>
  <si>
    <t>ThuyÕt
 minh</t>
  </si>
  <si>
    <t>Sè ®Çu n¨m</t>
  </si>
  <si>
    <t>A - Tµi s¶n ng¾n h¹n 
(100=110+120+130+140+150)</t>
  </si>
  <si>
    <t>100</t>
  </si>
  <si>
    <t/>
  </si>
  <si>
    <t>I. TiÒn vµ c¸c kho¶n t­¬ng ®­¬ng tiÒn</t>
  </si>
  <si>
    <t>110</t>
  </si>
  <si>
    <t>111</t>
  </si>
  <si>
    <t>112</t>
  </si>
  <si>
    <t>120</t>
  </si>
  <si>
    <t>III. C¸c kho¶n ph¶i thu</t>
  </si>
  <si>
    <t>130</t>
  </si>
  <si>
    <t>131</t>
  </si>
  <si>
    <t>132</t>
  </si>
  <si>
    <t>133</t>
  </si>
  <si>
    <t>134</t>
  </si>
  <si>
    <t>139</t>
  </si>
  <si>
    <t>IV. Hµng tån kho</t>
  </si>
  <si>
    <t>140</t>
  </si>
  <si>
    <t>141</t>
  </si>
  <si>
    <t>2. Dù phßng gi¶m gi¸ hµng tån kho (*)</t>
  </si>
  <si>
    <t>149</t>
  </si>
  <si>
    <t>V. Tµi s¶n ng¾n h¹n kh¸c</t>
  </si>
  <si>
    <t>150</t>
  </si>
  <si>
    <t>151</t>
  </si>
  <si>
    <t>152</t>
  </si>
  <si>
    <t>3 . ThuÕ vµ c¸c kho¸c ph¶i thu nhµ n­íc</t>
  </si>
  <si>
    <t>B - Tµi s¶n dµi h¹n
 (200=210+220+240+250+260)</t>
  </si>
  <si>
    <t>200</t>
  </si>
  <si>
    <t>I. C¸c kho¶n ph¶i thu dµi h¹n</t>
  </si>
  <si>
    <t>210</t>
  </si>
  <si>
    <t>1. Ph¶i thu dµi h¹n cña kh¸ch hµng</t>
  </si>
  <si>
    <t>211</t>
  </si>
  <si>
    <t>2. Vèn KD ë c¸c®¬n vÞ trùc thuéc</t>
  </si>
  <si>
    <t>3. Ph¶i thu néi bé dµi h¹n</t>
  </si>
  <si>
    <t>II. Tµi s¶n cè ®Þnh</t>
  </si>
  <si>
    <t>220</t>
  </si>
  <si>
    <t>1. TSC§ h÷u h×nh</t>
  </si>
  <si>
    <t>221</t>
  </si>
  <si>
    <t>222</t>
  </si>
  <si>
    <t>223</t>
  </si>
  <si>
    <t>3. TSC§ v« h×nh</t>
  </si>
  <si>
    <t>227</t>
  </si>
  <si>
    <t>228</t>
  </si>
  <si>
    <t>229</t>
  </si>
  <si>
    <t>4. Chi phÝ x©y dùng c¬ b¶n dë dang</t>
  </si>
  <si>
    <t>250</t>
  </si>
  <si>
    <t>251</t>
  </si>
  <si>
    <t>252</t>
  </si>
  <si>
    <t>Tæng céng tµi s¶n (270=100+200)</t>
  </si>
  <si>
    <t>270</t>
  </si>
  <si>
    <t>A - Nî ph¶i tr¶ (300=310+320)</t>
  </si>
  <si>
    <t>300</t>
  </si>
  <si>
    <t>I. Nî ng¾n h¹n</t>
  </si>
  <si>
    <t>310</t>
  </si>
  <si>
    <t>311</t>
  </si>
  <si>
    <t>312</t>
  </si>
  <si>
    <t>313</t>
  </si>
  <si>
    <t>4. ThuÕ vµ c¸c kho¶n ph¶i nép Nhµ n­íc</t>
  </si>
  <si>
    <t>314</t>
  </si>
  <si>
    <t>5. Ph¶i tr¶ ng­êi lao ®éng</t>
  </si>
  <si>
    <t>315</t>
  </si>
  <si>
    <t>316</t>
  </si>
  <si>
    <t>317</t>
  </si>
  <si>
    <t>319</t>
  </si>
  <si>
    <t>II. Nî dµi h¹n</t>
  </si>
  <si>
    <t>B - Vèn chñ së h÷u (400=410+420)</t>
  </si>
  <si>
    <t>400</t>
  </si>
  <si>
    <t>I. Vèn chñ së h÷u</t>
  </si>
  <si>
    <t>410</t>
  </si>
  <si>
    <t>1. Vèn ®Çu t­ cña chñ së h÷u</t>
  </si>
  <si>
    <t>411</t>
  </si>
  <si>
    <t>2. ThÆng d­ vèn cæ phÇn</t>
  </si>
  <si>
    <t>412</t>
  </si>
  <si>
    <t>II. Nguån kinh phÝ vµ quü kh¸c</t>
  </si>
  <si>
    <t>Tæng céng nguån vèn (430=300+400)</t>
  </si>
  <si>
    <t xml:space="preserve">               Ng­êi lËp biÓu                         KÕ to¸n tr­ëng</t>
  </si>
  <si>
    <t>( Ký, hä vµ tªn, ®ãng dÊu)</t>
  </si>
  <si>
    <t>HKS</t>
  </si>
  <si>
    <t>8. Ph¶i tr¶ theo tiÕn ®é kÕ ho¹ch H§XD</t>
  </si>
  <si>
    <t>M·
 sè</t>
  </si>
  <si>
    <t>Nguån vèn lo¹i trõ néi bé</t>
  </si>
  <si>
    <t>3. Tµi s¶n cè ®Þnh v« h×nh</t>
  </si>
  <si>
    <t>1.Nguån kinh phÝ</t>
  </si>
  <si>
    <t>11.Quü khen th­ëng phóc lîi</t>
  </si>
  <si>
    <t>2. Nguån kinh phÝ ®· h×nh thµnhTSC§</t>
  </si>
  <si>
    <t>1. Nguån kinh phÝ</t>
  </si>
  <si>
    <t>2. Nguån kinh phÝ ®· h×nh thµnh TSC§</t>
  </si>
  <si>
    <t>Hµ Nam</t>
  </si>
  <si>
    <t>CK2</t>
  </si>
  <si>
    <t>V¨n Phßng</t>
  </si>
  <si>
    <t>Lµng Bµi</t>
  </si>
  <si>
    <t>ctycp kho¸ng s¶n vµ c¬ khÝ
( MiMECO )</t>
  </si>
  <si>
    <t xml:space="preserve">                ( Ký, hä tªn)                                             ( Ký, hä tªn)</t>
  </si>
  <si>
    <t>8. Doanh thu ch­a thùc hiÖn</t>
  </si>
  <si>
    <t>9. Quü ph¸t triÓn khoa häc vµ c«ng nghÖ</t>
  </si>
  <si>
    <t>12. Quü hç trî s¾p xÕp doanh nghiÖp</t>
  </si>
  <si>
    <t>c ty cæ phÇn kho¸ng s¶n vµ c¬ khÝ</t>
  </si>
  <si>
    <t>Tæng gi¸m ®èc</t>
  </si>
  <si>
    <t>Céng t¹i 1.1</t>
  </si>
  <si>
    <t>3. Ph¶i thu néi bé ng¾n h¹n</t>
  </si>
  <si>
    <t>4. Dù phßng gi¶m gi¸ ®Çu t­ tµi chÝnh dµi h¹n (*)</t>
  </si>
  <si>
    <t>416</t>
  </si>
  <si>
    <t>tµi s¶n</t>
  </si>
  <si>
    <t>Sè t¹i 1/1/2016</t>
  </si>
  <si>
    <t xml:space="preserve">Ban hµnh theo Th«ng t­ sè 200/2014/TT - BTC  </t>
  </si>
  <si>
    <t>ngµy 22/12/2014 cña Bé tr­ëng BTC</t>
  </si>
  <si>
    <t>II. §Çu t­ tµi chÝnh ng¾n h¹n</t>
  </si>
  <si>
    <t>1. Chøng kho¸n kinh doanh</t>
  </si>
  <si>
    <t>2. Dù phßng gi¶m gi¸ chøng kho¸n kinh doanh</t>
  </si>
  <si>
    <t>2. §Çu t­ n¾m gi÷ ®Õn ngµy ®¸o h¹n</t>
  </si>
  <si>
    <t>1. Ph¶i thu ng¾n h¹n cña kh¸ch hµng</t>
  </si>
  <si>
    <t>5. Ph¶i thu vÒ cho vay ng¾n h¹n</t>
  </si>
  <si>
    <t>6. Ph¶i thu ng¾n h¹n kh¸c</t>
  </si>
  <si>
    <t>7. Dù phßng ph¶i ng¾n h¹n thu khã ®ßi (*)</t>
  </si>
  <si>
    <t>4 . Giao dÞch mua b¸n l¹i tr¸i phiÕu chÝnh phñ</t>
  </si>
  <si>
    <t>5. Tµi s¶n ng¾n h¹n kh¸c</t>
  </si>
  <si>
    <t>4. Ph¶i thu vÒ cho vay dµi h¹n kh¸c</t>
  </si>
  <si>
    <t>5. Ph¶i thu  dµi h¹n kh¸c</t>
  </si>
  <si>
    <t>6. Dù phßng ph¶i thu dµi h¹n khã ®ßi</t>
  </si>
  <si>
    <t>IV. Tµi s¶n dë dang dµi h¹n</t>
  </si>
  <si>
    <t>1. Chi phÝ s¶n xuÊt kinh doanh dµi h¹n</t>
  </si>
  <si>
    <t>2. Chi phÝ x©y dùng c¬ b¶n dë dang</t>
  </si>
  <si>
    <t>V. §Çu t­ tµi chÝnh dµi h¹n</t>
  </si>
  <si>
    <t>3. §Çu t­ kh¸c vµo c«ng cô vèn</t>
  </si>
  <si>
    <t>5. §Çu t­ n¾m gi÷ ®Õn ngµy ®¸o h¹n</t>
  </si>
  <si>
    <t>VI. Tµi s¶n dµi h¹n kh¸c</t>
  </si>
  <si>
    <t>1. Vay vµ nî thuª tµi chÝnh ng¾n h¹n</t>
  </si>
  <si>
    <t>2. Ph¶i tr¶ ng­êi b¸n ng¾n h¹n</t>
  </si>
  <si>
    <t>6. Chi phÝ ph¶i tr¶ ng¾n h¹n</t>
  </si>
  <si>
    <t>7. Ph¶i tr¶ néi bé ng¾n h¹n</t>
  </si>
  <si>
    <t>9. Doanh thu ch­a thùc hiÖn ng¾n h¹n</t>
  </si>
  <si>
    <t>10. Ph¶i tr¶ ng¾n h¹n kh¸c</t>
  </si>
  <si>
    <t>11. Dù phßng ph¶i tr¶ ng¾n h¹n</t>
  </si>
  <si>
    <t>12. Quü khen th­ëng, phóc lîi</t>
  </si>
  <si>
    <t>13. Quü b×nh æn gi¸</t>
  </si>
  <si>
    <t>14. Giao dÞch mua b¸n l¹i tr¸i phiÕu chÝnh phñ</t>
  </si>
  <si>
    <t>2. Chi phÝ ph¶i tr¶ dµi h¹n</t>
  </si>
  <si>
    <t>3. Ph¶i tr¶ néi bé vÒ vèn kinh doanh</t>
  </si>
  <si>
    <t>4. Ph¶i tr¶ néi bé dµi h¹n</t>
  </si>
  <si>
    <t>5. Doanh thu ch­a thùc hiÖn dµi h¹n</t>
  </si>
  <si>
    <t>6. Ph¶i tr¶ dµi h¹n kh¸c</t>
  </si>
  <si>
    <t>7. Vay vµ nî thuª tµi chÝnh dµi h¹n</t>
  </si>
  <si>
    <t>8. Tr¸i phiÕu chuyÓn ®æi</t>
  </si>
  <si>
    <t>9. ThuÕ thu nhËp ho·n l¹i ph¶i tr¶</t>
  </si>
  <si>
    <t>10 . Dù phßng ph¶i tr¶ dµi h¹n</t>
  </si>
  <si>
    <t>11. Quü ph¸t triÓn khoa häc vµ c«ng nghÖ</t>
  </si>
  <si>
    <t>3. QuyÒn chän mua tr¸i phiÕu chuyÓn ®æi</t>
  </si>
  <si>
    <t>4. Vèn kh¸c cña chñ së h÷u</t>
  </si>
  <si>
    <t>5. Cæ phiÕu ng©n quü</t>
  </si>
  <si>
    <t>6. Chªnh lÖch ®¸nh gi¸ l¹i tµi s¶n</t>
  </si>
  <si>
    <t>7. Chªnh lÖch tû gi¸ hèi ®o¸i</t>
  </si>
  <si>
    <t>8. Quü ®Çu t­ ph¸t triÓn</t>
  </si>
  <si>
    <t>9. Quü hç trî s¾p xÕp doanh nghiÖp</t>
  </si>
  <si>
    <t>10. Quü kh¸c thuéc vèn chñ së h÷u</t>
  </si>
  <si>
    <t>11. Lîi nhuËn ch­a ph©n phèi</t>
  </si>
  <si>
    <t xml:space="preserve">  - LNST ch­a ph©n phèi lòy kÕ ®Õn cuèi kú tr­íc</t>
  </si>
  <si>
    <t>421a</t>
  </si>
  <si>
    <t xml:space="preserve">  - LNST ch­a ph©n phèi kú nµy</t>
  </si>
  <si>
    <t>421b</t>
  </si>
  <si>
    <t>12. Nguån vèn ®Çu t­ XDCB</t>
  </si>
  <si>
    <t>b¶ng c©n ®èi kÕ to¸n tæng hîp</t>
  </si>
  <si>
    <t>T¹i ngµy 30 th¸ng 6 n¨m 2016</t>
  </si>
  <si>
    <t>Hµ Néi, ngµy  19  th¸ng 8  n¨m 2016</t>
  </si>
  <si>
    <t>sè cuèi Quý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</si>
</sst>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_);_(* \(#,##0\);_(* &quot;-&quot;??_);_(@_)"/>
    <numFmt numFmtId="195" formatCode="_(* #,##0.0000000000_);_(* \(#,##0.0000000000\);_(* &quot;-&quot;??_);_(@_)"/>
    <numFmt numFmtId="196" formatCode="_(* #,##0.0_);_(* \(#,##0.0\);_(* &quot;-&quot;??_);_(@_)"/>
    <numFmt numFmtId="197" formatCode="0.00_ ;\-0.00\ "/>
    <numFmt numFmtId="198" formatCode="_-* #,##0.0_-;\-* #,##0.0_-;_-* &quot;-&quot;?_-;_-@_-"/>
    <numFmt numFmtId="199" formatCode="[$-409]h:mm:ss\ AM/PM"/>
    <numFmt numFmtId="200" formatCode="#,##0.0"/>
    <numFmt numFmtId="201" formatCode="0.00_);\(0.00\)"/>
    <numFmt numFmtId="202" formatCode="#,##0.000"/>
    <numFmt numFmtId="203" formatCode="#,##0.0000"/>
    <numFmt numFmtId="204" formatCode="_(* #,##0_);_(* \(#,##0\);_(* &quot;-&quot;&quot;?&quot;&quot;?&quot;_);_(@_)"/>
    <numFmt numFmtId="205" formatCode="[$-3009]dddd\,\ mmmm\ dd\,\ yyyy"/>
    <numFmt numFmtId="206" formatCode="m/d/yy"/>
  </numFmts>
  <fonts count="66">
    <font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1"/>
      <name val=".VnTime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8"/>
      <name val="Arial"/>
      <family val="2"/>
    </font>
    <font>
      <b/>
      <sz val="16"/>
      <name val=".VnTimeH"/>
      <family val="2"/>
    </font>
    <font>
      <b/>
      <sz val="9"/>
      <name val=".VnTimeH"/>
      <family val="2"/>
    </font>
    <font>
      <b/>
      <sz val="11"/>
      <name val=".vntime"/>
      <family val="2"/>
    </font>
    <font>
      <sz val="12"/>
      <name val="Arial"/>
      <family val="2"/>
    </font>
    <font>
      <b/>
      <sz val="10"/>
      <name val=".VnArialH"/>
      <family val="2"/>
    </font>
    <font>
      <b/>
      <sz val="13"/>
      <name val=".VnTime"/>
      <family val="2"/>
    </font>
    <font>
      <b/>
      <sz val="18"/>
      <name val=".VnTimeH"/>
      <family val="2"/>
    </font>
    <font>
      <b/>
      <i/>
      <sz val="13"/>
      <name val=".VnTime"/>
      <family val="2"/>
    </font>
    <font>
      <b/>
      <sz val="11"/>
      <name val=".VnTimeH"/>
      <family val="2"/>
    </font>
    <font>
      <b/>
      <sz val="13"/>
      <name val=".VnTimeH"/>
      <family val="2"/>
    </font>
    <font>
      <b/>
      <sz val="14"/>
      <name val=".VnTime"/>
      <family val="2"/>
    </font>
    <font>
      <sz val="14"/>
      <name val=".VnTime"/>
      <family val="2"/>
    </font>
    <font>
      <b/>
      <sz val="14"/>
      <name val=".VnTimeH"/>
      <family val="2"/>
    </font>
    <font>
      <sz val="10"/>
      <color indexed="12"/>
      <name val=".VnTime"/>
      <family val="2"/>
    </font>
    <font>
      <b/>
      <sz val="12"/>
      <color indexed="12"/>
      <name val=".VnTime"/>
      <family val="2"/>
    </font>
    <font>
      <sz val="13"/>
      <name val=".VnTime"/>
      <family val="2"/>
    </font>
    <font>
      <sz val="12"/>
      <name val=".VnTimeH"/>
      <family val="2"/>
    </font>
    <font>
      <sz val="12"/>
      <color indexed="12"/>
      <name val=".VnTime"/>
      <family val="2"/>
    </font>
    <font>
      <sz val="11"/>
      <color indexed="12"/>
      <name val=".VnTime"/>
      <family val="2"/>
    </font>
    <font>
      <b/>
      <sz val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8" applyNumberFormat="0" applyFill="0" applyAlignment="0" applyProtection="0"/>
    <xf numFmtId="0" fontId="61" fillId="31" borderId="0" applyNumberFormat="0" applyBorder="0" applyAlignment="0" applyProtection="0"/>
    <xf numFmtId="0" fontId="0" fillId="32" borderId="9" applyNumberFormat="0" applyFont="0" applyAlignment="0" applyProtection="0"/>
    <xf numFmtId="0" fontId="62" fillId="27" borderId="10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16" applyFont="1">
      <alignment/>
      <protection/>
    </xf>
    <xf numFmtId="0" fontId="2" fillId="0" borderId="0" xfId="16" applyFont="1">
      <alignment/>
      <protection/>
    </xf>
    <xf numFmtId="0" fontId="0" fillId="0" borderId="0" xfId="15">
      <alignment/>
      <protection/>
    </xf>
    <xf numFmtId="0" fontId="2" fillId="0" borderId="0" xfId="16" applyFont="1" applyBorder="1" applyAlignment="1">
      <alignment horizontal="center"/>
      <protection/>
    </xf>
    <xf numFmtId="0" fontId="8" fillId="0" borderId="0" xfId="16" applyFont="1">
      <alignment/>
      <protection/>
    </xf>
    <xf numFmtId="0" fontId="2" fillId="0" borderId="0" xfId="16" applyFont="1" applyAlignment="1">
      <alignment horizontal="center"/>
      <protection/>
    </xf>
    <xf numFmtId="3" fontId="2" fillId="0" borderId="0" xfId="16" applyNumberFormat="1" applyFont="1" applyBorder="1" applyAlignment="1">
      <alignment horizontal="center"/>
      <protection/>
    </xf>
    <xf numFmtId="3" fontId="8" fillId="0" borderId="0" xfId="16" applyNumberFormat="1" applyFont="1">
      <alignment/>
      <protection/>
    </xf>
    <xf numFmtId="0" fontId="2" fillId="0" borderId="12" xfId="16" applyFont="1" applyBorder="1">
      <alignment/>
      <protection/>
    </xf>
    <xf numFmtId="0" fontId="1" fillId="0" borderId="13" xfId="16" applyFont="1" applyBorder="1">
      <alignment/>
      <protection/>
    </xf>
    <xf numFmtId="0" fontId="2" fillId="0" borderId="13" xfId="16" applyFont="1" applyBorder="1">
      <alignment/>
      <protection/>
    </xf>
    <xf numFmtId="0" fontId="1" fillId="0" borderId="14" xfId="16" applyFont="1" applyBorder="1">
      <alignment/>
      <protection/>
    </xf>
    <xf numFmtId="0" fontId="2" fillId="0" borderId="15" xfId="16" applyFont="1" applyBorder="1" applyAlignment="1">
      <alignment horizontal="center"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1" fillId="0" borderId="13" xfId="46" applyNumberFormat="1" applyFont="1" applyBorder="1" applyAlignment="1">
      <alignment horizontal="left" vertical="center"/>
    </xf>
    <xf numFmtId="0" fontId="13" fillId="0" borderId="0" xfId="16" applyFont="1" applyAlignment="1">
      <alignment horizontal="center"/>
      <protection/>
    </xf>
    <xf numFmtId="0" fontId="2" fillId="0" borderId="16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2" fillId="0" borderId="13" xfId="16" applyFont="1" applyBorder="1" applyAlignment="1">
      <alignment vertical="center"/>
      <protection/>
    </xf>
    <xf numFmtId="0" fontId="10" fillId="0" borderId="12" xfId="16" applyFont="1" applyBorder="1" applyAlignment="1">
      <alignment horizontal="left" vertical="center"/>
      <protection/>
    </xf>
    <xf numFmtId="0" fontId="10" fillId="0" borderId="12" xfId="16" applyFont="1" applyBorder="1" applyAlignment="1">
      <alignment horizontal="center" vertical="center" wrapText="1"/>
      <protection/>
    </xf>
    <xf numFmtId="0" fontId="10" fillId="0" borderId="13" xfId="16" applyFont="1" applyBorder="1" applyAlignment="1">
      <alignment horizontal="left" vertical="center" wrapText="1"/>
      <protection/>
    </xf>
    <xf numFmtId="0" fontId="10" fillId="0" borderId="13" xfId="16" applyFont="1" applyBorder="1" applyAlignment="1">
      <alignment horizontal="center" vertical="center" wrapText="1"/>
      <protection/>
    </xf>
    <xf numFmtId="0" fontId="15" fillId="0" borderId="13" xfId="16" applyFont="1" applyBorder="1" applyAlignment="1">
      <alignment horizontal="center" vertical="center"/>
      <protection/>
    </xf>
    <xf numFmtId="0" fontId="2" fillId="0" borderId="13" xfId="16" applyFont="1" applyBorder="1" applyAlignment="1">
      <alignment horizontal="center" vertical="center"/>
      <protection/>
    </xf>
    <xf numFmtId="0" fontId="2" fillId="0" borderId="0" xfId="16" applyFont="1" applyAlignment="1">
      <alignment vertical="center"/>
      <protection/>
    </xf>
    <xf numFmtId="0" fontId="1" fillId="0" borderId="13" xfId="16" applyFont="1" applyBorder="1" applyAlignment="1">
      <alignment vertical="center"/>
      <protection/>
    </xf>
    <xf numFmtId="0" fontId="1" fillId="0" borderId="13" xfId="16" applyFont="1" applyBorder="1" applyAlignment="1">
      <alignment horizontal="center" vertical="center"/>
      <protection/>
    </xf>
    <xf numFmtId="0" fontId="1" fillId="0" borderId="0" xfId="16" applyFont="1" applyAlignment="1">
      <alignment vertical="center"/>
      <protection/>
    </xf>
    <xf numFmtId="194" fontId="1" fillId="0" borderId="13" xfId="46" applyNumberFormat="1" applyFont="1" applyBorder="1" applyAlignment="1">
      <alignment vertical="center"/>
    </xf>
    <xf numFmtId="194" fontId="1" fillId="0" borderId="0" xfId="46" applyNumberFormat="1" applyFont="1" applyAlignment="1">
      <alignment vertical="center"/>
    </xf>
    <xf numFmtId="0" fontId="9" fillId="0" borderId="0" xfId="16" applyFont="1" applyAlignment="1">
      <alignment vertical="center"/>
      <protection/>
    </xf>
    <xf numFmtId="0" fontId="3" fillId="0" borderId="15" xfId="16" applyFont="1" applyBorder="1" applyAlignment="1">
      <alignment horizontal="center" vertical="center"/>
      <protection/>
    </xf>
    <xf numFmtId="3" fontId="2" fillId="0" borderId="0" xfId="16" applyNumberFormat="1" applyFont="1" applyBorder="1" applyAlignment="1">
      <alignment/>
      <protection/>
    </xf>
    <xf numFmtId="0" fontId="2" fillId="0" borderId="12" xfId="16" applyFont="1" applyBorder="1" applyAlignment="1">
      <alignment horizontal="right"/>
      <protection/>
    </xf>
    <xf numFmtId="0" fontId="2" fillId="0" borderId="13" xfId="16" applyFont="1" applyBorder="1" applyAlignment="1">
      <alignment horizontal="right"/>
      <protection/>
    </xf>
    <xf numFmtId="0" fontId="1" fillId="0" borderId="13" xfId="16" applyFont="1" applyBorder="1" applyAlignment="1">
      <alignment horizontal="right"/>
      <protection/>
    </xf>
    <xf numFmtId="0" fontId="0" fillId="0" borderId="13" xfId="16" applyFont="1" applyBorder="1" applyAlignment="1">
      <alignment horizontal="right" vertical="center"/>
      <protection/>
    </xf>
    <xf numFmtId="0" fontId="1" fillId="0" borderId="14" xfId="16" applyFont="1" applyBorder="1" applyAlignment="1">
      <alignment horizontal="right"/>
      <protection/>
    </xf>
    <xf numFmtId="0" fontId="2" fillId="0" borderId="16" xfId="16" applyFont="1" applyBorder="1" applyAlignment="1">
      <alignment horizontal="right" vertical="center"/>
      <protection/>
    </xf>
    <xf numFmtId="0" fontId="2" fillId="0" borderId="13" xfId="16" applyFont="1" applyBorder="1" applyAlignment="1">
      <alignment horizontal="left" vertical="center" wrapText="1"/>
      <protection/>
    </xf>
    <xf numFmtId="0" fontId="3" fillId="0" borderId="13" xfId="16" applyFont="1" applyBorder="1" applyAlignment="1">
      <alignment horizontal="center" vertical="center" wrapText="1"/>
      <protection/>
    </xf>
    <xf numFmtId="0" fontId="1" fillId="0" borderId="13" xfId="16" applyFont="1" applyBorder="1" applyAlignment="1">
      <alignment horizontal="left" vertical="center" wrapText="1"/>
      <protection/>
    </xf>
    <xf numFmtId="0" fontId="8" fillId="0" borderId="13" xfId="16" applyFont="1" applyBorder="1" applyAlignment="1">
      <alignment vertical="center"/>
      <protection/>
    </xf>
    <xf numFmtId="0" fontId="0" fillId="0" borderId="13" xfId="16" applyFont="1" applyBorder="1" applyAlignment="1">
      <alignment vertical="center"/>
      <protection/>
    </xf>
    <xf numFmtId="0" fontId="1" fillId="0" borderId="14" xfId="16" applyFont="1" applyBorder="1" applyAlignment="1">
      <alignment vertical="center"/>
      <protection/>
    </xf>
    <xf numFmtId="0" fontId="15" fillId="0" borderId="14" xfId="16" applyFont="1" applyBorder="1" applyAlignment="1">
      <alignment horizontal="center" vertical="center"/>
      <protection/>
    </xf>
    <xf numFmtId="0" fontId="16" fillId="0" borderId="17" xfId="16" applyFont="1" applyBorder="1" applyAlignment="1">
      <alignment horizontal="center" vertical="center"/>
      <protection/>
    </xf>
    <xf numFmtId="0" fontId="16" fillId="0" borderId="17" xfId="16" applyFont="1" applyBorder="1" applyAlignment="1">
      <alignment horizontal="center" vertical="center" wrapText="1"/>
      <protection/>
    </xf>
    <xf numFmtId="0" fontId="10" fillId="0" borderId="17" xfId="16" applyFont="1" applyBorder="1" applyAlignment="1">
      <alignment horizontal="center" vertical="center"/>
      <protection/>
    </xf>
    <xf numFmtId="0" fontId="9" fillId="0" borderId="0" xfId="16" applyFont="1" applyAlignment="1">
      <alignment horizontal="center"/>
      <protection/>
    </xf>
    <xf numFmtId="3" fontId="3" fillId="0" borderId="13" xfId="16" applyNumberFormat="1" applyFont="1" applyBorder="1" applyAlignment="1">
      <alignment vertical="center"/>
      <protection/>
    </xf>
    <xf numFmtId="0" fontId="1" fillId="0" borderId="0" xfId="16" applyFont="1">
      <alignment/>
      <protection/>
    </xf>
    <xf numFmtId="0" fontId="8" fillId="0" borderId="0" xfId="16" applyFont="1" applyAlignment="1">
      <alignment horizontal="center" vertical="center"/>
      <protection/>
    </xf>
    <xf numFmtId="0" fontId="20" fillId="0" borderId="12" xfId="16" applyFont="1" applyBorder="1" applyAlignment="1">
      <alignment vertical="center" wrapText="1"/>
      <protection/>
    </xf>
    <xf numFmtId="0" fontId="21" fillId="0" borderId="12" xfId="16" applyFont="1" applyBorder="1" applyAlignment="1">
      <alignment horizontal="center" vertical="center"/>
      <protection/>
    </xf>
    <xf numFmtId="3" fontId="3" fillId="0" borderId="12" xfId="16" applyNumberFormat="1" applyFont="1" applyBorder="1" applyAlignment="1">
      <alignment vertical="center"/>
      <protection/>
    </xf>
    <xf numFmtId="0" fontId="0" fillId="0" borderId="0" xfId="16" applyFont="1" applyAlignment="1">
      <alignment vertical="center"/>
      <protection/>
    </xf>
    <xf numFmtId="0" fontId="17" fillId="0" borderId="13" xfId="16" applyFont="1" applyBorder="1" applyAlignment="1">
      <alignment vertical="center"/>
      <protection/>
    </xf>
    <xf numFmtId="0" fontId="22" fillId="0" borderId="13" xfId="16" applyFont="1" applyBorder="1" applyAlignment="1">
      <alignment horizontal="center" vertical="center"/>
      <protection/>
    </xf>
    <xf numFmtId="0" fontId="23" fillId="0" borderId="13" xfId="16" applyFont="1" applyBorder="1" applyAlignment="1">
      <alignment horizontal="center" vertical="center"/>
      <protection/>
    </xf>
    <xf numFmtId="0" fontId="23" fillId="0" borderId="0" xfId="16" applyFont="1" applyAlignment="1">
      <alignment vertical="center"/>
      <protection/>
    </xf>
    <xf numFmtId="0" fontId="0" fillId="0" borderId="13" xfId="16" applyFont="1" applyBorder="1" applyAlignment="1">
      <alignment horizontal="center" vertical="center"/>
      <protection/>
    </xf>
    <xf numFmtId="0" fontId="21" fillId="0" borderId="13" xfId="16" applyFont="1" applyBorder="1" applyAlignment="1">
      <alignment vertical="center" wrapText="1"/>
      <protection/>
    </xf>
    <xf numFmtId="0" fontId="24" fillId="0" borderId="13" xfId="16" applyFont="1" applyBorder="1" applyAlignment="1">
      <alignment horizontal="center" vertical="center"/>
      <protection/>
    </xf>
    <xf numFmtId="0" fontId="23" fillId="0" borderId="0" xfId="16" applyFont="1" applyAlignment="1">
      <alignment vertical="center"/>
      <protection/>
    </xf>
    <xf numFmtId="0" fontId="22" fillId="0" borderId="0" xfId="16" applyFont="1" applyAlignment="1">
      <alignment vertical="center"/>
      <protection/>
    </xf>
    <xf numFmtId="0" fontId="3" fillId="0" borderId="15" xfId="16" applyFont="1" applyBorder="1" applyAlignment="1">
      <alignment horizontal="center" vertical="center" wrapText="1"/>
      <protection/>
    </xf>
    <xf numFmtId="0" fontId="2" fillId="0" borderId="15" xfId="16" applyFont="1" applyBorder="1" applyAlignment="1">
      <alignment horizontal="center" vertical="center" wrapText="1"/>
      <protection/>
    </xf>
    <xf numFmtId="0" fontId="2" fillId="0" borderId="15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20" fillId="0" borderId="16" xfId="16" applyFont="1" applyBorder="1" applyAlignment="1">
      <alignment horizontal="center" vertical="center" wrapText="1"/>
      <protection/>
    </xf>
    <xf numFmtId="0" fontId="14" fillId="0" borderId="16" xfId="16" applyFont="1" applyBorder="1" applyAlignment="1">
      <alignment horizontal="center" vertical="center"/>
      <protection/>
    </xf>
    <xf numFmtId="0" fontId="9" fillId="0" borderId="16" xfId="16" applyFont="1" applyBorder="1" applyAlignment="1">
      <alignment horizontal="center" vertical="center" wrapText="1"/>
      <protection/>
    </xf>
    <xf numFmtId="0" fontId="4" fillId="0" borderId="0" xfId="16" applyFont="1" applyAlignment="1">
      <alignment vertical="center"/>
      <protection/>
    </xf>
    <xf numFmtId="0" fontId="21" fillId="0" borderId="18" xfId="16" applyFont="1" applyBorder="1" applyAlignment="1">
      <alignment horizontal="center" vertical="center"/>
      <protection/>
    </xf>
    <xf numFmtId="3" fontId="3" fillId="0" borderId="18" xfId="16" applyNumberFormat="1" applyFont="1" applyBorder="1" applyAlignment="1">
      <alignment vertical="center"/>
      <protection/>
    </xf>
    <xf numFmtId="0" fontId="17" fillId="0" borderId="13" xfId="16" applyFont="1" applyBorder="1" applyAlignment="1">
      <alignment horizontal="center" vertical="center"/>
      <protection/>
    </xf>
    <xf numFmtId="0" fontId="17" fillId="0" borderId="0" xfId="16" applyFont="1" applyAlignment="1">
      <alignment vertical="center"/>
      <protection/>
    </xf>
    <xf numFmtId="0" fontId="21" fillId="0" borderId="13" xfId="16" applyFont="1" applyBorder="1" applyAlignment="1">
      <alignment horizontal="center" vertical="center"/>
      <protection/>
    </xf>
    <xf numFmtId="0" fontId="21" fillId="0" borderId="0" xfId="16" applyFont="1" applyAlignment="1">
      <alignment horizontal="center" vertical="center"/>
      <protection/>
    </xf>
    <xf numFmtId="3" fontId="1" fillId="0" borderId="0" xfId="16" applyNumberFormat="1" applyFont="1">
      <alignment/>
      <protection/>
    </xf>
    <xf numFmtId="0" fontId="8" fillId="0" borderId="0" xfId="16" applyFont="1" applyAlignment="1">
      <alignment horizontal="center" vertical="center" wrapText="1"/>
      <protection/>
    </xf>
    <xf numFmtId="0" fontId="17" fillId="0" borderId="0" xfId="16" applyFont="1" applyAlignment="1">
      <alignment horizontal="center"/>
      <protection/>
    </xf>
    <xf numFmtId="0" fontId="8" fillId="0" borderId="0" xfId="16" applyFont="1" applyAlignment="1">
      <alignment horizontal="left"/>
      <protection/>
    </xf>
    <xf numFmtId="3" fontId="8" fillId="0" borderId="0" xfId="16" applyNumberFormat="1" applyFont="1" applyAlignment="1">
      <alignment horizontal="center" vertical="center" wrapText="1"/>
      <protection/>
    </xf>
    <xf numFmtId="3" fontId="1" fillId="0" borderId="0" xfId="16" applyNumberFormat="1" applyFont="1" applyAlignment="1">
      <alignment horizontal="center"/>
      <protection/>
    </xf>
    <xf numFmtId="194" fontId="1" fillId="0" borderId="0" xfId="46" applyNumberFormat="1" applyFont="1" applyAlignment="1">
      <alignment/>
    </xf>
    <xf numFmtId="0" fontId="25" fillId="0" borderId="0" xfId="16" applyFont="1">
      <alignment/>
      <protection/>
    </xf>
    <xf numFmtId="3" fontId="25" fillId="0" borderId="0" xfId="16" applyNumberFormat="1" applyFont="1">
      <alignment/>
      <protection/>
    </xf>
    <xf numFmtId="3" fontId="26" fillId="0" borderId="0" xfId="16" applyNumberFormat="1" applyFont="1" applyBorder="1" applyAlignment="1">
      <alignment horizontal="center"/>
      <protection/>
    </xf>
    <xf numFmtId="0" fontId="26" fillId="0" borderId="15" xfId="16" applyFont="1" applyBorder="1" applyAlignment="1">
      <alignment horizontal="center" vertical="center"/>
      <protection/>
    </xf>
    <xf numFmtId="0" fontId="3" fillId="0" borderId="4" xfId="16" applyFont="1" applyBorder="1" applyAlignment="1">
      <alignment horizontal="center" vertical="center" wrapText="1"/>
      <protection/>
    </xf>
    <xf numFmtId="0" fontId="2" fillId="0" borderId="4" xfId="16" applyFont="1" applyBorder="1" applyAlignment="1">
      <alignment horizontal="center" vertical="center" wrapText="1"/>
      <protection/>
    </xf>
    <xf numFmtId="0" fontId="2" fillId="0" borderId="4" xfId="16" applyFont="1" applyBorder="1" applyAlignment="1">
      <alignment horizontal="center" vertical="center"/>
      <protection/>
    </xf>
    <xf numFmtId="0" fontId="0" fillId="0" borderId="19" xfId="16" applyFont="1" applyBorder="1" applyAlignment="1">
      <alignment horizontal="right" vertical="center"/>
      <protection/>
    </xf>
    <xf numFmtId="0" fontId="0" fillId="0" borderId="19" xfId="16" applyFont="1" applyBorder="1" applyAlignment="1">
      <alignment horizontal="center" vertical="center"/>
      <protection/>
    </xf>
    <xf numFmtId="3" fontId="3" fillId="0" borderId="4" xfId="16" applyNumberFormat="1" applyFont="1" applyBorder="1" applyAlignment="1">
      <alignment vertical="center" wrapText="1"/>
      <protection/>
    </xf>
    <xf numFmtId="3" fontId="10" fillId="0" borderId="16" xfId="16" applyNumberFormat="1" applyFont="1" applyBorder="1" applyAlignment="1">
      <alignment horizontal="center" vertical="center"/>
      <protection/>
    </xf>
    <xf numFmtId="3" fontId="28" fillId="0" borderId="13" xfId="16" applyNumberFormat="1" applyFont="1" applyBorder="1" applyAlignment="1">
      <alignment vertical="center"/>
      <protection/>
    </xf>
    <xf numFmtId="3" fontId="28" fillId="0" borderId="13" xfId="16" applyNumberFormat="1" applyFont="1" applyBorder="1" applyAlignment="1">
      <alignment horizontal="center" vertical="center"/>
      <protection/>
    </xf>
    <xf numFmtId="3" fontId="28" fillId="0" borderId="13" xfId="16" applyNumberFormat="1" applyFont="1" applyBorder="1" applyAlignment="1">
      <alignment horizontal="right" vertical="center"/>
      <protection/>
    </xf>
    <xf numFmtId="3" fontId="3" fillId="0" borderId="13" xfId="16" applyNumberFormat="1" applyFont="1" applyBorder="1" applyAlignment="1">
      <alignment horizontal="center" vertical="center"/>
      <protection/>
    </xf>
    <xf numFmtId="3" fontId="3" fillId="0" borderId="15" xfId="16" applyNumberFormat="1" applyFont="1" applyBorder="1" applyAlignment="1">
      <alignment vertical="center" wrapText="1"/>
      <protection/>
    </xf>
    <xf numFmtId="0" fontId="2" fillId="0" borderId="0" xfId="16" applyFont="1" applyBorder="1" applyAlignment="1">
      <alignment horizontal="right" vertical="center"/>
      <protection/>
    </xf>
    <xf numFmtId="3" fontId="2" fillId="0" borderId="0" xfId="16" applyNumberFormat="1" applyFont="1" applyBorder="1" applyAlignmen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3" fontId="14" fillId="0" borderId="0" xfId="16" applyNumberFormat="1" applyFont="1" applyBorder="1" applyAlignment="1">
      <alignment vertical="center"/>
      <protection/>
    </xf>
    <xf numFmtId="3" fontId="8" fillId="0" borderId="0" xfId="16" applyNumberFormat="1" applyFont="1" applyAlignment="1">
      <alignment vertical="center" wrapText="1"/>
      <protection/>
    </xf>
    <xf numFmtId="0" fontId="20" fillId="0" borderId="15" xfId="16" applyFont="1" applyBorder="1" applyAlignment="1">
      <alignment horizontal="center" vertical="center" wrapText="1"/>
      <protection/>
    </xf>
    <xf numFmtId="3" fontId="10" fillId="0" borderId="15" xfId="16" applyNumberFormat="1" applyFont="1" applyBorder="1" applyAlignment="1">
      <alignment horizontal="center" vertical="center"/>
      <protection/>
    </xf>
    <xf numFmtId="3" fontId="1" fillId="0" borderId="13" xfId="16" applyNumberFormat="1" applyFont="1" applyFill="1" applyBorder="1">
      <alignment/>
      <protection/>
    </xf>
    <xf numFmtId="3" fontId="14" fillId="0" borderId="12" xfId="16" applyNumberFormat="1" applyFont="1" applyFill="1" applyBorder="1" applyAlignment="1">
      <alignment vertical="center"/>
      <protection/>
    </xf>
    <xf numFmtId="3" fontId="2" fillId="0" borderId="13" xfId="16" applyNumberFormat="1" applyFont="1" applyFill="1" applyBorder="1">
      <alignment/>
      <protection/>
    </xf>
    <xf numFmtId="3" fontId="1" fillId="0" borderId="20" xfId="16" applyNumberFormat="1" applyFont="1" applyFill="1" applyBorder="1">
      <alignment/>
      <protection/>
    </xf>
    <xf numFmtId="3" fontId="1" fillId="0" borderId="13" xfId="16" applyNumberFormat="1" applyFont="1" applyFill="1" applyBorder="1" applyAlignment="1">
      <alignment vertical="center"/>
      <protection/>
    </xf>
    <xf numFmtId="3" fontId="4" fillId="0" borderId="13" xfId="16" applyNumberFormat="1" applyFont="1" applyFill="1" applyBorder="1" applyAlignment="1">
      <alignment vertical="center"/>
      <protection/>
    </xf>
    <xf numFmtId="3" fontId="14" fillId="0" borderId="13" xfId="16" applyNumberFormat="1" applyFont="1" applyFill="1" applyBorder="1" applyAlignment="1">
      <alignment vertical="center"/>
      <protection/>
    </xf>
    <xf numFmtId="3" fontId="4" fillId="0" borderId="13" xfId="46" applyNumberFormat="1" applyFont="1" applyFill="1" applyBorder="1" applyAlignment="1">
      <alignment vertical="center"/>
    </xf>
    <xf numFmtId="3" fontId="1" fillId="0" borderId="13" xfId="16" applyNumberFormat="1" applyFont="1" applyFill="1" applyBorder="1" applyAlignment="1">
      <alignment horizontal="right" vertical="center"/>
      <protection/>
    </xf>
    <xf numFmtId="3" fontId="27" fillId="0" borderId="13" xfId="16" applyNumberFormat="1" applyFont="1" applyFill="1" applyBorder="1">
      <alignment/>
      <protection/>
    </xf>
    <xf numFmtId="3" fontId="17" fillId="0" borderId="13" xfId="16" applyNumberFormat="1" applyFont="1" applyFill="1" applyBorder="1">
      <alignment/>
      <protection/>
    </xf>
    <xf numFmtId="3" fontId="27" fillId="0" borderId="14" xfId="16" applyNumberFormat="1" applyFont="1" applyFill="1" applyBorder="1">
      <alignment/>
      <protection/>
    </xf>
    <xf numFmtId="3" fontId="1" fillId="0" borderId="14" xfId="16" applyNumberFormat="1" applyFont="1" applyFill="1" applyBorder="1" applyAlignment="1">
      <alignment vertical="center"/>
      <protection/>
    </xf>
    <xf numFmtId="3" fontId="4" fillId="0" borderId="14" xfId="16" applyNumberFormat="1" applyFont="1" applyFill="1" applyBorder="1" applyAlignment="1">
      <alignment vertical="center"/>
      <protection/>
    </xf>
    <xf numFmtId="3" fontId="2" fillId="0" borderId="12" xfId="16" applyNumberFormat="1" applyFont="1" applyFill="1" applyBorder="1">
      <alignment/>
      <protection/>
    </xf>
    <xf numFmtId="3" fontId="1" fillId="0" borderId="14" xfId="16" applyNumberFormat="1" applyFont="1" applyFill="1" applyBorder="1">
      <alignment/>
      <protection/>
    </xf>
    <xf numFmtId="3" fontId="27" fillId="0" borderId="0" xfId="16" applyNumberFormat="1" applyFont="1" applyFill="1">
      <alignment/>
      <protection/>
    </xf>
    <xf numFmtId="3" fontId="14" fillId="0" borderId="15" xfId="16" applyNumberFormat="1" applyFont="1" applyFill="1" applyBorder="1" applyAlignment="1">
      <alignment vertical="center"/>
      <protection/>
    </xf>
    <xf numFmtId="3" fontId="14" fillId="0" borderId="13" xfId="46" applyNumberFormat="1" applyFont="1" applyFill="1" applyBorder="1" applyAlignment="1">
      <alignment vertical="center"/>
    </xf>
    <xf numFmtId="3" fontId="0" fillId="0" borderId="13" xfId="16" applyNumberFormat="1" applyFont="1" applyFill="1" applyBorder="1">
      <alignment/>
      <protection/>
    </xf>
    <xf numFmtId="3" fontId="0" fillId="0" borderId="14" xfId="1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vertical="center"/>
    </xf>
    <xf numFmtId="3" fontId="2" fillId="0" borderId="16" xfId="16" applyNumberFormat="1" applyFont="1" applyFill="1" applyBorder="1" applyAlignment="1">
      <alignment vertical="center"/>
      <protection/>
    </xf>
    <xf numFmtId="3" fontId="27" fillId="0" borderId="0" xfId="16" applyNumberFormat="1" applyFont="1">
      <alignment/>
      <protection/>
    </xf>
    <xf numFmtId="3" fontId="29" fillId="0" borderId="13" xfId="16" applyNumberFormat="1" applyFont="1" applyFill="1" applyBorder="1" applyAlignment="1">
      <alignment vertical="center"/>
      <protection/>
    </xf>
    <xf numFmtId="3" fontId="29" fillId="0" borderId="13" xfId="16" applyNumberFormat="1" applyFont="1" applyFill="1" applyBorder="1">
      <alignment/>
      <protection/>
    </xf>
    <xf numFmtId="3" fontId="30" fillId="0" borderId="13" xfId="16" applyNumberFormat="1" applyFont="1" applyFill="1" applyBorder="1" applyAlignment="1">
      <alignment vertical="center"/>
      <protection/>
    </xf>
    <xf numFmtId="3" fontId="28" fillId="0" borderId="13" xfId="16" applyNumberFormat="1" applyFont="1" applyFill="1" applyBorder="1" applyAlignment="1">
      <alignment vertical="center"/>
      <protection/>
    </xf>
    <xf numFmtId="3" fontId="1" fillId="0" borderId="13" xfId="46" applyNumberFormat="1" applyFont="1" applyFill="1" applyBorder="1" applyAlignment="1">
      <alignment/>
    </xf>
    <xf numFmtId="3" fontId="3" fillId="0" borderId="13" xfId="16" applyNumberFormat="1" applyFont="1" applyBorder="1" applyAlignment="1">
      <alignment horizontal="right" vertical="center"/>
      <protection/>
    </xf>
    <xf numFmtId="3" fontId="29" fillId="0" borderId="13" xfId="16" applyNumberFormat="1" applyFont="1" applyFill="1" applyBorder="1" applyAlignment="1">
      <alignment horizontal="right" vertical="center"/>
      <protection/>
    </xf>
    <xf numFmtId="3" fontId="29" fillId="0" borderId="13" xfId="46" applyNumberFormat="1" applyFont="1" applyFill="1" applyBorder="1" applyAlignment="1">
      <alignment/>
    </xf>
    <xf numFmtId="3" fontId="1" fillId="0" borderId="0" xfId="16" applyNumberFormat="1" applyFont="1">
      <alignment/>
      <protection/>
    </xf>
    <xf numFmtId="37" fontId="28" fillId="0" borderId="13" xfId="16" applyNumberFormat="1" applyFont="1" applyBorder="1" applyAlignment="1">
      <alignment vertical="center"/>
      <protection/>
    </xf>
    <xf numFmtId="0" fontId="31" fillId="0" borderId="15" xfId="16" applyFont="1" applyBorder="1" applyAlignment="1">
      <alignment horizontal="center" vertical="center"/>
      <protection/>
    </xf>
    <xf numFmtId="37" fontId="28" fillId="33" borderId="13" xfId="16" applyNumberFormat="1" applyFont="1" applyFill="1" applyBorder="1" applyAlignment="1">
      <alignment vertical="center"/>
      <protection/>
    </xf>
    <xf numFmtId="0" fontId="31" fillId="0" borderId="15" xfId="16" applyFont="1" applyBorder="1" applyAlignment="1">
      <alignment horizontal="center" vertical="center" wrapText="1"/>
      <protection/>
    </xf>
    <xf numFmtId="3" fontId="2" fillId="0" borderId="0" xfId="16" applyNumberFormat="1" applyFont="1" applyBorder="1" applyAlignment="1">
      <alignment horizontal="center"/>
      <protection/>
    </xf>
    <xf numFmtId="0" fontId="12" fillId="0" borderId="0" xfId="16" applyFont="1" applyAlignment="1">
      <alignment horizontal="center"/>
      <protection/>
    </xf>
    <xf numFmtId="0" fontId="2" fillId="0" borderId="0" xfId="16" applyFont="1" applyAlignment="1">
      <alignment horizontal="center"/>
      <protection/>
    </xf>
    <xf numFmtId="0" fontId="10" fillId="0" borderId="0" xfId="16" applyFont="1" applyAlignment="1">
      <alignment horizontal="center" vertical="center" wrapText="1"/>
      <protection/>
    </xf>
    <xf numFmtId="0" fontId="17" fillId="0" borderId="0" xfId="16" applyFont="1" applyAlignment="1">
      <alignment horizontal="center" vertical="center" wrapText="1"/>
      <protection/>
    </xf>
    <xf numFmtId="0" fontId="4" fillId="0" borderId="0" xfId="16" applyFont="1" applyAlignment="1">
      <alignment horizontal="center" vertical="center" wrapText="1"/>
      <protection/>
    </xf>
    <xf numFmtId="0" fontId="8" fillId="0" borderId="0" xfId="16" applyFont="1" applyAlignment="1">
      <alignment horizontal="center" vertical="center" wrapText="1"/>
      <protection/>
    </xf>
    <xf numFmtId="0" fontId="18" fillId="0" borderId="0" xfId="16" applyFont="1" applyAlignment="1">
      <alignment horizontal="center" vertical="center" wrapText="1"/>
      <protection/>
    </xf>
    <xf numFmtId="0" fontId="19" fillId="0" borderId="0" xfId="16" applyFont="1" applyAlignment="1">
      <alignment horizontal="center" vertical="center" wrapText="1"/>
      <protection/>
    </xf>
  </cellXfs>
  <cellStyles count="55">
    <cellStyle name="Normal" xfId="0"/>
    <cellStyle name="??_kc-elec system check list" xfId="15"/>
    <cellStyle name="]&#13;&#10;Zoomed=1&#13;&#10;Row=0&#13;&#10;Column=0&#13;&#10;Height=0&#13;&#10;Width=0&#13;&#10;FontName=FoxFont&#13;&#10;FontStyle=0&#13;&#10;FontSize=9&#13;&#10;PrtFontName=FoxPrin" xfId="16"/>
    <cellStyle name="]&#13;&#10;Zoomed=1&#13;&#10;Row=0&#13;&#10;Column=0&#13;&#10;Height=0&#13;&#10;Width=0&#13;&#10;FontName=FoxFont&#13;&#10;FontStyle=0&#13;&#10;FontSize=9&#13;&#10;PrtFontName=FoxPrin 2" xfId="17"/>
    <cellStyle name="]&#13;&#10;Zoomed=1&#13;&#10;Row=0&#13;&#10;Column=0&#13;&#10;Height=0&#13;&#10;Width=0&#13;&#10;FontName=FoxFont&#13;&#10;FontStyle=0&#13;&#10;FontSize=9&#13;&#10;PrtFontName=FoxPrin_CDKT 31.3.16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6955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6955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6955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2057400</xdr:colOff>
      <xdr:row>21</xdr:row>
      <xdr:rowOff>9525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2057400" y="441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6955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2057400</xdr:colOff>
      <xdr:row>21</xdr:row>
      <xdr:rowOff>9525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2057400" y="441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9" sqref="F19"/>
    </sheetView>
  </sheetViews>
  <sheetFormatPr defaultColWidth="9.140625" defaultRowHeight="12.75"/>
  <cols>
    <col min="1" max="1" width="40.421875" style="5" customWidth="1"/>
    <col min="2" max="2" width="5.421875" style="5" customWidth="1"/>
    <col min="3" max="3" width="15.8515625" style="5" customWidth="1"/>
    <col min="4" max="4" width="15.57421875" style="89" customWidth="1"/>
    <col min="5" max="5" width="18.28125" style="5" customWidth="1"/>
    <col min="6" max="6" width="16.7109375" style="5" customWidth="1"/>
    <col min="7" max="7" width="16.7109375" style="89" customWidth="1"/>
    <col min="8" max="8" width="16.57421875" style="5" bestFit="1" customWidth="1"/>
    <col min="9" max="16384" width="9.140625" style="5" customWidth="1"/>
  </cols>
  <sheetData>
    <row r="1" ht="12.75">
      <c r="A1" s="16" t="s">
        <v>200</v>
      </c>
    </row>
    <row r="2" ht="12.75">
      <c r="A2" s="16" t="s">
        <v>40</v>
      </c>
    </row>
    <row r="3" spans="1:8" ht="24.75" customHeight="1">
      <c r="A3" s="150" t="s">
        <v>77</v>
      </c>
      <c r="B3" s="150"/>
      <c r="C3" s="150"/>
      <c r="D3" s="150"/>
      <c r="E3" s="150"/>
      <c r="F3" s="150"/>
      <c r="G3" s="150"/>
      <c r="H3" s="150"/>
    </row>
    <row r="4" spans="1:8" ht="15.75">
      <c r="A4" s="151" t="s">
        <v>207</v>
      </c>
      <c r="B4" s="151"/>
      <c r="C4" s="151"/>
      <c r="D4" s="151"/>
      <c r="E4" s="151"/>
      <c r="F4" s="151"/>
      <c r="G4" s="151"/>
      <c r="H4" s="151"/>
    </row>
    <row r="5" ht="4.5" customHeight="1"/>
    <row r="6" spans="1:8" ht="29.25" customHeight="1">
      <c r="A6" s="48" t="s">
        <v>9</v>
      </c>
      <c r="B6" s="49" t="s">
        <v>183</v>
      </c>
      <c r="C6" s="92" t="s">
        <v>191</v>
      </c>
      <c r="D6" s="92" t="s">
        <v>192</v>
      </c>
      <c r="E6" s="13" t="s">
        <v>193</v>
      </c>
      <c r="F6" s="92" t="s">
        <v>194</v>
      </c>
      <c r="G6" s="13" t="s">
        <v>181</v>
      </c>
      <c r="H6" s="92" t="s">
        <v>202</v>
      </c>
    </row>
    <row r="7" spans="1:8" s="32" customFormat="1" ht="16.5" customHeight="1">
      <c r="A7" s="20" t="s">
        <v>29</v>
      </c>
      <c r="B7" s="21">
        <v>100</v>
      </c>
      <c r="C7" s="113">
        <f aca="true" t="shared" si="0" ref="C7:H7">C8+C11+C14+C21+C24</f>
        <v>-595119066</v>
      </c>
      <c r="D7" s="113">
        <f t="shared" si="0"/>
        <v>4031807926</v>
      </c>
      <c r="E7" s="113">
        <f t="shared" si="0"/>
        <v>69768911689</v>
      </c>
      <c r="F7" s="113">
        <f t="shared" si="0"/>
        <v>-26860574300</v>
      </c>
      <c r="G7" s="113">
        <f t="shared" si="0"/>
        <v>1534566073</v>
      </c>
      <c r="H7" s="113">
        <f t="shared" si="0"/>
        <v>47879592322</v>
      </c>
    </row>
    <row r="8" spans="1:8" s="26" customFormat="1" ht="16.5" customHeight="1">
      <c r="A8" s="19" t="s">
        <v>13</v>
      </c>
      <c r="B8" s="25">
        <v>110</v>
      </c>
      <c r="C8" s="114">
        <f aca="true" t="shared" si="1" ref="C8:H8">SUM(C9:C10)</f>
        <v>6318283</v>
      </c>
      <c r="D8" s="114">
        <f t="shared" si="1"/>
        <v>11363959</v>
      </c>
      <c r="E8" s="114">
        <f t="shared" si="1"/>
        <v>1387781851</v>
      </c>
      <c r="F8" s="114">
        <f t="shared" si="1"/>
        <v>109543023</v>
      </c>
      <c r="G8" s="114">
        <f t="shared" si="1"/>
        <v>543427</v>
      </c>
      <c r="H8" s="114">
        <f t="shared" si="1"/>
        <v>1515550543</v>
      </c>
    </row>
    <row r="9" spans="1:8" s="29" customFormat="1" ht="16.5" customHeight="1">
      <c r="A9" s="27" t="s">
        <v>14</v>
      </c>
      <c r="B9" s="28">
        <v>111</v>
      </c>
      <c r="C9" s="112">
        <v>6318283</v>
      </c>
      <c r="D9" s="115">
        <v>11363959</v>
      </c>
      <c r="E9" s="135">
        <v>1387781851</v>
      </c>
      <c r="F9" s="135">
        <v>109543023</v>
      </c>
      <c r="G9" s="117">
        <v>543427</v>
      </c>
      <c r="H9" s="117">
        <f>SUM(C9:G9)</f>
        <v>1515550543</v>
      </c>
    </row>
    <row r="10" spans="1:8" s="29" customFormat="1" ht="16.5" customHeight="1">
      <c r="A10" s="27" t="s">
        <v>15</v>
      </c>
      <c r="B10" s="28">
        <v>112</v>
      </c>
      <c r="C10" s="112"/>
      <c r="D10" s="115">
        <v>0</v>
      </c>
      <c r="E10" s="116"/>
      <c r="F10" s="116">
        <v>0</v>
      </c>
      <c r="G10" s="117">
        <v>0</v>
      </c>
      <c r="H10" s="117">
        <f>SUM(C10:G10)</f>
        <v>0</v>
      </c>
    </row>
    <row r="11" spans="1:8" s="26" customFormat="1" ht="16.5" customHeight="1">
      <c r="A11" s="19" t="s">
        <v>45</v>
      </c>
      <c r="B11" s="25">
        <v>120</v>
      </c>
      <c r="C11" s="118"/>
      <c r="D11" s="118"/>
      <c r="E11" s="118"/>
      <c r="F11" s="118"/>
      <c r="G11" s="118"/>
      <c r="H11" s="118">
        <f>SUM(H12:H13)</f>
        <v>0</v>
      </c>
    </row>
    <row r="12" spans="1:8" s="29" customFormat="1" ht="16.5" customHeight="1">
      <c r="A12" s="27" t="s">
        <v>46</v>
      </c>
      <c r="B12" s="28">
        <v>121</v>
      </c>
      <c r="C12" s="112"/>
      <c r="D12" s="112"/>
      <c r="E12" s="117"/>
      <c r="F12" s="117"/>
      <c r="G12" s="119"/>
      <c r="H12" s="117">
        <f>SUM(C12:G12)</f>
        <v>0</v>
      </c>
    </row>
    <row r="13" spans="1:8" s="29" customFormat="1" ht="16.5" customHeight="1">
      <c r="A13" s="27" t="s">
        <v>47</v>
      </c>
      <c r="B13" s="28">
        <v>129</v>
      </c>
      <c r="C13" s="112"/>
      <c r="D13" s="112"/>
      <c r="E13" s="117"/>
      <c r="F13" s="117"/>
      <c r="G13" s="119"/>
      <c r="H13" s="117">
        <f>SUM(C13:G13)</f>
        <v>0</v>
      </c>
    </row>
    <row r="14" spans="1:8" s="26" customFormat="1" ht="16.5" customHeight="1">
      <c r="A14" s="19" t="s">
        <v>48</v>
      </c>
      <c r="B14" s="25">
        <v>130</v>
      </c>
      <c r="C14" s="118">
        <f aca="true" t="shared" si="2" ref="C14:H14">SUM(C15:C20)</f>
        <v>-697339153</v>
      </c>
      <c r="D14" s="118">
        <f t="shared" si="2"/>
        <v>439575609</v>
      </c>
      <c r="E14" s="118">
        <f t="shared" si="2"/>
        <v>50980033922</v>
      </c>
      <c r="F14" s="118">
        <f t="shared" si="2"/>
        <v>-28555778676</v>
      </c>
      <c r="G14" s="118">
        <f t="shared" si="2"/>
        <v>-19013190117</v>
      </c>
      <c r="H14" s="118">
        <f t="shared" si="2"/>
        <v>3153301585</v>
      </c>
    </row>
    <row r="15" spans="1:8" s="29" customFormat="1" ht="16.5" customHeight="1">
      <c r="A15" s="27" t="s">
        <v>16</v>
      </c>
      <c r="B15" s="28">
        <v>131</v>
      </c>
      <c r="C15" s="112">
        <v>499160250</v>
      </c>
      <c r="D15" s="112">
        <v>961715487</v>
      </c>
      <c r="E15" s="116">
        <v>16217182535</v>
      </c>
      <c r="F15" s="116">
        <v>0</v>
      </c>
      <c r="G15" s="117">
        <v>0</v>
      </c>
      <c r="H15" s="117">
        <f aca="true" t="shared" si="3" ref="H15:H20">SUM(C15:G15)</f>
        <v>17678058272</v>
      </c>
    </row>
    <row r="16" spans="1:8" s="29" customFormat="1" ht="16.5" customHeight="1">
      <c r="A16" s="27" t="s">
        <v>1</v>
      </c>
      <c r="B16" s="28">
        <v>132</v>
      </c>
      <c r="C16" s="112">
        <v>0</v>
      </c>
      <c r="D16" s="112">
        <v>122800000</v>
      </c>
      <c r="E16" s="116">
        <v>176870760</v>
      </c>
      <c r="F16" s="116">
        <v>0</v>
      </c>
      <c r="G16" s="117">
        <v>12000000</v>
      </c>
      <c r="H16" s="117">
        <f t="shared" si="3"/>
        <v>311670760</v>
      </c>
    </row>
    <row r="17" spans="1:8" s="29" customFormat="1" ht="16.5" customHeight="1">
      <c r="A17" s="27" t="s">
        <v>17</v>
      </c>
      <c r="B17" s="28">
        <v>133</v>
      </c>
      <c r="C17" s="112">
        <v>-1212218030</v>
      </c>
      <c r="D17" s="112">
        <v>-333764067</v>
      </c>
      <c r="E17" s="116">
        <v>31486020146</v>
      </c>
      <c r="F17" s="136">
        <v>-29332621045</v>
      </c>
      <c r="G17" s="117">
        <v>-19263127033</v>
      </c>
      <c r="H17" s="117">
        <f t="shared" si="3"/>
        <v>-18655710029</v>
      </c>
    </row>
    <row r="18" spans="1:8" s="29" customFormat="1" ht="16.5" customHeight="1">
      <c r="A18" s="27" t="s">
        <v>18</v>
      </c>
      <c r="B18" s="28">
        <v>134</v>
      </c>
      <c r="C18" s="112">
        <v>0</v>
      </c>
      <c r="D18" s="112">
        <v>0</v>
      </c>
      <c r="E18" s="116">
        <v>0</v>
      </c>
      <c r="F18" s="116">
        <v>0</v>
      </c>
      <c r="G18" s="117">
        <v>0</v>
      </c>
      <c r="H18" s="117">
        <f t="shared" si="3"/>
        <v>0</v>
      </c>
    </row>
    <row r="19" spans="1:8" s="29" customFormat="1" ht="16.5" customHeight="1">
      <c r="A19" s="27" t="s">
        <v>2</v>
      </c>
      <c r="B19" s="28">
        <v>138</v>
      </c>
      <c r="C19" s="112">
        <v>15718627</v>
      </c>
      <c r="D19" s="112">
        <v>15471519</v>
      </c>
      <c r="E19" s="136">
        <v>3318983660</v>
      </c>
      <c r="F19" s="116">
        <v>776842369</v>
      </c>
      <c r="G19" s="138">
        <v>237936916</v>
      </c>
      <c r="H19" s="117">
        <f t="shared" si="3"/>
        <v>4364953091</v>
      </c>
    </row>
    <row r="20" spans="1:8" s="29" customFormat="1" ht="16.5" customHeight="1">
      <c r="A20" s="27" t="s">
        <v>19</v>
      </c>
      <c r="B20" s="28">
        <v>139</v>
      </c>
      <c r="C20" s="112">
        <v>0</v>
      </c>
      <c r="D20" s="116">
        <v>-326647330</v>
      </c>
      <c r="E20" s="116">
        <v>-219023179</v>
      </c>
      <c r="F20" s="116">
        <v>0</v>
      </c>
      <c r="G20" s="119">
        <v>0</v>
      </c>
      <c r="H20" s="117">
        <f t="shared" si="3"/>
        <v>-545670509</v>
      </c>
    </row>
    <row r="21" spans="1:8" s="26" customFormat="1" ht="16.5" customHeight="1">
      <c r="A21" s="19" t="s">
        <v>67</v>
      </c>
      <c r="B21" s="25">
        <v>140</v>
      </c>
      <c r="C21" s="118">
        <f aca="true" t="shared" si="4" ref="C21:H21">SUM(C22:C23)</f>
        <v>70549594</v>
      </c>
      <c r="D21" s="118">
        <f t="shared" si="4"/>
        <v>3566675731</v>
      </c>
      <c r="E21" s="118">
        <f t="shared" si="4"/>
        <v>12162642441</v>
      </c>
      <c r="F21" s="118">
        <f t="shared" si="4"/>
        <v>1367969950</v>
      </c>
      <c r="G21" s="118">
        <f t="shared" si="4"/>
        <v>19540121631</v>
      </c>
      <c r="H21" s="118">
        <f t="shared" si="4"/>
        <v>36707959347</v>
      </c>
    </row>
    <row r="22" spans="1:8" s="29" customFormat="1" ht="16.5" customHeight="1">
      <c r="A22" s="27" t="s">
        <v>20</v>
      </c>
      <c r="B22" s="28">
        <v>141</v>
      </c>
      <c r="C22" s="112">
        <v>70549594</v>
      </c>
      <c r="D22" s="112">
        <v>3566675731</v>
      </c>
      <c r="E22" s="117">
        <v>12162642441</v>
      </c>
      <c r="F22" s="117">
        <v>1367969950</v>
      </c>
      <c r="G22" s="117">
        <v>19540121631</v>
      </c>
      <c r="H22" s="117">
        <f>SUM(C22:G22)</f>
        <v>36707959347</v>
      </c>
    </row>
    <row r="23" spans="1:8" s="26" customFormat="1" ht="16.5" customHeight="1">
      <c r="A23" s="27" t="s">
        <v>21</v>
      </c>
      <c r="B23" s="28">
        <v>149</v>
      </c>
      <c r="C23" s="112"/>
      <c r="D23" s="112">
        <v>0</v>
      </c>
      <c r="E23" s="117">
        <v>0</v>
      </c>
      <c r="F23" s="117">
        <v>0</v>
      </c>
      <c r="G23" s="117">
        <v>0</v>
      </c>
      <c r="H23" s="117">
        <f>SUM(C23:G23)</f>
        <v>0</v>
      </c>
    </row>
    <row r="24" spans="1:8" s="26" customFormat="1" ht="16.5" customHeight="1">
      <c r="A24" s="19" t="s">
        <v>68</v>
      </c>
      <c r="B24" s="25">
        <v>150</v>
      </c>
      <c r="C24" s="118">
        <f aca="true" t="shared" si="5" ref="C24:H24">SUM(C25:C28)</f>
        <v>25352210</v>
      </c>
      <c r="D24" s="118">
        <f t="shared" si="5"/>
        <v>14192627</v>
      </c>
      <c r="E24" s="118">
        <f t="shared" si="5"/>
        <v>5238453475</v>
      </c>
      <c r="F24" s="118">
        <f t="shared" si="5"/>
        <v>217691403</v>
      </c>
      <c r="G24" s="118">
        <f t="shared" si="5"/>
        <v>1007091132</v>
      </c>
      <c r="H24" s="118">
        <f t="shared" si="5"/>
        <v>6502780847</v>
      </c>
    </row>
    <row r="25" spans="1:8" s="29" customFormat="1" ht="16.5" customHeight="1">
      <c r="A25" s="27" t="s">
        <v>22</v>
      </c>
      <c r="B25" s="28">
        <v>151</v>
      </c>
      <c r="C25" s="112">
        <v>4375000</v>
      </c>
      <c r="D25" s="112">
        <v>2257333</v>
      </c>
      <c r="E25" s="116">
        <v>27026360</v>
      </c>
      <c r="F25" s="116">
        <v>138995403</v>
      </c>
      <c r="G25" s="117">
        <v>932861649</v>
      </c>
      <c r="H25" s="117">
        <f>SUM(C25:G25)</f>
        <v>1105515745</v>
      </c>
    </row>
    <row r="26" spans="1:8" s="29" customFormat="1" ht="16.5" customHeight="1">
      <c r="A26" s="27" t="s">
        <v>85</v>
      </c>
      <c r="B26" s="28">
        <v>152</v>
      </c>
      <c r="C26" s="112">
        <v>20977210</v>
      </c>
      <c r="D26" s="112">
        <v>0</v>
      </c>
      <c r="E26" s="116">
        <v>2838160890</v>
      </c>
      <c r="F26" s="116">
        <v>0</v>
      </c>
      <c r="G26" s="117">
        <v>7483</v>
      </c>
      <c r="H26" s="117">
        <f>SUM(C26:G26)</f>
        <v>2859145583</v>
      </c>
    </row>
    <row r="27" spans="1:8" s="29" customFormat="1" ht="16.5" customHeight="1">
      <c r="A27" s="27" t="s">
        <v>89</v>
      </c>
      <c r="B27" s="28">
        <v>154</v>
      </c>
      <c r="C27" s="112">
        <v>0</v>
      </c>
      <c r="D27" s="112">
        <v>0</v>
      </c>
      <c r="E27" s="136">
        <v>0</v>
      </c>
      <c r="F27" s="116">
        <v>0</v>
      </c>
      <c r="G27" s="117">
        <v>0</v>
      </c>
      <c r="H27" s="117">
        <f>SUM(C27:G27)</f>
        <v>0</v>
      </c>
    </row>
    <row r="28" spans="1:8" s="29" customFormat="1" ht="16.5" customHeight="1">
      <c r="A28" s="27" t="s">
        <v>84</v>
      </c>
      <c r="B28" s="28">
        <v>158</v>
      </c>
      <c r="C28" s="112">
        <v>0</v>
      </c>
      <c r="D28" s="112">
        <v>11935294</v>
      </c>
      <c r="E28" s="116">
        <v>2373266225</v>
      </c>
      <c r="F28" s="116">
        <v>78696000</v>
      </c>
      <c r="G28" s="119">
        <v>74222000</v>
      </c>
      <c r="H28" s="117">
        <f>SUM(C28:G28)</f>
        <v>2538119519</v>
      </c>
    </row>
    <row r="29" spans="1:8" s="32" customFormat="1" ht="16.5" customHeight="1">
      <c r="A29" s="22" t="s">
        <v>30</v>
      </c>
      <c r="B29" s="23">
        <v>200</v>
      </c>
      <c r="C29" s="118">
        <f aca="true" t="shared" si="6" ref="C29:H29">C30+C36+C47+C50+C55</f>
        <v>988828954</v>
      </c>
      <c r="D29" s="118">
        <f t="shared" si="6"/>
        <v>886929198</v>
      </c>
      <c r="E29" s="118">
        <f t="shared" si="6"/>
        <v>6423310395</v>
      </c>
      <c r="F29" s="118">
        <f t="shared" si="6"/>
        <v>4185017351</v>
      </c>
      <c r="G29" s="118">
        <f t="shared" si="6"/>
        <v>26311975686</v>
      </c>
      <c r="H29" s="118">
        <f t="shared" si="6"/>
        <v>38796061584</v>
      </c>
    </row>
    <row r="30" spans="1:8" s="26" customFormat="1" ht="16.5" customHeight="1">
      <c r="A30" s="41" t="s">
        <v>41</v>
      </c>
      <c r="B30" s="42">
        <v>210</v>
      </c>
      <c r="C30" s="118">
        <f aca="true" t="shared" si="7" ref="C30:H30">SUM(C31:C35)</f>
        <v>0</v>
      </c>
      <c r="D30" s="118">
        <v>0</v>
      </c>
      <c r="E30" s="118">
        <f t="shared" si="7"/>
        <v>0</v>
      </c>
      <c r="F30" s="118">
        <f t="shared" si="7"/>
        <v>0</v>
      </c>
      <c r="G30" s="118">
        <v>0</v>
      </c>
      <c r="H30" s="118">
        <f t="shared" si="7"/>
        <v>0</v>
      </c>
    </row>
    <row r="31" spans="1:8" s="29" customFormat="1" ht="16.5" customHeight="1">
      <c r="A31" s="43" t="s">
        <v>79</v>
      </c>
      <c r="B31" s="28">
        <v>211</v>
      </c>
      <c r="C31" s="112">
        <v>0</v>
      </c>
      <c r="D31" s="112"/>
      <c r="E31" s="117"/>
      <c r="F31" s="117"/>
      <c r="G31" s="117"/>
      <c r="H31" s="117">
        <f>SUM(C31:G31)</f>
        <v>0</v>
      </c>
    </row>
    <row r="32" spans="1:8" s="29" customFormat="1" ht="16.5" customHeight="1">
      <c r="A32" s="27" t="s">
        <v>80</v>
      </c>
      <c r="B32" s="24">
        <v>212</v>
      </c>
      <c r="C32" s="112">
        <v>0</v>
      </c>
      <c r="D32" s="112"/>
      <c r="E32" s="117"/>
      <c r="F32" s="117"/>
      <c r="G32" s="117"/>
      <c r="H32" s="117">
        <f>SUM(C32:G32)</f>
        <v>0</v>
      </c>
    </row>
    <row r="33" spans="1:8" s="29" customFormat="1" ht="16.5" customHeight="1">
      <c r="A33" s="27" t="s">
        <v>81</v>
      </c>
      <c r="B33" s="24">
        <v>213</v>
      </c>
      <c r="C33" s="112">
        <v>0</v>
      </c>
      <c r="D33" s="112"/>
      <c r="E33" s="117"/>
      <c r="F33" s="117"/>
      <c r="G33" s="117"/>
      <c r="H33" s="117">
        <f>SUM(C33:G33)</f>
        <v>0</v>
      </c>
    </row>
    <row r="34" spans="1:8" s="29" customFormat="1" ht="16.5" customHeight="1">
      <c r="A34" s="43" t="s">
        <v>86</v>
      </c>
      <c r="B34" s="24">
        <v>218</v>
      </c>
      <c r="C34" s="112">
        <v>0</v>
      </c>
      <c r="D34" s="112"/>
      <c r="E34" s="117"/>
      <c r="F34" s="117"/>
      <c r="G34" s="117"/>
      <c r="H34" s="117"/>
    </row>
    <row r="35" spans="1:8" s="29" customFormat="1" ht="16.5" customHeight="1">
      <c r="A35" s="27" t="s">
        <v>87</v>
      </c>
      <c r="B35" s="24">
        <v>219</v>
      </c>
      <c r="C35" s="112">
        <v>0</v>
      </c>
      <c r="D35" s="112"/>
      <c r="E35" s="117"/>
      <c r="F35" s="117"/>
      <c r="G35" s="117"/>
      <c r="H35" s="117"/>
    </row>
    <row r="36" spans="1:8" s="26" customFormat="1" ht="16.5" customHeight="1">
      <c r="A36" s="19" t="s">
        <v>43</v>
      </c>
      <c r="B36" s="25">
        <v>220</v>
      </c>
      <c r="C36" s="118">
        <f aca="true" t="shared" si="8" ref="C36:H36">C37+C40+C43+C46</f>
        <v>957442704</v>
      </c>
      <c r="D36" s="118">
        <f t="shared" si="8"/>
        <v>851949767</v>
      </c>
      <c r="E36" s="118">
        <f t="shared" si="8"/>
        <v>2464745509</v>
      </c>
      <c r="F36" s="118">
        <f t="shared" si="8"/>
        <v>1785571490</v>
      </c>
      <c r="G36" s="118">
        <f t="shared" si="8"/>
        <v>25015938456</v>
      </c>
      <c r="H36" s="118">
        <f t="shared" si="8"/>
        <v>31075647926</v>
      </c>
    </row>
    <row r="37" spans="1:8" s="29" customFormat="1" ht="16.5" customHeight="1">
      <c r="A37" s="27" t="s">
        <v>42</v>
      </c>
      <c r="B37" s="28">
        <v>221</v>
      </c>
      <c r="C37" s="119">
        <f aca="true" t="shared" si="9" ref="C37:H37">C38+C39</f>
        <v>698398304</v>
      </c>
      <c r="D37" s="119">
        <f t="shared" si="9"/>
        <v>318237940</v>
      </c>
      <c r="E37" s="119">
        <f t="shared" si="9"/>
        <v>580599470</v>
      </c>
      <c r="F37" s="119">
        <f t="shared" si="9"/>
        <v>1785571490</v>
      </c>
      <c r="G37" s="119">
        <f t="shared" si="9"/>
        <v>24219172188</v>
      </c>
      <c r="H37" s="119">
        <f t="shared" si="9"/>
        <v>27601979392</v>
      </c>
    </row>
    <row r="38" spans="1:8" s="31" customFormat="1" ht="16.5" customHeight="1">
      <c r="A38" s="15" t="s">
        <v>23</v>
      </c>
      <c r="B38" s="28">
        <v>222</v>
      </c>
      <c r="C38" s="112">
        <v>1610807531</v>
      </c>
      <c r="D38" s="112">
        <v>3951114247</v>
      </c>
      <c r="E38" s="120">
        <v>4850445859</v>
      </c>
      <c r="F38" s="120">
        <v>13181061233</v>
      </c>
      <c r="G38" s="119">
        <v>40623605074</v>
      </c>
      <c r="H38" s="117">
        <f>SUM(C38:G38)</f>
        <v>64217033944</v>
      </c>
    </row>
    <row r="39" spans="1:8" s="31" customFormat="1" ht="16.5" customHeight="1">
      <c r="A39" s="30" t="s">
        <v>24</v>
      </c>
      <c r="B39" s="28">
        <v>223</v>
      </c>
      <c r="C39" s="117">
        <v>-912409227</v>
      </c>
      <c r="D39" s="117">
        <v>-3632876307</v>
      </c>
      <c r="E39" s="120">
        <v>-4269846389</v>
      </c>
      <c r="F39" s="142">
        <v>-11395489743</v>
      </c>
      <c r="G39" s="117">
        <v>-16404432886</v>
      </c>
      <c r="H39" s="117">
        <f>SUM(C39:G39)</f>
        <v>-36615054552</v>
      </c>
    </row>
    <row r="40" spans="1:8" s="31" customFormat="1" ht="16.5" customHeight="1">
      <c r="A40" s="27" t="s">
        <v>49</v>
      </c>
      <c r="B40" s="24" t="s">
        <v>50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</row>
    <row r="41" spans="1:8" s="31" customFormat="1" ht="16.5" customHeight="1">
      <c r="A41" s="15" t="s">
        <v>51</v>
      </c>
      <c r="B41" s="24" t="s">
        <v>52</v>
      </c>
      <c r="C41" s="112">
        <v>0</v>
      </c>
      <c r="D41" s="112">
        <v>0</v>
      </c>
      <c r="E41" s="119"/>
      <c r="F41" s="119"/>
      <c r="G41" s="119"/>
      <c r="H41" s="117">
        <f>SUM(C41:G41)</f>
        <v>0</v>
      </c>
    </row>
    <row r="42" spans="1:8" s="31" customFormat="1" ht="16.5" customHeight="1">
      <c r="A42" s="30" t="s">
        <v>53</v>
      </c>
      <c r="B42" s="24" t="s">
        <v>54</v>
      </c>
      <c r="C42" s="112">
        <v>0</v>
      </c>
      <c r="D42" s="112">
        <v>0</v>
      </c>
      <c r="E42" s="119"/>
      <c r="F42" s="119"/>
      <c r="G42" s="119"/>
      <c r="H42" s="117">
        <f>SUM(C42:G42)</f>
        <v>0</v>
      </c>
    </row>
    <row r="43" spans="1:8" s="29" customFormat="1" ht="16.5" customHeight="1">
      <c r="A43" s="27" t="s">
        <v>185</v>
      </c>
      <c r="B43" s="28">
        <v>227</v>
      </c>
      <c r="C43" s="121">
        <f aca="true" t="shared" si="10" ref="C43:H43">C44+C45</f>
        <v>0</v>
      </c>
      <c r="D43" s="121">
        <f t="shared" si="10"/>
        <v>0</v>
      </c>
      <c r="E43" s="121">
        <f>E44+E45</f>
        <v>68828193</v>
      </c>
      <c r="F43" s="121">
        <f t="shared" si="10"/>
        <v>0</v>
      </c>
      <c r="G43" s="121">
        <f t="shared" si="10"/>
        <v>0</v>
      </c>
      <c r="H43" s="121">
        <f t="shared" si="10"/>
        <v>68828193</v>
      </c>
    </row>
    <row r="44" spans="1:8" s="29" customFormat="1" ht="16.5" customHeight="1">
      <c r="A44" s="15" t="s">
        <v>23</v>
      </c>
      <c r="B44" s="28">
        <v>228</v>
      </c>
      <c r="C44" s="112"/>
      <c r="D44" s="112"/>
      <c r="E44" s="116">
        <v>196643377</v>
      </c>
      <c r="F44" s="116">
        <v>868867725</v>
      </c>
      <c r="G44" s="119"/>
      <c r="H44" s="117">
        <f aca="true" t="shared" si="11" ref="H44:H49">SUM(C44:G44)</f>
        <v>1065511102</v>
      </c>
    </row>
    <row r="45" spans="1:8" s="29" customFormat="1" ht="16.5" customHeight="1">
      <c r="A45" s="30" t="s">
        <v>24</v>
      </c>
      <c r="B45" s="28">
        <v>229</v>
      </c>
      <c r="C45" s="112"/>
      <c r="D45" s="112"/>
      <c r="E45" s="117">
        <v>-127815184</v>
      </c>
      <c r="F45" s="117">
        <v>-868867725</v>
      </c>
      <c r="G45" s="117"/>
      <c r="H45" s="117">
        <f t="shared" si="11"/>
        <v>-996682909</v>
      </c>
    </row>
    <row r="46" spans="1:8" s="29" customFormat="1" ht="16.5" customHeight="1">
      <c r="A46" s="27" t="s">
        <v>148</v>
      </c>
      <c r="B46" s="28">
        <v>230</v>
      </c>
      <c r="C46" s="112">
        <v>259044400</v>
      </c>
      <c r="D46" s="112">
        <v>533711827</v>
      </c>
      <c r="E46" s="119">
        <v>1815317846</v>
      </c>
      <c r="F46" s="119">
        <v>0</v>
      </c>
      <c r="G46" s="119">
        <v>796766268</v>
      </c>
      <c r="H46" s="117">
        <f t="shared" si="11"/>
        <v>3404840341</v>
      </c>
    </row>
    <row r="47" spans="1:8" s="26" customFormat="1" ht="16.5" customHeight="1">
      <c r="A47" s="19" t="s">
        <v>55</v>
      </c>
      <c r="B47" s="25" t="s">
        <v>56</v>
      </c>
      <c r="C47" s="112">
        <v>0</v>
      </c>
      <c r="D47" s="122">
        <v>0</v>
      </c>
      <c r="E47" s="122"/>
      <c r="F47" s="122">
        <v>0</v>
      </c>
      <c r="G47" s="130"/>
      <c r="H47" s="118">
        <f t="shared" si="11"/>
        <v>0</v>
      </c>
    </row>
    <row r="48" spans="1:8" s="29" customFormat="1" ht="16.5" customHeight="1">
      <c r="A48" s="15" t="s">
        <v>51</v>
      </c>
      <c r="B48" s="24" t="s">
        <v>57</v>
      </c>
      <c r="C48" s="112">
        <v>0</v>
      </c>
      <c r="D48" s="112">
        <v>0</v>
      </c>
      <c r="E48" s="119">
        <v>0</v>
      </c>
      <c r="F48" s="119"/>
      <c r="G48" s="119"/>
      <c r="H48" s="117">
        <f t="shared" si="11"/>
        <v>0</v>
      </c>
    </row>
    <row r="49" spans="1:8" s="29" customFormat="1" ht="16.5" customHeight="1">
      <c r="A49" s="30" t="s">
        <v>53</v>
      </c>
      <c r="B49" s="24" t="s">
        <v>58</v>
      </c>
      <c r="C49" s="112">
        <v>0</v>
      </c>
      <c r="D49" s="112">
        <v>0</v>
      </c>
      <c r="E49" s="119">
        <v>0</v>
      </c>
      <c r="F49" s="119"/>
      <c r="G49" s="119"/>
      <c r="H49" s="117">
        <f t="shared" si="11"/>
        <v>0</v>
      </c>
    </row>
    <row r="50" spans="1:8" s="26" customFormat="1" ht="16.5" customHeight="1">
      <c r="A50" s="19" t="s">
        <v>69</v>
      </c>
      <c r="B50" s="25">
        <v>250</v>
      </c>
      <c r="C50" s="112">
        <v>0</v>
      </c>
      <c r="D50" s="118">
        <v>0</v>
      </c>
      <c r="E50" s="118">
        <v>0</v>
      </c>
      <c r="F50" s="118">
        <f>SUM(F51:F54)</f>
        <v>0</v>
      </c>
      <c r="G50" s="118">
        <v>0</v>
      </c>
      <c r="H50" s="118">
        <f>SUM(H51:H54)</f>
        <v>0</v>
      </c>
    </row>
    <row r="51" spans="1:8" s="26" customFormat="1" ht="16.5" customHeight="1">
      <c r="A51" s="27" t="s">
        <v>25</v>
      </c>
      <c r="B51" s="28">
        <v>251</v>
      </c>
      <c r="C51" s="112">
        <v>0</v>
      </c>
      <c r="D51" s="112">
        <v>0</v>
      </c>
      <c r="E51" s="117"/>
      <c r="F51" s="117"/>
      <c r="G51" s="119"/>
      <c r="H51" s="117">
        <f>SUM(C51:G51)</f>
        <v>0</v>
      </c>
    </row>
    <row r="52" spans="1:8" s="26" customFormat="1" ht="16.5" customHeight="1">
      <c r="A52" s="27" t="s">
        <v>26</v>
      </c>
      <c r="B52" s="28">
        <v>252</v>
      </c>
      <c r="C52" s="112">
        <v>0</v>
      </c>
      <c r="D52" s="112">
        <v>0</v>
      </c>
      <c r="E52" s="117"/>
      <c r="F52" s="117"/>
      <c r="G52" s="119"/>
      <c r="H52" s="117">
        <f>SUM(C52:G52)</f>
        <v>0</v>
      </c>
    </row>
    <row r="53" spans="1:8" s="26" customFormat="1" ht="16.5" customHeight="1">
      <c r="A53" s="27" t="s">
        <v>27</v>
      </c>
      <c r="B53" s="28">
        <v>258</v>
      </c>
      <c r="C53" s="112">
        <v>0</v>
      </c>
      <c r="D53" s="112">
        <v>0</v>
      </c>
      <c r="E53" s="117"/>
      <c r="F53" s="117"/>
      <c r="G53" s="119"/>
      <c r="H53" s="117">
        <f>SUM(C53:G53)</f>
        <v>0</v>
      </c>
    </row>
    <row r="54" spans="1:8" s="26" customFormat="1" ht="16.5" customHeight="1">
      <c r="A54" s="27" t="s">
        <v>28</v>
      </c>
      <c r="B54" s="28">
        <v>259</v>
      </c>
      <c r="C54" s="112">
        <v>0</v>
      </c>
      <c r="D54" s="112">
        <v>0</v>
      </c>
      <c r="E54" s="117"/>
      <c r="F54" s="117"/>
      <c r="G54" s="119"/>
      <c r="H54" s="117">
        <f>SUM(C54:G54)</f>
        <v>0</v>
      </c>
    </row>
    <row r="55" spans="1:8" s="26" customFormat="1" ht="16.5" customHeight="1">
      <c r="A55" s="19" t="s">
        <v>59</v>
      </c>
      <c r="B55" s="25" t="s">
        <v>60</v>
      </c>
      <c r="C55" s="118">
        <f aca="true" t="shared" si="12" ref="C55:H55">SUM(C56:C59)</f>
        <v>31386250</v>
      </c>
      <c r="D55" s="118">
        <f t="shared" si="12"/>
        <v>34979431</v>
      </c>
      <c r="E55" s="118">
        <f t="shared" si="12"/>
        <v>3958564886</v>
      </c>
      <c r="F55" s="118">
        <f t="shared" si="12"/>
        <v>2399445861</v>
      </c>
      <c r="G55" s="118">
        <f t="shared" si="12"/>
        <v>1296037230</v>
      </c>
      <c r="H55" s="118">
        <f t="shared" si="12"/>
        <v>7720413658</v>
      </c>
    </row>
    <row r="56" spans="1:8" s="26" customFormat="1" ht="16.5" customHeight="1">
      <c r="A56" s="27" t="s">
        <v>61</v>
      </c>
      <c r="B56" s="24" t="s">
        <v>62</v>
      </c>
      <c r="C56" s="112">
        <v>31386250</v>
      </c>
      <c r="D56" s="131">
        <v>29979431</v>
      </c>
      <c r="E56" s="128">
        <v>1836038806</v>
      </c>
      <c r="F56" s="116">
        <v>2399445861</v>
      </c>
      <c r="G56" s="119">
        <v>1296037230</v>
      </c>
      <c r="H56" s="117">
        <f>SUM(C56:G56)</f>
        <v>5592887578</v>
      </c>
    </row>
    <row r="57" spans="1:8" s="26" customFormat="1" ht="16.5" customHeight="1">
      <c r="A57" s="27" t="s">
        <v>63</v>
      </c>
      <c r="B57" s="24" t="s">
        <v>64</v>
      </c>
      <c r="C57" s="112"/>
      <c r="D57" s="131">
        <v>0</v>
      </c>
      <c r="E57" s="128">
        <v>1858455090</v>
      </c>
      <c r="F57" s="116">
        <v>0</v>
      </c>
      <c r="G57" s="119">
        <v>0</v>
      </c>
      <c r="H57" s="117">
        <f>SUM(C57:G57)</f>
        <v>1858455090</v>
      </c>
    </row>
    <row r="58" spans="1:8" s="26" customFormat="1" ht="16.5" customHeight="1">
      <c r="A58" s="27" t="s">
        <v>65</v>
      </c>
      <c r="B58" s="24" t="s">
        <v>66</v>
      </c>
      <c r="C58" s="112"/>
      <c r="D58" s="131">
        <v>5000000</v>
      </c>
      <c r="E58" s="128">
        <v>264070990</v>
      </c>
      <c r="F58" s="116">
        <v>0</v>
      </c>
      <c r="G58" s="119">
        <v>0</v>
      </c>
      <c r="H58" s="117">
        <f>SUM(C58:G58)</f>
        <v>269070990</v>
      </c>
    </row>
    <row r="59" spans="1:8" s="26" customFormat="1" ht="16.5" customHeight="1">
      <c r="A59" s="46"/>
      <c r="B59" s="47"/>
      <c r="C59" s="123"/>
      <c r="D59" s="132"/>
      <c r="E59" s="124"/>
      <c r="F59" s="124"/>
      <c r="G59" s="133"/>
      <c r="H59" s="125"/>
    </row>
    <row r="60" spans="1:8" s="18" customFormat="1" ht="20.25" customHeight="1">
      <c r="A60" s="33" t="s">
        <v>12</v>
      </c>
      <c r="B60" s="13">
        <v>270</v>
      </c>
      <c r="C60" s="129">
        <f aca="true" t="shared" si="13" ref="C60:H60">C7+C29</f>
        <v>393709888</v>
      </c>
      <c r="D60" s="129">
        <f t="shared" si="13"/>
        <v>4918737124</v>
      </c>
      <c r="E60" s="129">
        <f t="shared" si="13"/>
        <v>76192222084</v>
      </c>
      <c r="F60" s="129">
        <f t="shared" si="13"/>
        <v>-22675556949</v>
      </c>
      <c r="G60" s="129">
        <f t="shared" si="13"/>
        <v>27846541759</v>
      </c>
      <c r="H60" s="129">
        <f t="shared" si="13"/>
        <v>86675653906</v>
      </c>
    </row>
    <row r="61" spans="1:8" s="18" customFormat="1" ht="4.5" customHeight="1">
      <c r="A61" s="107"/>
      <c r="B61" s="14"/>
      <c r="C61" s="108"/>
      <c r="D61" s="108"/>
      <c r="E61" s="108"/>
      <c r="F61" s="108"/>
      <c r="G61" s="108"/>
      <c r="H61" s="108"/>
    </row>
    <row r="62" spans="1:8" s="6" customFormat="1" ht="15.75">
      <c r="A62" s="4"/>
      <c r="B62" s="4"/>
      <c r="C62" s="7"/>
      <c r="D62" s="91"/>
      <c r="E62" s="149" t="s">
        <v>76</v>
      </c>
      <c r="F62" s="149"/>
      <c r="G62" s="149"/>
      <c r="H62" s="34">
        <f>H17</f>
        <v>-18655710029</v>
      </c>
    </row>
    <row r="63" spans="1:8" s="6" customFormat="1" ht="13.5" customHeight="1">
      <c r="A63" s="4"/>
      <c r="B63" s="4"/>
      <c r="C63" s="7"/>
      <c r="D63" s="91"/>
      <c r="E63" s="149" t="s">
        <v>44</v>
      </c>
      <c r="F63" s="149"/>
      <c r="G63" s="149"/>
      <c r="H63" s="34">
        <f>H60-H62</f>
        <v>105331363935</v>
      </c>
    </row>
    <row r="64" spans="3:8" ht="12.75">
      <c r="C64" s="8"/>
      <c r="D64" s="90"/>
      <c r="E64" s="8"/>
      <c r="F64" s="8"/>
      <c r="G64" s="90"/>
      <c r="H64" s="8"/>
    </row>
    <row r="65" ht="12.75">
      <c r="C65" s="8"/>
    </row>
    <row r="66" spans="3:8" ht="12.75">
      <c r="C66" s="8"/>
      <c r="F66" s="8"/>
      <c r="G66" s="90"/>
      <c r="H66" s="8"/>
    </row>
    <row r="67" spans="3:8" ht="12.75">
      <c r="C67" s="8"/>
      <c r="D67" s="8"/>
      <c r="E67" s="8"/>
      <c r="F67" s="8"/>
      <c r="G67" s="8"/>
      <c r="H67" s="8"/>
    </row>
    <row r="68" spans="7:8" ht="12.75">
      <c r="G68" s="90"/>
      <c r="H68" s="8"/>
    </row>
    <row r="69" ht="12.75">
      <c r="F69" s="8"/>
    </row>
  </sheetData>
  <sheetProtection/>
  <mergeCells count="4">
    <mergeCell ref="E63:G63"/>
    <mergeCell ref="A3:H3"/>
    <mergeCell ref="A4:H4"/>
    <mergeCell ref="E62:G62"/>
  </mergeCells>
  <printOptions/>
  <pageMargins left="0.2" right="0.2" top="0.5" bottom="0.25" header="0.25" footer="0.15"/>
  <pageSetup horizontalDpi="600" verticalDpi="600" orientation="landscape" paperSize="9" r:id="rId2"/>
  <headerFooter alignWithMargins="0">
    <oddHeader>&amp;R
</oddHeader>
    <oddFooter>&amp;C&amp;"Arial,đậm"&amp;12TS 1.1.2016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3" sqref="D23"/>
    </sheetView>
  </sheetViews>
  <sheetFormatPr defaultColWidth="9.140625" defaultRowHeight="12.75"/>
  <cols>
    <col min="1" max="1" width="35.8515625" style="5" customWidth="1"/>
    <col min="2" max="2" width="8.421875" style="5" customWidth="1"/>
    <col min="3" max="3" width="18.57421875" style="5" customWidth="1"/>
    <col min="4" max="6" width="16.7109375" style="5" customWidth="1"/>
    <col min="7" max="7" width="16.140625" style="89" bestFit="1" customWidth="1"/>
    <col min="8" max="8" width="16.57421875" style="5" bestFit="1" customWidth="1"/>
    <col min="9" max="9" width="9.140625" style="5" customWidth="1"/>
    <col min="10" max="10" width="12.421875" style="5" bestFit="1" customWidth="1"/>
    <col min="11" max="16384" width="9.140625" style="5" customWidth="1"/>
  </cols>
  <sheetData>
    <row r="1" ht="13.5">
      <c r="A1" s="16" t="s">
        <v>200</v>
      </c>
    </row>
    <row r="2" spans="1:7" ht="13.5">
      <c r="A2" s="16" t="s">
        <v>40</v>
      </c>
      <c r="F2" s="8"/>
      <c r="G2" s="90"/>
    </row>
    <row r="3" spans="1:8" ht="24.75" customHeight="1">
      <c r="A3" s="150" t="s">
        <v>77</v>
      </c>
      <c r="B3" s="150"/>
      <c r="C3" s="150"/>
      <c r="D3" s="150"/>
      <c r="E3" s="150"/>
      <c r="F3" s="150"/>
      <c r="G3" s="150"/>
      <c r="H3" s="150"/>
    </row>
    <row r="4" spans="1:8" ht="15.75">
      <c r="A4" s="151" t="s">
        <v>207</v>
      </c>
      <c r="B4" s="151"/>
      <c r="C4" s="151"/>
      <c r="D4" s="151"/>
      <c r="E4" s="151"/>
      <c r="F4" s="151"/>
      <c r="G4" s="151"/>
      <c r="H4" s="151"/>
    </row>
    <row r="6" spans="1:8" s="51" customFormat="1" ht="34.5" customHeight="1">
      <c r="A6" s="50" t="s">
        <v>10</v>
      </c>
      <c r="B6" s="50" t="s">
        <v>0</v>
      </c>
      <c r="C6" s="92" t="s">
        <v>191</v>
      </c>
      <c r="D6" s="92" t="s">
        <v>192</v>
      </c>
      <c r="E6" s="13" t="s">
        <v>193</v>
      </c>
      <c r="F6" s="92" t="s">
        <v>194</v>
      </c>
      <c r="G6" s="13" t="s">
        <v>181</v>
      </c>
      <c r="H6" s="92" t="s">
        <v>202</v>
      </c>
    </row>
    <row r="7" spans="1:8" s="2" customFormat="1" ht="18.75" customHeight="1">
      <c r="A7" s="9" t="s">
        <v>3</v>
      </c>
      <c r="B7" s="35">
        <v>300</v>
      </c>
      <c r="C7" s="126">
        <f aca="true" t="shared" si="0" ref="C7:H7">C8+C20</f>
        <v>2293194023</v>
      </c>
      <c r="D7" s="126">
        <f t="shared" si="0"/>
        <v>8423464226</v>
      </c>
      <c r="E7" s="126">
        <f t="shared" si="0"/>
        <v>7172575410</v>
      </c>
      <c r="F7" s="126">
        <f t="shared" si="0"/>
        <v>10879107066</v>
      </c>
      <c r="G7" s="126">
        <f t="shared" si="0"/>
        <v>33649287236</v>
      </c>
      <c r="H7" s="126">
        <f t="shared" si="0"/>
        <v>62417627961</v>
      </c>
    </row>
    <row r="8" spans="1:8" s="2" customFormat="1" ht="18.75" customHeight="1">
      <c r="A8" s="11" t="s">
        <v>4</v>
      </c>
      <c r="B8" s="36">
        <v>310</v>
      </c>
      <c r="C8" s="114">
        <f aca="true" t="shared" si="1" ref="C8:H8">SUM(C9:C19)</f>
        <v>2293194023</v>
      </c>
      <c r="D8" s="114">
        <f t="shared" si="1"/>
        <v>7888464226</v>
      </c>
      <c r="E8" s="114">
        <f t="shared" si="1"/>
        <v>6973170504</v>
      </c>
      <c r="F8" s="114">
        <f t="shared" si="1"/>
        <v>10879107066</v>
      </c>
      <c r="G8" s="114">
        <f t="shared" si="1"/>
        <v>33649287236</v>
      </c>
      <c r="H8" s="114">
        <f t="shared" si="1"/>
        <v>61683223055</v>
      </c>
    </row>
    <row r="9" spans="1:8" s="1" customFormat="1" ht="18.75" customHeight="1">
      <c r="A9" s="10" t="s">
        <v>33</v>
      </c>
      <c r="B9" s="37">
        <v>311</v>
      </c>
      <c r="C9" s="112">
        <v>0</v>
      </c>
      <c r="D9" s="112">
        <v>0</v>
      </c>
      <c r="E9" s="136">
        <v>19980533000</v>
      </c>
      <c r="F9" s="116">
        <v>0</v>
      </c>
      <c r="G9" s="112">
        <v>0</v>
      </c>
      <c r="H9" s="112">
        <f aca="true" t="shared" si="2" ref="H9:H17">SUM(C9:G9)</f>
        <v>19980533000</v>
      </c>
    </row>
    <row r="10" spans="1:8" s="1" customFormat="1" ht="18.75" customHeight="1">
      <c r="A10" s="10" t="s">
        <v>34</v>
      </c>
      <c r="B10" s="37">
        <v>312</v>
      </c>
      <c r="C10" s="112">
        <v>828614973</v>
      </c>
      <c r="D10" s="112">
        <v>697656824</v>
      </c>
      <c r="E10" s="116">
        <v>16806008231</v>
      </c>
      <c r="F10" s="116">
        <v>1276089105</v>
      </c>
      <c r="G10" s="112">
        <v>4915261295</v>
      </c>
      <c r="H10" s="112">
        <f t="shared" si="2"/>
        <v>24523630428</v>
      </c>
    </row>
    <row r="11" spans="1:8" s="1" customFormat="1" ht="18.75" customHeight="1">
      <c r="A11" s="10" t="s">
        <v>35</v>
      </c>
      <c r="B11" s="37">
        <v>313</v>
      </c>
      <c r="C11" s="112">
        <v>0</v>
      </c>
      <c r="D11" s="137">
        <v>333314182</v>
      </c>
      <c r="E11" s="116">
        <v>370726937</v>
      </c>
      <c r="F11" s="116">
        <v>0</v>
      </c>
      <c r="G11" s="112">
        <v>0</v>
      </c>
      <c r="H11" s="112">
        <f t="shared" si="2"/>
        <v>704041119</v>
      </c>
    </row>
    <row r="12" spans="1:8" s="1" customFormat="1" ht="18.75" customHeight="1">
      <c r="A12" s="10" t="s">
        <v>36</v>
      </c>
      <c r="B12" s="37">
        <v>314</v>
      </c>
      <c r="C12" s="112">
        <v>69014173</v>
      </c>
      <c r="D12" s="112">
        <v>1720098301</v>
      </c>
      <c r="E12" s="136">
        <v>7852142643</v>
      </c>
      <c r="F12" s="116">
        <v>5340109966</v>
      </c>
      <c r="G12" s="112">
        <v>997317454</v>
      </c>
      <c r="H12" s="112">
        <f t="shared" si="2"/>
        <v>15978682537</v>
      </c>
    </row>
    <row r="13" spans="1:8" s="1" customFormat="1" ht="18.75" customHeight="1">
      <c r="A13" s="10" t="s">
        <v>37</v>
      </c>
      <c r="B13" s="37">
        <v>315</v>
      </c>
      <c r="C13" s="112">
        <v>5828200</v>
      </c>
      <c r="D13" s="112">
        <v>207123310</v>
      </c>
      <c r="E13" s="136">
        <v>1568182371</v>
      </c>
      <c r="F13" s="136">
        <v>320055118</v>
      </c>
      <c r="G13" s="143">
        <v>1389983175</v>
      </c>
      <c r="H13" s="112">
        <f t="shared" si="2"/>
        <v>3491172174</v>
      </c>
    </row>
    <row r="14" spans="1:8" s="1" customFormat="1" ht="18.75" customHeight="1">
      <c r="A14" s="10" t="s">
        <v>38</v>
      </c>
      <c r="B14" s="37">
        <v>316</v>
      </c>
      <c r="C14" s="112">
        <v>0</v>
      </c>
      <c r="D14" s="112">
        <v>0</v>
      </c>
      <c r="E14" s="116">
        <v>177766666</v>
      </c>
      <c r="F14" s="116">
        <v>0</v>
      </c>
      <c r="G14" s="140">
        <v>0</v>
      </c>
      <c r="H14" s="112">
        <f t="shared" si="2"/>
        <v>177766666</v>
      </c>
    </row>
    <row r="15" spans="1:8" s="1" customFormat="1" ht="18.75" customHeight="1">
      <c r="A15" s="10" t="s">
        <v>5</v>
      </c>
      <c r="B15" s="37">
        <v>317</v>
      </c>
      <c r="C15" s="112">
        <v>1359627705</v>
      </c>
      <c r="D15" s="112">
        <v>3015779935</v>
      </c>
      <c r="E15" s="120">
        <v>-50141730175</v>
      </c>
      <c r="F15" s="116">
        <v>2768597463</v>
      </c>
      <c r="G15" s="112">
        <v>24342015043</v>
      </c>
      <c r="H15" s="112">
        <f t="shared" si="2"/>
        <v>-18655710029</v>
      </c>
    </row>
    <row r="16" spans="1:8" s="1" customFormat="1" ht="18.75" customHeight="1">
      <c r="A16" s="10" t="s">
        <v>182</v>
      </c>
      <c r="B16" s="38" t="s">
        <v>71</v>
      </c>
      <c r="C16" s="112">
        <v>0</v>
      </c>
      <c r="D16" s="112">
        <v>0</v>
      </c>
      <c r="E16" s="116">
        <v>0</v>
      </c>
      <c r="F16" s="116">
        <v>0</v>
      </c>
      <c r="G16" s="140">
        <v>0</v>
      </c>
      <c r="H16" s="112">
        <f t="shared" si="2"/>
        <v>0</v>
      </c>
    </row>
    <row r="17" spans="1:8" s="1" customFormat="1" ht="18.75" customHeight="1">
      <c r="A17" s="10" t="s">
        <v>72</v>
      </c>
      <c r="B17" s="37">
        <v>319</v>
      </c>
      <c r="C17" s="112">
        <v>30108972</v>
      </c>
      <c r="D17" s="112">
        <v>1914491674</v>
      </c>
      <c r="E17" s="116">
        <v>11380405356</v>
      </c>
      <c r="F17" s="116">
        <v>1174255414</v>
      </c>
      <c r="G17" s="112">
        <v>2004710269</v>
      </c>
      <c r="H17" s="112">
        <f t="shared" si="2"/>
        <v>16503971685</v>
      </c>
    </row>
    <row r="18" spans="1:8" s="1" customFormat="1" ht="18.75" customHeight="1">
      <c r="A18" s="10" t="s">
        <v>88</v>
      </c>
      <c r="B18" s="37">
        <v>320</v>
      </c>
      <c r="C18" s="112">
        <v>0</v>
      </c>
      <c r="D18" s="112">
        <v>0</v>
      </c>
      <c r="E18" s="116">
        <v>0</v>
      </c>
      <c r="F18" s="116">
        <v>0</v>
      </c>
      <c r="G18" s="140">
        <v>0</v>
      </c>
      <c r="H18" s="112"/>
    </row>
    <row r="19" spans="1:8" s="1" customFormat="1" ht="18.75" customHeight="1">
      <c r="A19" s="10" t="s">
        <v>187</v>
      </c>
      <c r="B19" s="37">
        <v>431</v>
      </c>
      <c r="C19" s="112">
        <v>0</v>
      </c>
      <c r="D19" s="112"/>
      <c r="E19" s="120">
        <v>-1020864525</v>
      </c>
      <c r="F19" s="112"/>
      <c r="G19" s="112">
        <v>0</v>
      </c>
      <c r="H19" s="112">
        <f>SUM(C19:G19)</f>
        <v>-1020864525</v>
      </c>
    </row>
    <row r="20" spans="1:8" s="2" customFormat="1" ht="18.75" customHeight="1">
      <c r="A20" s="11" t="s">
        <v>6</v>
      </c>
      <c r="B20" s="36">
        <v>330</v>
      </c>
      <c r="C20" s="114">
        <f aca="true" t="shared" si="3" ref="C20:H20">SUM(C21:C29)</f>
        <v>0</v>
      </c>
      <c r="D20" s="114">
        <f t="shared" si="3"/>
        <v>535000000</v>
      </c>
      <c r="E20" s="114">
        <f t="shared" si="3"/>
        <v>199404906</v>
      </c>
      <c r="F20" s="114">
        <f t="shared" si="3"/>
        <v>0</v>
      </c>
      <c r="G20" s="114">
        <f t="shared" si="3"/>
        <v>0</v>
      </c>
      <c r="H20" s="114">
        <f t="shared" si="3"/>
        <v>734404906</v>
      </c>
    </row>
    <row r="21" spans="1:8" s="1" customFormat="1" ht="18.75" customHeight="1">
      <c r="A21" s="10" t="s">
        <v>82</v>
      </c>
      <c r="B21" s="37">
        <v>331</v>
      </c>
      <c r="C21" s="112"/>
      <c r="D21" s="112">
        <v>0</v>
      </c>
      <c r="E21" s="116">
        <v>0</v>
      </c>
      <c r="F21" s="112"/>
      <c r="G21" s="112"/>
      <c r="H21" s="112">
        <f aca="true" t="shared" si="4" ref="H21:H29">SUM(C21:G21)</f>
        <v>0</v>
      </c>
    </row>
    <row r="22" spans="1:10" s="1" customFormat="1" ht="18.75" customHeight="1">
      <c r="A22" s="10" t="s">
        <v>73</v>
      </c>
      <c r="B22" s="96">
        <v>332</v>
      </c>
      <c r="C22" s="112"/>
      <c r="D22" s="112">
        <v>0</v>
      </c>
      <c r="E22" s="116">
        <v>0</v>
      </c>
      <c r="F22" s="112"/>
      <c r="G22" s="112"/>
      <c r="H22" s="112">
        <f t="shared" si="4"/>
        <v>0</v>
      </c>
      <c r="J22" s="144">
        <f>D23+E26</f>
        <v>564404906</v>
      </c>
    </row>
    <row r="23" spans="1:8" s="1" customFormat="1" ht="18.75" customHeight="1">
      <c r="A23" s="10" t="s">
        <v>74</v>
      </c>
      <c r="B23" s="96">
        <v>333</v>
      </c>
      <c r="C23" s="112"/>
      <c r="D23" s="137">
        <v>485000000</v>
      </c>
      <c r="E23" s="116">
        <v>0</v>
      </c>
      <c r="F23" s="112"/>
      <c r="G23" s="112"/>
      <c r="H23" s="112">
        <f t="shared" si="4"/>
        <v>485000000</v>
      </c>
    </row>
    <row r="24" spans="1:8" s="1" customFormat="1" ht="18.75" customHeight="1">
      <c r="A24" s="10" t="s">
        <v>75</v>
      </c>
      <c r="B24" s="96">
        <v>334</v>
      </c>
      <c r="C24" s="112"/>
      <c r="D24" s="112">
        <v>0</v>
      </c>
      <c r="E24" s="116">
        <v>0</v>
      </c>
      <c r="F24" s="112"/>
      <c r="G24" s="112"/>
      <c r="H24" s="112">
        <f t="shared" si="4"/>
        <v>0</v>
      </c>
    </row>
    <row r="25" spans="1:8" s="1" customFormat="1" ht="18.75" customHeight="1">
      <c r="A25" s="10" t="s">
        <v>83</v>
      </c>
      <c r="B25" s="96">
        <v>335</v>
      </c>
      <c r="C25" s="112"/>
      <c r="D25" s="112">
        <v>0</v>
      </c>
      <c r="E25" s="116">
        <v>0</v>
      </c>
      <c r="F25" s="112"/>
      <c r="G25" s="112"/>
      <c r="H25" s="112">
        <f t="shared" si="4"/>
        <v>0</v>
      </c>
    </row>
    <row r="26" spans="1:8" s="1" customFormat="1" ht="18.75" customHeight="1">
      <c r="A26" s="10" t="s">
        <v>90</v>
      </c>
      <c r="B26" s="96">
        <v>336</v>
      </c>
      <c r="C26" s="112"/>
      <c r="D26" s="112">
        <v>0</v>
      </c>
      <c r="E26" s="116">
        <v>79404906</v>
      </c>
      <c r="F26" s="112"/>
      <c r="G26" s="112"/>
      <c r="H26" s="112">
        <f t="shared" si="4"/>
        <v>79404906</v>
      </c>
    </row>
    <row r="27" spans="1:8" s="1" customFormat="1" ht="18.75" customHeight="1">
      <c r="A27" s="10" t="s">
        <v>91</v>
      </c>
      <c r="B27" s="96">
        <v>337</v>
      </c>
      <c r="C27" s="112"/>
      <c r="D27" s="112">
        <v>0</v>
      </c>
      <c r="E27" s="116">
        <v>0</v>
      </c>
      <c r="F27" s="112"/>
      <c r="G27" s="112"/>
      <c r="H27" s="112">
        <f t="shared" si="4"/>
        <v>0</v>
      </c>
    </row>
    <row r="28" spans="1:8" s="1" customFormat="1" ht="18.75" customHeight="1">
      <c r="A28" s="10" t="s">
        <v>197</v>
      </c>
      <c r="B28" s="96">
        <v>338</v>
      </c>
      <c r="C28" s="112"/>
      <c r="D28" s="136">
        <v>50000000</v>
      </c>
      <c r="E28" s="136">
        <v>120000000</v>
      </c>
      <c r="F28" s="112"/>
      <c r="G28" s="112"/>
      <c r="H28" s="112">
        <f t="shared" si="4"/>
        <v>170000000</v>
      </c>
    </row>
    <row r="29" spans="1:8" s="1" customFormat="1" ht="18.75" customHeight="1">
      <c r="A29" s="10" t="s">
        <v>198</v>
      </c>
      <c r="B29" s="96">
        <v>339</v>
      </c>
      <c r="C29" s="112"/>
      <c r="D29" s="112"/>
      <c r="E29" s="116">
        <v>0</v>
      </c>
      <c r="F29" s="112"/>
      <c r="G29" s="112"/>
      <c r="H29" s="112">
        <f t="shared" si="4"/>
        <v>0</v>
      </c>
    </row>
    <row r="30" spans="1:8" s="2" customFormat="1" ht="18.75" customHeight="1">
      <c r="A30" s="11" t="s">
        <v>7</v>
      </c>
      <c r="B30" s="36">
        <v>400</v>
      </c>
      <c r="C30" s="114">
        <f aca="true" t="shared" si="5" ref="C30:H30">C31+C44</f>
        <v>-1899484135</v>
      </c>
      <c r="D30" s="114">
        <f t="shared" si="5"/>
        <v>-3504727102</v>
      </c>
      <c r="E30" s="114">
        <f t="shared" si="5"/>
        <v>69019646674</v>
      </c>
      <c r="F30" s="114">
        <f t="shared" si="5"/>
        <v>-33554664015</v>
      </c>
      <c r="G30" s="114">
        <f t="shared" si="5"/>
        <v>-5802745477</v>
      </c>
      <c r="H30" s="114">
        <f t="shared" si="5"/>
        <v>24258025945</v>
      </c>
    </row>
    <row r="31" spans="1:8" s="2" customFormat="1" ht="18.75" customHeight="1">
      <c r="A31" s="11" t="s">
        <v>39</v>
      </c>
      <c r="B31" s="36">
        <v>410</v>
      </c>
      <c r="C31" s="114">
        <f aca="true" t="shared" si="6" ref="C31:H31">SUM(C32:C43)</f>
        <v>-1899484135</v>
      </c>
      <c r="D31" s="114">
        <f t="shared" si="6"/>
        <v>-3504727102</v>
      </c>
      <c r="E31" s="114">
        <f t="shared" si="6"/>
        <v>69019646674</v>
      </c>
      <c r="F31" s="114">
        <f t="shared" si="6"/>
        <v>-33554664015</v>
      </c>
      <c r="G31" s="114">
        <f t="shared" si="6"/>
        <v>-5802745477</v>
      </c>
      <c r="H31" s="114">
        <f t="shared" si="6"/>
        <v>24258025945</v>
      </c>
    </row>
    <row r="32" spans="1:8" s="1" customFormat="1" ht="18.75" customHeight="1">
      <c r="A32" s="10" t="s">
        <v>31</v>
      </c>
      <c r="B32" s="45">
        <v>411</v>
      </c>
      <c r="C32" s="112"/>
      <c r="D32" s="112"/>
      <c r="E32" s="116">
        <v>34098600000</v>
      </c>
      <c r="F32" s="112"/>
      <c r="G32" s="112"/>
      <c r="H32" s="112">
        <f>SUM(C32:G32)</f>
        <v>34098600000</v>
      </c>
    </row>
    <row r="33" spans="1:8" s="1" customFormat="1" ht="18.75" customHeight="1">
      <c r="A33" s="10" t="s">
        <v>32</v>
      </c>
      <c r="B33" s="45">
        <v>412</v>
      </c>
      <c r="C33" s="112"/>
      <c r="D33" s="112"/>
      <c r="E33" s="116">
        <v>9611503300</v>
      </c>
      <c r="F33" s="140"/>
      <c r="G33" s="140"/>
      <c r="H33" s="112">
        <f>SUM(C33:G33)</f>
        <v>9611503300</v>
      </c>
    </row>
    <row r="34" spans="1:8" s="1" customFormat="1" ht="18.75" customHeight="1">
      <c r="A34" s="10" t="s">
        <v>92</v>
      </c>
      <c r="B34" s="45">
        <v>413</v>
      </c>
      <c r="C34" s="112"/>
      <c r="D34" s="112"/>
      <c r="E34" s="116">
        <v>0</v>
      </c>
      <c r="F34" s="140"/>
      <c r="G34" s="140"/>
      <c r="H34" s="112"/>
    </row>
    <row r="35" spans="1:8" s="1" customFormat="1" ht="18.75" customHeight="1">
      <c r="A35" s="10" t="s">
        <v>93</v>
      </c>
      <c r="B35" s="45">
        <v>414</v>
      </c>
      <c r="C35" s="112"/>
      <c r="D35" s="112"/>
      <c r="E35" s="116">
        <v>0</v>
      </c>
      <c r="F35" s="112"/>
      <c r="G35" s="112"/>
      <c r="H35" s="112">
        <f aca="true" t="shared" si="7" ref="H35:H41">SUM(C35:G35)</f>
        <v>0</v>
      </c>
    </row>
    <row r="36" spans="1:8" s="1" customFormat="1" ht="18.75" customHeight="1">
      <c r="A36" s="10" t="s">
        <v>94</v>
      </c>
      <c r="B36" s="45">
        <v>415</v>
      </c>
      <c r="C36" s="112"/>
      <c r="D36" s="112"/>
      <c r="E36" s="112">
        <v>0</v>
      </c>
      <c r="F36" s="112"/>
      <c r="G36" s="112"/>
      <c r="H36" s="112">
        <f t="shared" si="7"/>
        <v>0</v>
      </c>
    </row>
    <row r="37" spans="1:8" s="1" customFormat="1" ht="18.75" customHeight="1">
      <c r="A37" s="10" t="s">
        <v>95</v>
      </c>
      <c r="B37" s="45">
        <v>416</v>
      </c>
      <c r="C37" s="112"/>
      <c r="D37" s="112"/>
      <c r="E37" s="116">
        <v>0</v>
      </c>
      <c r="F37" s="112"/>
      <c r="G37" s="112"/>
      <c r="H37" s="112">
        <f t="shared" si="7"/>
        <v>0</v>
      </c>
    </row>
    <row r="38" spans="1:8" s="1" customFormat="1" ht="18.75" customHeight="1">
      <c r="A38" s="10" t="s">
        <v>96</v>
      </c>
      <c r="B38" s="45">
        <v>417</v>
      </c>
      <c r="C38" s="112"/>
      <c r="D38" s="112"/>
      <c r="E38" s="116">
        <v>608169833</v>
      </c>
      <c r="F38" s="112"/>
      <c r="G38" s="112"/>
      <c r="H38" s="112">
        <f t="shared" si="7"/>
        <v>608169833</v>
      </c>
    </row>
    <row r="39" spans="1:8" s="1" customFormat="1" ht="18.75" customHeight="1">
      <c r="A39" s="10" t="s">
        <v>97</v>
      </c>
      <c r="B39" s="45">
        <v>418</v>
      </c>
      <c r="C39" s="112"/>
      <c r="D39" s="112"/>
      <c r="E39" s="116">
        <v>520160930</v>
      </c>
      <c r="F39" s="112"/>
      <c r="G39" s="112"/>
      <c r="H39" s="112">
        <f t="shared" si="7"/>
        <v>520160930</v>
      </c>
    </row>
    <row r="40" spans="1:8" s="1" customFormat="1" ht="18.75" customHeight="1">
      <c r="A40" s="10" t="s">
        <v>98</v>
      </c>
      <c r="B40" s="45">
        <v>419</v>
      </c>
      <c r="C40" s="112"/>
      <c r="D40" s="112"/>
      <c r="E40" s="116">
        <v>0</v>
      </c>
      <c r="F40" s="112"/>
      <c r="G40" s="112"/>
      <c r="H40" s="112">
        <f t="shared" si="7"/>
        <v>0</v>
      </c>
    </row>
    <row r="41" spans="1:8" s="1" customFormat="1" ht="18.75" customHeight="1">
      <c r="A41" s="10" t="s">
        <v>99</v>
      </c>
      <c r="B41" s="45">
        <v>420</v>
      </c>
      <c r="C41" s="112">
        <v>-1899484135</v>
      </c>
      <c r="D41" s="112">
        <v>-3504727102</v>
      </c>
      <c r="E41" s="136">
        <v>24181212611</v>
      </c>
      <c r="F41" s="136">
        <v>-33554664015</v>
      </c>
      <c r="G41" s="112">
        <v>-5802745477</v>
      </c>
      <c r="H41" s="112">
        <f t="shared" si="7"/>
        <v>-20580408118</v>
      </c>
    </row>
    <row r="42" spans="1:8" s="1" customFormat="1" ht="18.75" customHeight="1">
      <c r="A42" s="10" t="s">
        <v>100</v>
      </c>
      <c r="B42" s="45">
        <v>421</v>
      </c>
      <c r="C42" s="112"/>
      <c r="D42" s="112"/>
      <c r="E42" s="116">
        <v>0</v>
      </c>
      <c r="F42" s="112"/>
      <c r="G42" s="112"/>
      <c r="H42" s="112"/>
    </row>
    <row r="43" spans="1:8" s="1" customFormat="1" ht="18.75" customHeight="1">
      <c r="A43" s="10" t="s">
        <v>199</v>
      </c>
      <c r="B43" s="45">
        <v>422</v>
      </c>
      <c r="C43" s="112"/>
      <c r="D43" s="112"/>
      <c r="E43" s="116">
        <v>0</v>
      </c>
      <c r="F43" s="116"/>
      <c r="G43" s="112"/>
      <c r="H43" s="112"/>
    </row>
    <row r="44" spans="1:8" s="2" customFormat="1" ht="18.75" customHeight="1">
      <c r="A44" s="11" t="s">
        <v>11</v>
      </c>
      <c r="B44" s="36">
        <v>430</v>
      </c>
      <c r="C44" s="114">
        <f aca="true" t="shared" si="8" ref="C44:H44">SUM(C45:C46)</f>
        <v>0</v>
      </c>
      <c r="D44" s="114">
        <f t="shared" si="8"/>
        <v>0</v>
      </c>
      <c r="E44" s="114">
        <f t="shared" si="8"/>
        <v>0</v>
      </c>
      <c r="F44" s="114">
        <v>0</v>
      </c>
      <c r="G44" s="114">
        <f t="shared" si="8"/>
        <v>0</v>
      </c>
      <c r="H44" s="114">
        <f t="shared" si="8"/>
        <v>0</v>
      </c>
    </row>
    <row r="45" spans="1:8" s="1" customFormat="1" ht="18.75" customHeight="1">
      <c r="A45" s="10" t="s">
        <v>186</v>
      </c>
      <c r="B45" s="37">
        <v>432</v>
      </c>
      <c r="C45" s="112"/>
      <c r="D45" s="112"/>
      <c r="E45" s="120"/>
      <c r="F45" s="112"/>
      <c r="G45" s="112"/>
      <c r="H45" s="112">
        <f>SUM(C45:G45)</f>
        <v>0</v>
      </c>
    </row>
    <row r="46" spans="1:8" s="1" customFormat="1" ht="18.75" customHeight="1">
      <c r="A46" s="10" t="s">
        <v>188</v>
      </c>
      <c r="B46" s="37">
        <v>433</v>
      </c>
      <c r="C46" s="112"/>
      <c r="D46" s="112"/>
      <c r="E46" s="120"/>
      <c r="F46" s="112"/>
      <c r="G46" s="112"/>
      <c r="H46" s="112">
        <f>SUM(C46:G46)</f>
        <v>0</v>
      </c>
    </row>
    <row r="47" spans="1:8" s="1" customFormat="1" ht="18.75" customHeight="1">
      <c r="A47" s="12"/>
      <c r="B47" s="39"/>
      <c r="C47" s="127"/>
      <c r="D47" s="127"/>
      <c r="E47" s="127">
        <v>0</v>
      </c>
      <c r="F47" s="127"/>
      <c r="G47" s="127"/>
      <c r="H47" s="127">
        <f>SUM(C47:G47)</f>
        <v>0</v>
      </c>
    </row>
    <row r="48" spans="1:8" s="18" customFormat="1" ht="21.75" customHeight="1">
      <c r="A48" s="17" t="s">
        <v>8</v>
      </c>
      <c r="B48" s="40">
        <v>440</v>
      </c>
      <c r="C48" s="134">
        <f aca="true" t="shared" si="9" ref="C48:H48">C7+C30</f>
        <v>393709888</v>
      </c>
      <c r="D48" s="134">
        <f t="shared" si="9"/>
        <v>4918737124</v>
      </c>
      <c r="E48" s="134">
        <f t="shared" si="9"/>
        <v>76192222084</v>
      </c>
      <c r="F48" s="134">
        <f t="shared" si="9"/>
        <v>-22675556949</v>
      </c>
      <c r="G48" s="134">
        <f t="shared" si="9"/>
        <v>27846541759</v>
      </c>
      <c r="H48" s="134">
        <f t="shared" si="9"/>
        <v>86675653906</v>
      </c>
    </row>
    <row r="49" spans="1:8" s="18" customFormat="1" ht="7.5" customHeight="1">
      <c r="A49" s="14"/>
      <c r="B49" s="105"/>
      <c r="C49" s="106"/>
      <c r="D49" s="106"/>
      <c r="E49" s="106"/>
      <c r="F49" s="106"/>
      <c r="G49" s="106"/>
      <c r="H49" s="106"/>
    </row>
    <row r="50" spans="3:8" ht="15.75">
      <c r="C50" s="8"/>
      <c r="E50" s="149" t="s">
        <v>78</v>
      </c>
      <c r="F50" s="149"/>
      <c r="G50" s="149"/>
      <c r="H50" s="34">
        <f>H15</f>
        <v>-18655710029</v>
      </c>
    </row>
    <row r="51" spans="3:8" ht="15.75">
      <c r="C51" s="8"/>
      <c r="E51" s="149" t="s">
        <v>184</v>
      </c>
      <c r="F51" s="149"/>
      <c r="G51" s="149"/>
      <c r="H51" s="34">
        <f>H48-H50</f>
        <v>105331363935</v>
      </c>
    </row>
    <row r="52" spans="3:8" ht="15.75">
      <c r="C52" s="8"/>
      <c r="E52" s="7"/>
      <c r="F52" s="7"/>
      <c r="G52" s="7">
        <f>-H19</f>
        <v>1020864525</v>
      </c>
      <c r="H52" s="34">
        <f>H51+G52</f>
        <v>106352228460</v>
      </c>
    </row>
    <row r="53" spans="3:8" ht="15.75">
      <c r="C53" s="8"/>
      <c r="E53" s="7"/>
      <c r="F53" s="7"/>
      <c r="G53" s="7"/>
      <c r="H53" s="34"/>
    </row>
    <row r="54" spans="3:8" ht="15.75">
      <c r="C54" s="8"/>
      <c r="E54" s="7"/>
      <c r="F54" s="7"/>
      <c r="G54" s="7"/>
      <c r="H54" s="34"/>
    </row>
    <row r="55" spans="3:8" ht="15.75">
      <c r="C55" s="8"/>
      <c r="E55" s="7"/>
      <c r="F55" s="7"/>
      <c r="G55" s="7"/>
      <c r="H55" s="34"/>
    </row>
    <row r="56" spans="3:8" ht="12.75">
      <c r="C56" s="8"/>
      <c r="D56" s="8"/>
      <c r="E56" s="8"/>
      <c r="F56" s="8"/>
      <c r="G56" s="8"/>
      <c r="H56" s="8"/>
    </row>
    <row r="57" spans="3:8" ht="15.75">
      <c r="C57" s="8"/>
      <c r="E57" s="7"/>
      <c r="F57" s="7"/>
      <c r="G57" s="7"/>
      <c r="H57" s="34"/>
    </row>
    <row r="58" spans="3:8" ht="15.75">
      <c r="C58" s="8"/>
      <c r="E58" s="7"/>
      <c r="F58" s="7"/>
      <c r="G58" s="7"/>
      <c r="H58" s="34"/>
    </row>
  </sheetData>
  <sheetProtection/>
  <mergeCells count="4">
    <mergeCell ref="E50:G50"/>
    <mergeCell ref="E51:G51"/>
    <mergeCell ref="A3:H3"/>
    <mergeCell ref="A4:H4"/>
  </mergeCells>
  <printOptions/>
  <pageMargins left="0.15748031496063" right="0.15748031496063" top="0.78740157480315" bottom="0.25" header="0.0393700787401575" footer="0.001"/>
  <pageSetup horizontalDpi="600" verticalDpi="600" orientation="landscape" paperSize="9" r:id="rId1"/>
  <headerFooter alignWithMargins="0">
    <oddHeader>&amp;R
</oddHeader>
    <oddFooter>&amp;C&amp;"Arial,đậm"&amp;12
NV 1.1.2016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147"/>
  <sheetViews>
    <sheetView tabSelected="1" zoomScalePageLayoutView="0" workbookViewId="0" topLeftCell="A1">
      <selection activeCell="I69" sqref="I69"/>
    </sheetView>
  </sheetViews>
  <sheetFormatPr defaultColWidth="9.140625" defaultRowHeight="12.75"/>
  <cols>
    <col min="1" max="1" width="45.140625" style="0" customWidth="1"/>
    <col min="2" max="3" width="6.7109375" style="0" bestFit="1" customWidth="1"/>
    <col min="4" max="4" width="18.57421875" style="53" customWidth="1"/>
    <col min="5" max="5" width="18.57421875" style="0" customWidth="1"/>
  </cols>
  <sheetData>
    <row r="1" spans="1:5" ht="19.5" customHeight="1">
      <c r="A1" s="152" t="s">
        <v>195</v>
      </c>
      <c r="B1" s="153" t="s">
        <v>101</v>
      </c>
      <c r="C1" s="153"/>
      <c r="D1" s="153"/>
      <c r="E1" s="153"/>
    </row>
    <row r="2" spans="1:5" ht="14.25">
      <c r="A2" s="152"/>
      <c r="B2" s="154" t="s">
        <v>208</v>
      </c>
      <c r="C2" s="154"/>
      <c r="D2" s="154"/>
      <c r="E2" s="154"/>
    </row>
    <row r="3" spans="1:5" ht="14.25">
      <c r="A3" s="152"/>
      <c r="B3" s="154" t="s">
        <v>209</v>
      </c>
      <c r="C3" s="154"/>
      <c r="D3" s="154"/>
      <c r="E3" s="154"/>
    </row>
    <row r="4" spans="1:5" ht="33.75" customHeight="1">
      <c r="A4" s="156" t="s">
        <v>264</v>
      </c>
      <c r="B4" s="156"/>
      <c r="C4" s="156"/>
      <c r="D4" s="156"/>
      <c r="E4" s="156"/>
    </row>
    <row r="5" spans="1:5" ht="16.5">
      <c r="A5" s="157" t="s">
        <v>265</v>
      </c>
      <c r="B5" s="157"/>
      <c r="C5" s="157"/>
      <c r="D5" s="157"/>
      <c r="E5" s="157"/>
    </row>
    <row r="6" spans="4:5" ht="16.5">
      <c r="D6" s="153" t="s">
        <v>102</v>
      </c>
      <c r="E6" s="153"/>
    </row>
    <row r="7" ht="9.75" customHeight="1"/>
    <row r="8" spans="1:5" s="54" customFormat="1" ht="27" customHeight="1">
      <c r="A8" s="110" t="s">
        <v>206</v>
      </c>
      <c r="B8" s="146" t="s">
        <v>0</v>
      </c>
      <c r="C8" s="148" t="s">
        <v>103</v>
      </c>
      <c r="D8" s="111" t="s">
        <v>267</v>
      </c>
      <c r="E8" s="111" t="s">
        <v>104</v>
      </c>
    </row>
    <row r="9" spans="1:5" s="58" customFormat="1" ht="39.75" customHeight="1">
      <c r="A9" s="55" t="s">
        <v>105</v>
      </c>
      <c r="B9" s="56" t="s">
        <v>106</v>
      </c>
      <c r="C9" s="56"/>
      <c r="D9" s="57">
        <v>76426744787</v>
      </c>
      <c r="E9" s="57">
        <v>67556166876</v>
      </c>
    </row>
    <row r="10" spans="1:5" s="62" customFormat="1" ht="18.75" customHeight="1">
      <c r="A10" s="59" t="s">
        <v>108</v>
      </c>
      <c r="B10" s="60" t="s">
        <v>109</v>
      </c>
      <c r="C10" s="61"/>
      <c r="D10" s="52">
        <v>1880659433</v>
      </c>
      <c r="E10" s="52">
        <v>1515550543</v>
      </c>
    </row>
    <row r="11" spans="1:5" s="58" customFormat="1" ht="18" customHeight="1">
      <c r="A11" s="44" t="s">
        <v>14</v>
      </c>
      <c r="B11" s="63" t="s">
        <v>110</v>
      </c>
      <c r="C11" s="63"/>
      <c r="D11" s="100">
        <v>1880659433</v>
      </c>
      <c r="E11" s="100">
        <v>1515550543</v>
      </c>
    </row>
    <row r="12" spans="1:5" s="58" customFormat="1" ht="18" customHeight="1">
      <c r="A12" s="44" t="s">
        <v>15</v>
      </c>
      <c r="B12" s="63" t="s">
        <v>111</v>
      </c>
      <c r="C12" s="63"/>
      <c r="D12" s="100"/>
      <c r="E12" s="100"/>
    </row>
    <row r="13" spans="1:5" s="62" customFormat="1" ht="18.75" customHeight="1">
      <c r="A13" s="59" t="s">
        <v>210</v>
      </c>
      <c r="B13" s="60" t="s">
        <v>112</v>
      </c>
      <c r="C13" s="61"/>
      <c r="D13" s="52">
        <v>0</v>
      </c>
      <c r="E13" s="52">
        <v>0</v>
      </c>
    </row>
    <row r="14" spans="1:5" s="62" customFormat="1" ht="18" customHeight="1">
      <c r="A14" s="44" t="s">
        <v>211</v>
      </c>
      <c r="B14" s="60">
        <v>121</v>
      </c>
      <c r="C14" s="61"/>
      <c r="D14" s="52"/>
      <c r="E14" s="52"/>
    </row>
    <row r="15" spans="1:5" s="58" customFormat="1" ht="18" customHeight="1">
      <c r="A15" s="44" t="s">
        <v>212</v>
      </c>
      <c r="B15" s="63">
        <v>122</v>
      </c>
      <c r="C15" s="63"/>
      <c r="D15" s="100"/>
      <c r="E15" s="100"/>
    </row>
    <row r="16" spans="1:5" s="58" customFormat="1" ht="18" customHeight="1">
      <c r="A16" s="44" t="s">
        <v>213</v>
      </c>
      <c r="B16" s="63">
        <v>123</v>
      </c>
      <c r="C16" s="63"/>
      <c r="D16" s="100"/>
      <c r="E16" s="101"/>
    </row>
    <row r="17" spans="1:5" s="62" customFormat="1" ht="18.75" customHeight="1">
      <c r="A17" s="59" t="s">
        <v>113</v>
      </c>
      <c r="B17" s="60" t="s">
        <v>114</v>
      </c>
      <c r="C17" s="61"/>
      <c r="D17" s="52">
        <v>21168308840</v>
      </c>
      <c r="E17" s="52">
        <v>25367995658</v>
      </c>
    </row>
    <row r="18" spans="1:5" s="58" customFormat="1" ht="18" customHeight="1">
      <c r="A18" s="44" t="s">
        <v>214</v>
      </c>
      <c r="B18" s="63" t="s">
        <v>115</v>
      </c>
      <c r="C18" s="63"/>
      <c r="D18" s="100">
        <v>15189040257</v>
      </c>
      <c r="E18" s="100">
        <v>17678058272</v>
      </c>
    </row>
    <row r="19" spans="1:5" s="58" customFormat="1" ht="18" customHeight="1">
      <c r="A19" s="44" t="s">
        <v>1</v>
      </c>
      <c r="B19" s="63" t="s">
        <v>116</v>
      </c>
      <c r="C19" s="63"/>
      <c r="D19" s="100">
        <v>343195150</v>
      </c>
      <c r="E19" s="100">
        <v>311670760</v>
      </c>
    </row>
    <row r="20" spans="1:5" s="58" customFormat="1" ht="18" customHeight="1">
      <c r="A20" s="44" t="s">
        <v>203</v>
      </c>
      <c r="B20" s="63" t="s">
        <v>117</v>
      </c>
      <c r="C20" s="63"/>
      <c r="D20" s="100"/>
      <c r="E20" s="100"/>
    </row>
    <row r="21" spans="1:5" s="58" customFormat="1" ht="18" customHeight="1">
      <c r="A21" s="44" t="s">
        <v>18</v>
      </c>
      <c r="B21" s="63" t="s">
        <v>118</v>
      </c>
      <c r="C21" s="63"/>
      <c r="D21" s="100"/>
      <c r="E21" s="100"/>
    </row>
    <row r="22" spans="1:5" s="58" customFormat="1" ht="18" customHeight="1">
      <c r="A22" s="44" t="s">
        <v>215</v>
      </c>
      <c r="B22" s="63">
        <v>135</v>
      </c>
      <c r="C22" s="63"/>
      <c r="D22" s="139"/>
      <c r="E22" s="100"/>
    </row>
    <row r="23" spans="1:5" s="58" customFormat="1" ht="18" customHeight="1">
      <c r="A23" s="44" t="s">
        <v>216</v>
      </c>
      <c r="B23" s="63">
        <v>136</v>
      </c>
      <c r="C23" s="63"/>
      <c r="D23" s="139">
        <v>6181743942</v>
      </c>
      <c r="E23" s="100">
        <v>7923937135</v>
      </c>
    </row>
    <row r="24" spans="1:5" s="58" customFormat="1" ht="18" customHeight="1">
      <c r="A24" s="44" t="s">
        <v>217</v>
      </c>
      <c r="B24" s="63" t="s">
        <v>119</v>
      </c>
      <c r="C24" s="63"/>
      <c r="D24" s="100">
        <v>-545670509</v>
      </c>
      <c r="E24" s="102">
        <v>-545670509</v>
      </c>
    </row>
    <row r="25" spans="1:5" s="62" customFormat="1" ht="18.75" customHeight="1">
      <c r="A25" s="59" t="s">
        <v>120</v>
      </c>
      <c r="B25" s="60" t="s">
        <v>121</v>
      </c>
      <c r="C25" s="60"/>
      <c r="D25" s="52">
        <v>49336356512</v>
      </c>
      <c r="E25" s="52">
        <v>36707959347</v>
      </c>
    </row>
    <row r="26" spans="1:5" s="58" customFormat="1" ht="18" customHeight="1">
      <c r="A26" s="44" t="s">
        <v>20</v>
      </c>
      <c r="B26" s="63" t="s">
        <v>122</v>
      </c>
      <c r="C26" s="63"/>
      <c r="D26" s="100">
        <v>49336356512</v>
      </c>
      <c r="E26" s="100">
        <v>36707959347</v>
      </c>
    </row>
    <row r="27" spans="1:5" s="58" customFormat="1" ht="18" customHeight="1">
      <c r="A27" s="44" t="s">
        <v>123</v>
      </c>
      <c r="B27" s="63" t="s">
        <v>124</v>
      </c>
      <c r="C27" s="63"/>
      <c r="D27" s="100"/>
      <c r="E27" s="100"/>
    </row>
    <row r="28" spans="1:5" s="62" customFormat="1" ht="18.75" customHeight="1">
      <c r="A28" s="59" t="s">
        <v>125</v>
      </c>
      <c r="B28" s="60" t="s">
        <v>126</v>
      </c>
      <c r="C28" s="61"/>
      <c r="D28" s="52">
        <v>4041420002</v>
      </c>
      <c r="E28" s="52">
        <v>3964661328</v>
      </c>
    </row>
    <row r="29" spans="1:5" s="58" customFormat="1" ht="18" customHeight="1">
      <c r="A29" s="44" t="s">
        <v>22</v>
      </c>
      <c r="B29" s="63" t="s">
        <v>127</v>
      </c>
      <c r="C29" s="63"/>
      <c r="D29" s="100">
        <v>181555613</v>
      </c>
      <c r="E29" s="100">
        <v>1105515745</v>
      </c>
    </row>
    <row r="30" spans="1:5" s="58" customFormat="1" ht="18" customHeight="1">
      <c r="A30" s="44" t="s">
        <v>85</v>
      </c>
      <c r="B30" s="63" t="s">
        <v>128</v>
      </c>
      <c r="C30" s="63"/>
      <c r="D30" s="100">
        <v>3859864389</v>
      </c>
      <c r="E30" s="100">
        <v>2859145583</v>
      </c>
    </row>
    <row r="31" spans="1:5" s="58" customFormat="1" ht="18" customHeight="1">
      <c r="A31" s="44" t="s">
        <v>129</v>
      </c>
      <c r="B31" s="63">
        <v>153</v>
      </c>
      <c r="C31" s="63"/>
      <c r="D31" s="100"/>
      <c r="E31" s="100"/>
    </row>
    <row r="32" spans="1:5" s="58" customFormat="1" ht="18" customHeight="1">
      <c r="A32" s="44" t="s">
        <v>218</v>
      </c>
      <c r="B32" s="63">
        <v>154</v>
      </c>
      <c r="C32" s="63"/>
      <c r="D32" s="100"/>
      <c r="E32" s="100"/>
    </row>
    <row r="33" spans="1:5" s="58" customFormat="1" ht="18" customHeight="1">
      <c r="A33" s="44" t="s">
        <v>219</v>
      </c>
      <c r="B33" s="63">
        <v>155</v>
      </c>
      <c r="C33" s="63"/>
      <c r="D33" s="139"/>
      <c r="E33" s="139"/>
    </row>
    <row r="34" spans="1:5" s="66" customFormat="1" ht="37.5" customHeight="1">
      <c r="A34" s="64" t="s">
        <v>130</v>
      </c>
      <c r="B34" s="65" t="s">
        <v>131</v>
      </c>
      <c r="C34" s="65"/>
      <c r="D34" s="52">
        <v>32386427690</v>
      </c>
      <c r="E34" s="52">
        <v>36937606494</v>
      </c>
    </row>
    <row r="35" spans="1:5" s="62" customFormat="1" ht="18.75" customHeight="1">
      <c r="A35" s="59" t="s">
        <v>132</v>
      </c>
      <c r="B35" s="60" t="s">
        <v>133</v>
      </c>
      <c r="C35" s="61"/>
      <c r="D35" s="52">
        <v>0</v>
      </c>
      <c r="E35" s="52">
        <v>0</v>
      </c>
    </row>
    <row r="36" spans="1:5" s="58" customFormat="1" ht="18" customHeight="1">
      <c r="A36" s="44" t="s">
        <v>134</v>
      </c>
      <c r="B36" s="63" t="s">
        <v>135</v>
      </c>
      <c r="C36" s="63"/>
      <c r="D36" s="100">
        <v>0</v>
      </c>
      <c r="E36" s="100"/>
    </row>
    <row r="37" spans="1:5" s="58" customFormat="1" ht="18" customHeight="1">
      <c r="A37" s="44" t="s">
        <v>136</v>
      </c>
      <c r="B37" s="63">
        <v>212</v>
      </c>
      <c r="C37" s="63"/>
      <c r="D37" s="100"/>
      <c r="E37" s="101"/>
    </row>
    <row r="38" spans="1:5" s="58" customFormat="1" ht="18" customHeight="1">
      <c r="A38" s="44" t="s">
        <v>137</v>
      </c>
      <c r="B38" s="63">
        <v>213</v>
      </c>
      <c r="C38" s="63"/>
      <c r="D38" s="100"/>
      <c r="E38" s="101"/>
    </row>
    <row r="39" spans="1:5" s="58" customFormat="1" ht="18" customHeight="1">
      <c r="A39" s="44" t="s">
        <v>220</v>
      </c>
      <c r="B39" s="63">
        <v>214</v>
      </c>
      <c r="C39" s="63"/>
      <c r="D39" s="100"/>
      <c r="E39" s="101"/>
    </row>
    <row r="40" spans="1:5" s="58" customFormat="1" ht="18" customHeight="1">
      <c r="A40" s="44" t="s">
        <v>221</v>
      </c>
      <c r="B40" s="63">
        <v>215</v>
      </c>
      <c r="C40" s="63"/>
      <c r="D40" s="100"/>
      <c r="E40" s="101"/>
    </row>
    <row r="41" spans="1:5" s="58" customFormat="1" ht="18" customHeight="1">
      <c r="A41" s="44" t="s">
        <v>222</v>
      </c>
      <c r="B41" s="63">
        <v>219</v>
      </c>
      <c r="C41" s="63"/>
      <c r="D41" s="100"/>
      <c r="E41" s="101"/>
    </row>
    <row r="42" spans="1:5" s="67" customFormat="1" ht="18.75" customHeight="1">
      <c r="A42" s="19" t="s">
        <v>138</v>
      </c>
      <c r="B42" s="60" t="s">
        <v>139</v>
      </c>
      <c r="C42" s="60"/>
      <c r="D42" s="52">
        <v>26503400143</v>
      </c>
      <c r="E42" s="52">
        <v>27670807585</v>
      </c>
    </row>
    <row r="43" spans="1:5" s="58" customFormat="1" ht="18" customHeight="1">
      <c r="A43" s="44" t="s">
        <v>140</v>
      </c>
      <c r="B43" s="63" t="s">
        <v>141</v>
      </c>
      <c r="C43" s="63"/>
      <c r="D43" s="52">
        <v>26444404118</v>
      </c>
      <c r="E43" s="52">
        <v>27601979392</v>
      </c>
    </row>
    <row r="44" spans="1:5" s="58" customFormat="1" ht="18" customHeight="1">
      <c r="A44" s="44" t="s">
        <v>51</v>
      </c>
      <c r="B44" s="63" t="s">
        <v>142</v>
      </c>
      <c r="C44" s="63"/>
      <c r="D44" s="102">
        <v>65764146843</v>
      </c>
      <c r="E44" s="102">
        <v>64217033944</v>
      </c>
    </row>
    <row r="45" spans="1:5" s="58" customFormat="1" ht="18" customHeight="1">
      <c r="A45" s="44" t="s">
        <v>53</v>
      </c>
      <c r="B45" s="63" t="s">
        <v>143</v>
      </c>
      <c r="C45" s="63"/>
      <c r="D45" s="102">
        <v>-39319742725</v>
      </c>
      <c r="E45" s="102">
        <v>-36615054552</v>
      </c>
    </row>
    <row r="46" spans="1:5" s="58" customFormat="1" ht="18" customHeight="1">
      <c r="A46" s="44" t="s">
        <v>49</v>
      </c>
      <c r="B46" s="63" t="s">
        <v>50</v>
      </c>
      <c r="C46" s="63"/>
      <c r="D46" s="100"/>
      <c r="E46" s="101"/>
    </row>
    <row r="47" spans="1:5" s="58" customFormat="1" ht="18" customHeight="1">
      <c r="A47" s="44" t="s">
        <v>51</v>
      </c>
      <c r="B47" s="63" t="s">
        <v>52</v>
      </c>
      <c r="C47" s="63"/>
      <c r="D47" s="100"/>
      <c r="E47" s="101"/>
    </row>
    <row r="48" spans="1:5" s="58" customFormat="1" ht="18" customHeight="1">
      <c r="A48" s="44" t="s">
        <v>53</v>
      </c>
      <c r="B48" s="63" t="s">
        <v>54</v>
      </c>
      <c r="C48" s="63"/>
      <c r="D48" s="100"/>
      <c r="E48" s="101"/>
    </row>
    <row r="49" spans="1:5" s="58" customFormat="1" ht="18" customHeight="1">
      <c r="A49" s="44" t="s">
        <v>144</v>
      </c>
      <c r="B49" s="63" t="s">
        <v>145</v>
      </c>
      <c r="C49" s="63"/>
      <c r="D49" s="52">
        <v>58996025</v>
      </c>
      <c r="E49" s="52">
        <v>68828193</v>
      </c>
    </row>
    <row r="50" spans="1:5" s="58" customFormat="1" ht="18" customHeight="1">
      <c r="A50" s="44" t="s">
        <v>51</v>
      </c>
      <c r="B50" s="63" t="s">
        <v>146</v>
      </c>
      <c r="C50" s="63"/>
      <c r="D50" s="100">
        <v>1065511102</v>
      </c>
      <c r="E50" s="100">
        <v>1065511102</v>
      </c>
    </row>
    <row r="51" spans="1:5" s="58" customFormat="1" ht="18" customHeight="1">
      <c r="A51" s="44" t="s">
        <v>53</v>
      </c>
      <c r="B51" s="63" t="s">
        <v>147</v>
      </c>
      <c r="C51" s="63"/>
      <c r="D51" s="100">
        <v>-1006515077</v>
      </c>
      <c r="E51" s="100">
        <v>-996682909</v>
      </c>
    </row>
    <row r="52" spans="1:24" s="62" customFormat="1" ht="18.75" customHeight="1">
      <c r="A52" s="59" t="s">
        <v>55</v>
      </c>
      <c r="B52" s="60">
        <v>230</v>
      </c>
      <c r="C52" s="60"/>
      <c r="D52" s="101"/>
      <c r="E52" s="103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5" s="58" customFormat="1" ht="18" customHeight="1">
      <c r="A53" s="44" t="s">
        <v>51</v>
      </c>
      <c r="B53" s="63">
        <v>231</v>
      </c>
      <c r="C53" s="63"/>
      <c r="D53" s="101"/>
      <c r="E53" s="101"/>
    </row>
    <row r="54" spans="1:5" s="58" customFormat="1" ht="18" customHeight="1">
      <c r="A54" s="44" t="s">
        <v>53</v>
      </c>
      <c r="B54" s="63">
        <v>232</v>
      </c>
      <c r="C54" s="63"/>
      <c r="D54" s="101"/>
      <c r="E54" s="101"/>
    </row>
    <row r="55" spans="1:5" s="58" customFormat="1" ht="18.75" customHeight="1">
      <c r="A55" s="59" t="s">
        <v>223</v>
      </c>
      <c r="B55" s="63">
        <v>240</v>
      </c>
      <c r="C55" s="63"/>
      <c r="D55" s="52">
        <v>1187022728</v>
      </c>
      <c r="E55" s="52">
        <v>3404840341</v>
      </c>
    </row>
    <row r="56" spans="1:5" s="58" customFormat="1" ht="18" customHeight="1">
      <c r="A56" s="44" t="s">
        <v>224</v>
      </c>
      <c r="B56" s="63">
        <v>241</v>
      </c>
      <c r="C56" s="63"/>
      <c r="D56" s="101"/>
      <c r="E56" s="101"/>
    </row>
    <row r="57" spans="1:5" s="58" customFormat="1" ht="18" customHeight="1">
      <c r="A57" s="44" t="s">
        <v>225</v>
      </c>
      <c r="B57" s="63">
        <v>242</v>
      </c>
      <c r="C57" s="63"/>
      <c r="D57" s="100">
        <v>1187022728</v>
      </c>
      <c r="E57" s="100">
        <v>3404840341</v>
      </c>
    </row>
    <row r="58" spans="1:5" s="62" customFormat="1" ht="18.75" customHeight="1">
      <c r="A58" s="59" t="s">
        <v>226</v>
      </c>
      <c r="B58" s="60" t="s">
        <v>149</v>
      </c>
      <c r="C58" s="60"/>
      <c r="D58" s="52">
        <v>0</v>
      </c>
      <c r="E58" s="52">
        <v>0</v>
      </c>
    </row>
    <row r="59" spans="1:5" s="58" customFormat="1" ht="18" customHeight="1">
      <c r="A59" s="44" t="s">
        <v>25</v>
      </c>
      <c r="B59" s="63" t="s">
        <v>150</v>
      </c>
      <c r="C59" s="63"/>
      <c r="D59" s="100"/>
      <c r="E59" s="101"/>
    </row>
    <row r="60" spans="1:5" s="58" customFormat="1" ht="18" customHeight="1">
      <c r="A60" s="44" t="s">
        <v>26</v>
      </c>
      <c r="B60" s="63" t="s">
        <v>151</v>
      </c>
      <c r="C60" s="63"/>
      <c r="D60" s="100"/>
      <c r="E60" s="100"/>
    </row>
    <row r="61" spans="1:5" s="58" customFormat="1" ht="18" customHeight="1">
      <c r="A61" s="44" t="s">
        <v>227</v>
      </c>
      <c r="B61" s="63">
        <v>253</v>
      </c>
      <c r="C61" s="63"/>
      <c r="D61" s="100"/>
      <c r="E61" s="100"/>
    </row>
    <row r="62" spans="1:5" s="58" customFormat="1" ht="18" customHeight="1">
      <c r="A62" s="44" t="s">
        <v>204</v>
      </c>
      <c r="B62" s="63">
        <v>254</v>
      </c>
      <c r="C62" s="63"/>
      <c r="D62" s="100"/>
      <c r="E62" s="101"/>
    </row>
    <row r="63" spans="1:5" s="58" customFormat="1" ht="18" customHeight="1">
      <c r="A63" s="44" t="s">
        <v>228</v>
      </c>
      <c r="B63" s="63">
        <v>255</v>
      </c>
      <c r="C63" s="63"/>
      <c r="D63" s="101"/>
      <c r="E63" s="101"/>
    </row>
    <row r="64" spans="1:5" s="62" customFormat="1" ht="18.75" customHeight="1">
      <c r="A64" s="59" t="s">
        <v>229</v>
      </c>
      <c r="B64" s="60" t="s">
        <v>60</v>
      </c>
      <c r="C64" s="60"/>
      <c r="D64" s="52">
        <v>4696004819</v>
      </c>
      <c r="E64" s="52">
        <v>5861958568</v>
      </c>
    </row>
    <row r="65" spans="1:5" s="58" customFormat="1" ht="18" customHeight="1">
      <c r="A65" s="44" t="s">
        <v>61</v>
      </c>
      <c r="B65" s="63" t="s">
        <v>62</v>
      </c>
      <c r="C65" s="63"/>
      <c r="D65" s="100">
        <v>4426933829</v>
      </c>
      <c r="E65" s="100">
        <v>5592887578</v>
      </c>
    </row>
    <row r="66" spans="1:5" s="58" customFormat="1" ht="18" customHeight="1">
      <c r="A66" s="44" t="s">
        <v>63</v>
      </c>
      <c r="B66" s="63" t="s">
        <v>64</v>
      </c>
      <c r="C66" s="63"/>
      <c r="D66" s="100"/>
      <c r="E66" s="100">
        <v>0</v>
      </c>
    </row>
    <row r="67" spans="1:5" s="58" customFormat="1" ht="18" customHeight="1">
      <c r="A67" s="44" t="s">
        <v>65</v>
      </c>
      <c r="B67" s="63" t="s">
        <v>66</v>
      </c>
      <c r="C67" s="63"/>
      <c r="D67" s="100">
        <v>269070990</v>
      </c>
      <c r="E67" s="100">
        <v>269070990</v>
      </c>
    </row>
    <row r="68" spans="1:5" s="58" customFormat="1" ht="18" customHeight="1">
      <c r="A68" s="44"/>
      <c r="B68" s="63"/>
      <c r="C68" s="63"/>
      <c r="D68" s="100"/>
      <c r="E68" s="100"/>
    </row>
    <row r="69" spans="1:5" s="71" customFormat="1" ht="27.75" customHeight="1">
      <c r="A69" s="68" t="s">
        <v>152</v>
      </c>
      <c r="B69" s="69" t="s">
        <v>153</v>
      </c>
      <c r="C69" s="70" t="s">
        <v>107</v>
      </c>
      <c r="D69" s="104">
        <v>108813172477</v>
      </c>
      <c r="E69" s="104">
        <v>104493773370</v>
      </c>
    </row>
    <row r="70" spans="1:5" s="71" customFormat="1" ht="11.25" customHeight="1">
      <c r="A70" s="93"/>
      <c r="B70" s="94"/>
      <c r="C70" s="95"/>
      <c r="D70" s="98"/>
      <c r="E70" s="98"/>
    </row>
    <row r="71" spans="1:5" s="75" customFormat="1" ht="26.25" customHeight="1">
      <c r="A71" s="72" t="s">
        <v>10</v>
      </c>
      <c r="B71" s="73" t="s">
        <v>0</v>
      </c>
      <c r="C71" s="74" t="s">
        <v>103</v>
      </c>
      <c r="D71" s="111" t="s">
        <v>267</v>
      </c>
      <c r="E71" s="99" t="s">
        <v>104</v>
      </c>
    </row>
    <row r="72" spans="1:5" s="58" customFormat="1" ht="25.5" customHeight="1">
      <c r="A72" s="76" t="s">
        <v>154</v>
      </c>
      <c r="B72" s="76" t="s">
        <v>155</v>
      </c>
      <c r="C72" s="76" t="s">
        <v>107</v>
      </c>
      <c r="D72" s="77">
        <v>87105115548</v>
      </c>
      <c r="E72" s="77">
        <v>82094202515</v>
      </c>
    </row>
    <row r="73" spans="1:5" s="79" customFormat="1" ht="18" customHeight="1">
      <c r="A73" s="59" t="s">
        <v>156</v>
      </c>
      <c r="B73" s="78" t="s">
        <v>157</v>
      </c>
      <c r="C73" s="78" t="s">
        <v>107</v>
      </c>
      <c r="D73" s="52">
        <v>86540710642</v>
      </c>
      <c r="E73" s="52">
        <v>81529797609</v>
      </c>
    </row>
    <row r="74" spans="1:5" s="58" customFormat="1" ht="18" customHeight="1">
      <c r="A74" s="44" t="s">
        <v>230</v>
      </c>
      <c r="B74" s="63" t="s">
        <v>158</v>
      </c>
      <c r="C74" s="63"/>
      <c r="D74" s="100">
        <v>19512935616</v>
      </c>
      <c r="E74" s="100">
        <v>19980533000</v>
      </c>
    </row>
    <row r="75" spans="1:5" s="58" customFormat="1" ht="18" customHeight="1">
      <c r="A75" s="44" t="s">
        <v>231</v>
      </c>
      <c r="B75" s="63" t="s">
        <v>159</v>
      </c>
      <c r="C75" s="63"/>
      <c r="D75" s="100">
        <v>21852802579</v>
      </c>
      <c r="E75" s="100">
        <v>24523630428</v>
      </c>
    </row>
    <row r="76" spans="1:5" s="58" customFormat="1" ht="18" customHeight="1">
      <c r="A76" s="44" t="s">
        <v>35</v>
      </c>
      <c r="B76" s="63" t="s">
        <v>160</v>
      </c>
      <c r="C76" s="63"/>
      <c r="D76" s="100">
        <v>303667902</v>
      </c>
      <c r="E76" s="100">
        <v>704041119</v>
      </c>
    </row>
    <row r="77" spans="1:5" s="58" customFormat="1" ht="18" customHeight="1">
      <c r="A77" s="44" t="s">
        <v>161</v>
      </c>
      <c r="B77" s="63" t="s">
        <v>162</v>
      </c>
      <c r="C77" s="63"/>
      <c r="D77" s="139">
        <v>16733721839</v>
      </c>
      <c r="E77" s="100">
        <v>15978682537</v>
      </c>
    </row>
    <row r="78" spans="1:5" s="58" customFormat="1" ht="18" customHeight="1">
      <c r="A78" s="44" t="s">
        <v>163</v>
      </c>
      <c r="B78" s="63" t="s">
        <v>164</v>
      </c>
      <c r="C78" s="63"/>
      <c r="D78" s="100">
        <v>2826007816</v>
      </c>
      <c r="E78" s="100">
        <v>3491172174</v>
      </c>
    </row>
    <row r="79" spans="1:5" s="58" customFormat="1" ht="18" customHeight="1">
      <c r="A79" s="44" t="s">
        <v>232</v>
      </c>
      <c r="B79" s="63" t="s">
        <v>165</v>
      </c>
      <c r="C79" s="63"/>
      <c r="D79" s="100">
        <v>177183991</v>
      </c>
      <c r="E79" s="100">
        <v>177766666</v>
      </c>
    </row>
    <row r="80" spans="1:5" s="58" customFormat="1" ht="18" customHeight="1">
      <c r="A80" s="44" t="s">
        <v>233</v>
      </c>
      <c r="B80" s="63" t="s">
        <v>166</v>
      </c>
      <c r="C80" s="63"/>
      <c r="D80" s="100"/>
      <c r="E80" s="100"/>
    </row>
    <row r="81" spans="1:5" s="58" customFormat="1" ht="18" customHeight="1">
      <c r="A81" s="44" t="s">
        <v>70</v>
      </c>
      <c r="B81" s="63" t="s">
        <v>71</v>
      </c>
      <c r="C81" s="63"/>
      <c r="D81" s="100"/>
      <c r="E81" s="100"/>
    </row>
    <row r="82" spans="1:5" s="58" customFormat="1" ht="18" customHeight="1">
      <c r="A82" s="44" t="s">
        <v>234</v>
      </c>
      <c r="B82" s="63" t="s">
        <v>167</v>
      </c>
      <c r="C82" s="63"/>
      <c r="D82" s="139">
        <v>201499999</v>
      </c>
      <c r="E82" s="100">
        <v>170000000</v>
      </c>
    </row>
    <row r="83" spans="1:5" s="58" customFormat="1" ht="18" customHeight="1">
      <c r="A83" s="44" t="s">
        <v>235</v>
      </c>
      <c r="B83" s="63">
        <v>320</v>
      </c>
      <c r="C83" s="63"/>
      <c r="D83" s="139">
        <v>24932890900</v>
      </c>
      <c r="E83" s="100">
        <v>16503971685</v>
      </c>
    </row>
    <row r="84" spans="1:5" s="58" customFormat="1" ht="18" customHeight="1">
      <c r="A84" s="44" t="s">
        <v>236</v>
      </c>
      <c r="B84" s="63">
        <v>321</v>
      </c>
      <c r="C84" s="63"/>
      <c r="D84" s="100"/>
      <c r="E84" s="100"/>
    </row>
    <row r="85" spans="1:5" s="58" customFormat="1" ht="18" customHeight="1">
      <c r="A85" s="44" t="s">
        <v>237</v>
      </c>
      <c r="B85" s="63">
        <v>322</v>
      </c>
      <c r="C85" s="63"/>
      <c r="D85" s="139"/>
      <c r="E85" s="102"/>
    </row>
    <row r="86" spans="1:5" s="58" customFormat="1" ht="18" customHeight="1">
      <c r="A86" s="44" t="s">
        <v>238</v>
      </c>
      <c r="B86" s="63">
        <v>323</v>
      </c>
      <c r="C86" s="63"/>
      <c r="D86" s="139"/>
      <c r="E86" s="102"/>
    </row>
    <row r="87" spans="1:5" s="58" customFormat="1" ht="18" customHeight="1">
      <c r="A87" s="44" t="s">
        <v>239</v>
      </c>
      <c r="B87" s="63">
        <v>324</v>
      </c>
      <c r="C87" s="63"/>
      <c r="D87" s="100"/>
      <c r="E87" s="100"/>
    </row>
    <row r="88" spans="1:5" s="79" customFormat="1" ht="18" customHeight="1">
      <c r="A88" s="59" t="s">
        <v>168</v>
      </c>
      <c r="B88" s="78">
        <v>330</v>
      </c>
      <c r="C88" s="78" t="s">
        <v>107</v>
      </c>
      <c r="D88" s="52">
        <v>564404906</v>
      </c>
      <c r="E88" s="52">
        <v>564404906</v>
      </c>
    </row>
    <row r="89" spans="1:5" s="58" customFormat="1" ht="18" customHeight="1">
      <c r="A89" s="44" t="s">
        <v>82</v>
      </c>
      <c r="B89" s="63">
        <v>331</v>
      </c>
      <c r="C89" s="63"/>
      <c r="D89" s="100"/>
      <c r="E89" s="100"/>
    </row>
    <row r="90" spans="1:5" s="58" customFormat="1" ht="18" customHeight="1">
      <c r="A90" s="44" t="s">
        <v>240</v>
      </c>
      <c r="B90" s="63">
        <v>332</v>
      </c>
      <c r="C90" s="63"/>
      <c r="D90" s="100"/>
      <c r="E90" s="100"/>
    </row>
    <row r="91" spans="1:5" s="58" customFormat="1" ht="18" customHeight="1">
      <c r="A91" s="44" t="s">
        <v>241</v>
      </c>
      <c r="B91" s="63">
        <v>333</v>
      </c>
      <c r="C91" s="63"/>
      <c r="D91" s="100"/>
      <c r="E91" s="100"/>
    </row>
    <row r="92" spans="1:5" s="58" customFormat="1" ht="18" customHeight="1">
      <c r="A92" s="44" t="s">
        <v>242</v>
      </c>
      <c r="B92" s="63">
        <v>334</v>
      </c>
      <c r="C92" s="63"/>
      <c r="D92" s="139"/>
      <c r="E92" s="100"/>
    </row>
    <row r="93" spans="1:5" s="58" customFormat="1" ht="18" customHeight="1">
      <c r="A93" s="44" t="s">
        <v>243</v>
      </c>
      <c r="B93" s="63">
        <v>335</v>
      </c>
      <c r="C93" s="63"/>
      <c r="D93" s="139"/>
      <c r="E93" s="100"/>
    </row>
    <row r="94" spans="1:5" s="58" customFormat="1" ht="18" customHeight="1">
      <c r="A94" s="44" t="s">
        <v>244</v>
      </c>
      <c r="B94" s="63">
        <v>336</v>
      </c>
      <c r="C94" s="63"/>
      <c r="D94" s="139">
        <v>564404906</v>
      </c>
      <c r="E94" s="100">
        <v>564404906</v>
      </c>
    </row>
    <row r="95" spans="1:5" s="58" customFormat="1" ht="18" customHeight="1">
      <c r="A95" s="44" t="s">
        <v>245</v>
      </c>
      <c r="B95" s="63">
        <v>337</v>
      </c>
      <c r="C95" s="63"/>
      <c r="D95" s="139"/>
      <c r="E95" s="100">
        <v>0</v>
      </c>
    </row>
    <row r="96" spans="1:5" s="58" customFormat="1" ht="18" customHeight="1">
      <c r="A96" s="44" t="s">
        <v>246</v>
      </c>
      <c r="B96" s="63">
        <v>338</v>
      </c>
      <c r="C96" s="63"/>
      <c r="D96" s="139"/>
      <c r="E96" s="100"/>
    </row>
    <row r="97" spans="1:5" s="58" customFormat="1" ht="18" customHeight="1">
      <c r="A97" s="44" t="s">
        <v>247</v>
      </c>
      <c r="B97" s="63">
        <v>339</v>
      </c>
      <c r="C97" s="63"/>
      <c r="D97" s="139"/>
      <c r="E97" s="100"/>
    </row>
    <row r="98" spans="1:5" s="58" customFormat="1" ht="18" customHeight="1">
      <c r="A98" s="44" t="s">
        <v>248</v>
      </c>
      <c r="B98" s="63">
        <v>340</v>
      </c>
      <c r="C98" s="63"/>
      <c r="D98" s="100"/>
      <c r="E98" s="101"/>
    </row>
    <row r="99" spans="1:5" s="58" customFormat="1" ht="18" customHeight="1">
      <c r="A99" s="44" t="s">
        <v>249</v>
      </c>
      <c r="B99" s="97">
        <v>341</v>
      </c>
      <c r="C99" s="63"/>
      <c r="D99" s="100"/>
      <c r="E99" s="100"/>
    </row>
    <row r="100" spans="1:24" s="58" customFormat="1" ht="29.25" customHeight="1">
      <c r="A100" s="80" t="s">
        <v>169</v>
      </c>
      <c r="B100" s="80" t="s">
        <v>170</v>
      </c>
      <c r="C100" s="80" t="s">
        <v>107</v>
      </c>
      <c r="D100" s="52">
        <v>21708056929</v>
      </c>
      <c r="E100" s="52">
        <v>22399570855</v>
      </c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5" s="66" customFormat="1" ht="21.75" customHeight="1">
      <c r="A101" s="59" t="s">
        <v>171</v>
      </c>
      <c r="B101" s="60" t="s">
        <v>172</v>
      </c>
      <c r="C101" s="60" t="s">
        <v>107</v>
      </c>
      <c r="D101" s="52">
        <v>21708056929</v>
      </c>
      <c r="E101" s="52">
        <v>22399570855</v>
      </c>
    </row>
    <row r="102" spans="1:5" s="58" customFormat="1" ht="18" customHeight="1">
      <c r="A102" s="44" t="s">
        <v>173</v>
      </c>
      <c r="B102" s="63" t="s">
        <v>174</v>
      </c>
      <c r="C102" s="63"/>
      <c r="D102" s="100">
        <v>34098600000</v>
      </c>
      <c r="E102" s="100">
        <v>34098600000</v>
      </c>
    </row>
    <row r="103" spans="1:5" s="58" customFormat="1" ht="18" customHeight="1">
      <c r="A103" s="44" t="s">
        <v>175</v>
      </c>
      <c r="B103" s="63" t="s">
        <v>176</v>
      </c>
      <c r="C103" s="63" t="s">
        <v>107</v>
      </c>
      <c r="D103" s="100">
        <v>9611503300</v>
      </c>
      <c r="E103" s="100">
        <v>9611503300</v>
      </c>
    </row>
    <row r="104" spans="1:5" s="58" customFormat="1" ht="18" customHeight="1">
      <c r="A104" s="44" t="s">
        <v>250</v>
      </c>
      <c r="B104" s="63">
        <v>413</v>
      </c>
      <c r="C104" s="63"/>
      <c r="D104" s="100"/>
      <c r="E104" s="100"/>
    </row>
    <row r="105" spans="1:5" s="58" customFormat="1" ht="18" customHeight="1">
      <c r="A105" s="44" t="s">
        <v>251</v>
      </c>
      <c r="B105" s="63">
        <v>414</v>
      </c>
      <c r="C105" s="63"/>
      <c r="D105" s="100"/>
      <c r="E105" s="100"/>
    </row>
    <row r="106" spans="1:5" s="58" customFormat="1" ht="18" customHeight="1">
      <c r="A106" s="44" t="s">
        <v>252</v>
      </c>
      <c r="B106" s="63">
        <v>415</v>
      </c>
      <c r="C106" s="63" t="s">
        <v>107</v>
      </c>
      <c r="D106" s="100"/>
      <c r="E106" s="100"/>
    </row>
    <row r="107" spans="1:5" s="58" customFormat="1" ht="18" customHeight="1">
      <c r="A107" s="44" t="s">
        <v>253</v>
      </c>
      <c r="B107" s="63">
        <v>416</v>
      </c>
      <c r="C107" s="63" t="s">
        <v>107</v>
      </c>
      <c r="D107" s="100"/>
      <c r="E107" s="100"/>
    </row>
    <row r="108" spans="1:5" s="58" customFormat="1" ht="18" customHeight="1">
      <c r="A108" s="44" t="s">
        <v>254</v>
      </c>
      <c r="B108" s="63">
        <v>417</v>
      </c>
      <c r="C108" s="63"/>
      <c r="D108" s="100"/>
      <c r="E108" s="100"/>
    </row>
    <row r="109" spans="1:5" s="58" customFormat="1" ht="18" customHeight="1">
      <c r="A109" s="44" t="s">
        <v>255</v>
      </c>
      <c r="B109" s="63">
        <v>418</v>
      </c>
      <c r="C109" s="63"/>
      <c r="D109" s="100">
        <v>1128330763</v>
      </c>
      <c r="E109" s="100">
        <v>1128330763</v>
      </c>
    </row>
    <row r="110" spans="1:5" s="58" customFormat="1" ht="18" customHeight="1">
      <c r="A110" s="44" t="s">
        <v>256</v>
      </c>
      <c r="B110" s="63">
        <v>419</v>
      </c>
      <c r="C110" s="63"/>
      <c r="D110" s="100"/>
      <c r="E110" s="100"/>
    </row>
    <row r="111" spans="1:5" s="58" customFormat="1" ht="18" customHeight="1">
      <c r="A111" s="44" t="s">
        <v>257</v>
      </c>
      <c r="B111" s="63">
        <v>420</v>
      </c>
      <c r="C111" s="63"/>
      <c r="D111" s="100"/>
      <c r="E111" s="100"/>
    </row>
    <row r="112" spans="1:5" s="58" customFormat="1" ht="18" customHeight="1">
      <c r="A112" s="44" t="s">
        <v>258</v>
      </c>
      <c r="B112" s="63">
        <v>421</v>
      </c>
      <c r="C112" s="63" t="s">
        <v>107</v>
      </c>
      <c r="D112" s="145">
        <v>-23130377134</v>
      </c>
      <c r="E112" s="145">
        <v>-22438863208</v>
      </c>
    </row>
    <row r="113" spans="1:5" s="58" customFormat="1" ht="18" customHeight="1">
      <c r="A113" s="44" t="s">
        <v>259</v>
      </c>
      <c r="B113" s="63" t="s">
        <v>260</v>
      </c>
      <c r="C113" s="63"/>
      <c r="D113" s="147"/>
      <c r="E113" s="147"/>
    </row>
    <row r="114" spans="1:5" s="58" customFormat="1" ht="18" customHeight="1">
      <c r="A114" s="44" t="s">
        <v>261</v>
      </c>
      <c r="B114" s="63" t="s">
        <v>262</v>
      </c>
      <c r="C114" s="63"/>
      <c r="D114" s="147"/>
      <c r="E114" s="147"/>
    </row>
    <row r="115" spans="1:5" s="58" customFormat="1" ht="18" customHeight="1">
      <c r="A115" s="44" t="s">
        <v>263</v>
      </c>
      <c r="B115" s="63" t="s">
        <v>205</v>
      </c>
      <c r="C115" s="63"/>
      <c r="D115" s="100"/>
      <c r="E115" s="100"/>
    </row>
    <row r="116" spans="1:5" s="58" customFormat="1" ht="21.75" customHeight="1">
      <c r="A116" s="59" t="s">
        <v>177</v>
      </c>
      <c r="B116" s="60">
        <v>430</v>
      </c>
      <c r="C116" s="60" t="s">
        <v>107</v>
      </c>
      <c r="D116" s="141">
        <v>0</v>
      </c>
      <c r="E116" s="141">
        <v>0</v>
      </c>
    </row>
    <row r="117" spans="1:5" s="58" customFormat="1" ht="18" customHeight="1">
      <c r="A117" s="44" t="s">
        <v>189</v>
      </c>
      <c r="B117" s="63">
        <v>431</v>
      </c>
      <c r="C117" s="63"/>
      <c r="D117" s="102"/>
      <c r="E117" s="100"/>
    </row>
    <row r="118" spans="1:5" s="58" customFormat="1" ht="18" customHeight="1">
      <c r="A118" s="44" t="s">
        <v>190</v>
      </c>
      <c r="B118" s="63">
        <v>432</v>
      </c>
      <c r="C118" s="63" t="s">
        <v>107</v>
      </c>
      <c r="D118" s="102"/>
      <c r="E118" s="100"/>
    </row>
    <row r="119" spans="1:5" s="58" customFormat="1" ht="9.75" customHeight="1">
      <c r="A119" s="44"/>
      <c r="B119" s="63"/>
      <c r="C119" s="63"/>
      <c r="D119" s="102"/>
      <c r="E119" s="100"/>
    </row>
    <row r="120" spans="1:5" s="58" customFormat="1" ht="26.25" customHeight="1">
      <c r="A120" s="68" t="s">
        <v>178</v>
      </c>
      <c r="B120" s="69">
        <v>440</v>
      </c>
      <c r="C120" s="70" t="s">
        <v>107</v>
      </c>
      <c r="D120" s="104">
        <v>108813172477</v>
      </c>
      <c r="E120" s="104">
        <v>104493773370</v>
      </c>
    </row>
    <row r="121" ht="4.5" customHeight="1"/>
    <row r="122" spans="1:5" ht="12.75">
      <c r="A122" s="5"/>
      <c r="B122" s="5"/>
      <c r="C122" s="155" t="s">
        <v>266</v>
      </c>
      <c r="D122" s="155"/>
      <c r="E122" s="155"/>
    </row>
    <row r="123" spans="1:5" ht="16.5">
      <c r="A123" s="84" t="s">
        <v>179</v>
      </c>
      <c r="B123" s="5"/>
      <c r="C123" s="153" t="s">
        <v>201</v>
      </c>
      <c r="D123" s="153"/>
      <c r="E123" s="153"/>
    </row>
    <row r="124" spans="1:5" ht="12.75">
      <c r="A124" s="85" t="s">
        <v>196</v>
      </c>
      <c r="B124" s="5"/>
      <c r="C124" s="155" t="s">
        <v>180</v>
      </c>
      <c r="D124" s="155"/>
      <c r="E124" s="155"/>
    </row>
    <row r="125" spans="1:5" ht="12.75">
      <c r="A125" s="85"/>
      <c r="B125" s="5"/>
      <c r="C125" s="83"/>
      <c r="D125" s="83"/>
      <c r="E125" s="83"/>
    </row>
    <row r="126" spans="1:5" ht="12.75">
      <c r="A126" s="85"/>
      <c r="B126" s="5"/>
      <c r="C126" s="83"/>
      <c r="D126" s="86"/>
      <c r="E126" s="86"/>
    </row>
    <row r="127" spans="1:5" ht="12.75">
      <c r="A127" s="85"/>
      <c r="B127" s="5"/>
      <c r="C127" s="83"/>
      <c r="D127" s="86"/>
      <c r="E127" s="86"/>
    </row>
    <row r="128" spans="1:5" ht="12.75">
      <c r="A128" s="85"/>
      <c r="B128" s="5"/>
      <c r="C128" s="83"/>
      <c r="D128" s="86"/>
      <c r="E128" s="86"/>
    </row>
    <row r="129" spans="1:5" ht="12.75">
      <c r="A129" s="85"/>
      <c r="B129" s="5"/>
      <c r="C129" s="83"/>
      <c r="D129" s="86"/>
      <c r="E129" s="86"/>
    </row>
    <row r="130" spans="1:5" ht="12.75">
      <c r="A130" s="85"/>
      <c r="B130" s="5"/>
      <c r="C130" s="83"/>
      <c r="D130" s="86"/>
      <c r="E130" s="83"/>
    </row>
    <row r="131" spans="1:5" ht="12.75">
      <c r="A131" s="85"/>
      <c r="B131" s="5"/>
      <c r="C131" s="83"/>
      <c r="D131" s="86"/>
      <c r="E131" s="86"/>
    </row>
    <row r="132" spans="1:5" ht="12.75">
      <c r="A132" s="85"/>
      <c r="B132" s="5"/>
      <c r="C132" s="83"/>
      <c r="D132" s="86"/>
      <c r="E132" s="86"/>
    </row>
    <row r="133" spans="1:5" ht="12.75">
      <c r="A133" s="85"/>
      <c r="B133" s="5"/>
      <c r="C133" s="83"/>
      <c r="D133" s="83"/>
      <c r="E133" s="83"/>
    </row>
    <row r="134" spans="1:5" ht="12.75">
      <c r="A134" s="85"/>
      <c r="B134" s="5"/>
      <c r="C134" s="83"/>
      <c r="D134" s="86"/>
      <c r="E134" s="86"/>
    </row>
    <row r="135" spans="1:5" ht="12.75">
      <c r="A135" s="85"/>
      <c r="B135" s="5"/>
      <c r="C135" s="83"/>
      <c r="D135" s="109"/>
      <c r="E135" s="109"/>
    </row>
    <row r="136" spans="1:5" ht="12.75">
      <c r="A136" s="85"/>
      <c r="B136" s="5"/>
      <c r="C136" s="83"/>
      <c r="D136" s="86"/>
      <c r="E136" s="86"/>
    </row>
    <row r="137" spans="1:5" ht="12.75">
      <c r="A137" s="85"/>
      <c r="B137" s="5"/>
      <c r="C137" s="83"/>
      <c r="D137" s="86"/>
      <c r="E137" s="83"/>
    </row>
    <row r="138" spans="1:5" ht="12.75">
      <c r="A138" s="85"/>
      <c r="B138" s="5"/>
      <c r="C138" s="83"/>
      <c r="D138" s="86"/>
      <c r="E138" s="86"/>
    </row>
    <row r="139" spans="1:5" ht="12.75">
      <c r="A139" s="85"/>
      <c r="B139" s="5"/>
      <c r="C139" s="83"/>
      <c r="D139" s="83"/>
      <c r="E139" s="83"/>
    </row>
    <row r="140" spans="1:5" ht="12.75">
      <c r="A140" s="85"/>
      <c r="B140" s="5"/>
      <c r="C140" s="83"/>
      <c r="D140" s="86"/>
      <c r="E140" s="86"/>
    </row>
    <row r="141" spans="1:5" ht="12.75">
      <c r="A141" s="85"/>
      <c r="B141" s="5"/>
      <c r="C141" s="83"/>
      <c r="D141" s="83"/>
      <c r="E141" s="83"/>
    </row>
    <row r="142" spans="1:5" ht="15">
      <c r="A142" s="5"/>
      <c r="B142" s="5"/>
      <c r="C142" s="5"/>
      <c r="D142" s="1"/>
      <c r="E142" s="5"/>
    </row>
    <row r="143" spans="4:5" ht="15">
      <c r="D143" s="82"/>
      <c r="E143" s="82"/>
    </row>
    <row r="144" spans="4:5" ht="15">
      <c r="D144" s="87"/>
      <c r="E144" s="87"/>
    </row>
    <row r="145" spans="4:5" ht="15">
      <c r="D145" s="88"/>
      <c r="E145" s="88"/>
    </row>
    <row r="146" spans="4:5" ht="15">
      <c r="D146" s="88"/>
      <c r="E146" s="88"/>
    </row>
    <row r="147" spans="4:5" ht="15">
      <c r="D147" s="82"/>
      <c r="E147" s="82"/>
    </row>
  </sheetData>
  <sheetProtection/>
  <mergeCells count="10">
    <mergeCell ref="A1:A3"/>
    <mergeCell ref="B1:E1"/>
    <mergeCell ref="B2:E2"/>
    <mergeCell ref="B3:E3"/>
    <mergeCell ref="C123:E123"/>
    <mergeCell ref="C124:E124"/>
    <mergeCell ref="A4:E4"/>
    <mergeCell ref="A5:E5"/>
    <mergeCell ref="D6:E6"/>
    <mergeCell ref="C122:E122"/>
  </mergeCells>
  <printOptions/>
  <pageMargins left="0.65" right="0.15" top="0.6" bottom="0.1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.140625" defaultRowHeight="12.75"/>
  <cols>
    <col min="1" max="1" width="26.57421875" style="3" customWidth="1"/>
    <col min="2" max="2" width="1.1484375" style="3" customWidth="1"/>
    <col min="3" max="3" width="28.57421875" style="3" customWidth="1"/>
    <col min="4" max="16384" width="8.140625" style="3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PBN</cp:lastModifiedBy>
  <cp:lastPrinted>2016-08-19T01:06:25Z</cp:lastPrinted>
  <dcterms:created xsi:type="dcterms:W3CDTF">2001-04-16T07:56:21Z</dcterms:created>
  <dcterms:modified xsi:type="dcterms:W3CDTF">2016-09-01T01:32:41Z</dcterms:modified>
  <cp:category/>
  <cp:version/>
  <cp:contentType/>
  <cp:contentStatus/>
</cp:coreProperties>
</file>