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210" windowWidth="18720" windowHeight="11640" activeTab="4"/>
  </bookViews>
  <sheets>
    <sheet name="CDKT" sheetId="1" r:id="rId1"/>
    <sheet name="KQKD" sheetId="2" r:id="rId2"/>
    <sheet name="LCTT" sheetId="3" r:id="rId3"/>
    <sheet name="TMBCTC" sheetId="4" r:id="rId4"/>
    <sheet name="VCSH" sheetId="5" r:id="rId5"/>
  </sheets>
  <calcPr calcId="124519"/>
</workbook>
</file>

<file path=xl/calcChain.xml><?xml version="1.0" encoding="utf-8"?>
<calcChain xmlns="http://schemas.openxmlformats.org/spreadsheetml/2006/main">
  <c r="K26" i="5"/>
  <c r="J26"/>
  <c r="I26"/>
  <c r="G26"/>
  <c r="E26"/>
  <c r="H24"/>
  <c r="F24"/>
  <c r="H23"/>
  <c r="H26" s="1"/>
  <c r="D23"/>
  <c r="D26" s="1"/>
  <c r="G392" i="4"/>
  <c r="F392"/>
  <c r="G389"/>
  <c r="F389"/>
  <c r="G377"/>
  <c r="G369"/>
  <c r="F366"/>
  <c r="F369" s="1"/>
  <c r="G358"/>
  <c r="F358"/>
  <c r="F349"/>
  <c r="G339"/>
  <c r="F339"/>
  <c r="G329"/>
  <c r="F329"/>
  <c r="G319"/>
  <c r="G317"/>
  <c r="G313"/>
  <c r="G320" s="1"/>
  <c r="F302"/>
  <c r="F300"/>
  <c r="D300"/>
  <c r="G298"/>
  <c r="G297"/>
  <c r="G300" s="1"/>
  <c r="F295"/>
  <c r="F303" s="1"/>
  <c r="E295"/>
  <c r="D292"/>
  <c r="D295" s="1"/>
  <c r="D303" s="1"/>
  <c r="F278"/>
  <c r="F275"/>
  <c r="G248"/>
  <c r="F248"/>
  <c r="G244"/>
  <c r="F244"/>
  <c r="F223"/>
  <c r="G202"/>
  <c r="G191"/>
  <c r="G186"/>
  <c r="F186"/>
  <c r="F191" s="1"/>
  <c r="F114" i="3"/>
  <c r="G61" i="2"/>
  <c r="F61"/>
  <c r="E61"/>
  <c r="D61"/>
  <c r="G48"/>
  <c r="F48"/>
  <c r="E48"/>
  <c r="D48"/>
  <c r="G42"/>
  <c r="F42"/>
  <c r="E42"/>
  <c r="D42"/>
  <c r="G24"/>
  <c r="G57" s="1"/>
  <c r="G62" s="1"/>
  <c r="F24"/>
  <c r="F57" s="1"/>
  <c r="F62" s="1"/>
  <c r="E24"/>
  <c r="E57" s="1"/>
  <c r="E62" s="1"/>
  <c r="D24"/>
  <c r="D57" s="1"/>
  <c r="D62" s="1"/>
  <c r="E190" i="1"/>
  <c r="D190"/>
  <c r="E186"/>
  <c r="D186"/>
  <c r="E182"/>
  <c r="D182"/>
  <c r="E181"/>
  <c r="D181"/>
  <c r="E172"/>
  <c r="D172"/>
  <c r="E165"/>
  <c r="D165"/>
  <c r="E164"/>
  <c r="D164"/>
  <c r="D133"/>
  <c r="E128"/>
  <c r="D128"/>
  <c r="E116"/>
  <c r="D116"/>
  <c r="E115"/>
  <c r="D115"/>
  <c r="E114"/>
  <c r="E113" s="1"/>
  <c r="D113"/>
  <c r="E108"/>
  <c r="D96"/>
  <c r="E95"/>
  <c r="D95"/>
  <c r="E94"/>
  <c r="E90"/>
  <c r="D74"/>
  <c r="E73"/>
  <c r="D73"/>
  <c r="E72"/>
  <c r="E134" s="1"/>
  <c r="D72"/>
  <c r="D134" s="1"/>
  <c r="E64"/>
  <c r="D59"/>
  <c r="E55"/>
  <c r="D55"/>
  <c r="D51"/>
  <c r="E47"/>
  <c r="D47"/>
  <c r="E46"/>
  <c r="D46"/>
  <c r="D42"/>
  <c r="E40"/>
  <c r="D40"/>
  <c r="E39"/>
  <c r="D39"/>
  <c r="E32"/>
  <c r="D32"/>
  <c r="E30"/>
  <c r="D22"/>
  <c r="D20"/>
  <c r="E12"/>
  <c r="D12"/>
  <c r="E11"/>
  <c r="D11"/>
  <c r="E10"/>
  <c r="E71" s="1"/>
  <c r="D10"/>
  <c r="D71" s="1"/>
  <c r="F23" i="5" l="1"/>
  <c r="F26" s="1"/>
  <c r="G292" i="4"/>
  <c r="D302"/>
  <c r="F85" i="3"/>
  <c r="E68" i="2"/>
  <c r="E63"/>
  <c r="G68"/>
  <c r="G69" s="1"/>
  <c r="G84" s="1"/>
  <c r="G63"/>
  <c r="D68"/>
  <c r="D63"/>
  <c r="F68"/>
  <c r="F69" s="1"/>
  <c r="F84" s="1"/>
  <c r="F63"/>
  <c r="E133" i="1"/>
  <c r="G302" i="4" l="1"/>
  <c r="G295"/>
  <c r="G303" s="1"/>
</calcChain>
</file>

<file path=xl/sharedStrings.xml><?xml version="1.0" encoding="utf-8"?>
<sst xmlns="http://schemas.openxmlformats.org/spreadsheetml/2006/main" count="1456" uniqueCount="1081">
  <si>
    <t>CÔNG TY CỔ PHẦN CHỨNG KHOÁN CÔNG NGHIỆP VIỆT NAM</t>
  </si>
  <si>
    <t>Báo cáo tài chính</t>
  </si>
  <si>
    <t>Địa chỉ: 121 Lê Lợi, Quận 1, TPHCM</t>
  </si>
  <si>
    <t>Quý 4  năm tài chính 2016</t>
  </si>
  <si>
    <t>Tel: 08.39152188      Fax: 08.39152189</t>
  </si>
  <si>
    <t>Mẫu số ......</t>
  </si>
  <si>
    <t>CK - BẢNG TÌNH HÌNH TÀI CHÍNH</t>
  </si>
  <si>
    <t>Chỉ tiêu</t>
  </si>
  <si>
    <t>Mã chỉ tiêu</t>
  </si>
  <si>
    <t>Thuyết minh</t>
  </si>
  <si>
    <t>Năm N</t>
  </si>
  <si>
    <t>Năm N-1</t>
  </si>
  <si>
    <t>TÀI SẢN</t>
  </si>
  <si>
    <t>A. TÀI SẢN NGẮN HẠN (100 = 110 + 130)</t>
  </si>
  <si>
    <t>100</t>
  </si>
  <si>
    <t>I. Tài sản tài chính (110 = 111 -&gt;129)</t>
  </si>
  <si>
    <t>110</t>
  </si>
  <si>
    <t>1.Tiền và các khoản tương đương tiền</t>
  </si>
  <si>
    <t>111</t>
  </si>
  <si>
    <t>1.1. Tiền</t>
  </si>
  <si>
    <t>111.1</t>
  </si>
  <si>
    <t>1.2. Các khoản tương đương tiền</t>
  </si>
  <si>
    <t>111.2</t>
  </si>
  <si>
    <t>2. Các tài sản tài chính ghi nhận thông qua lãi lỗ (FVTPL)</t>
  </si>
  <si>
    <t>112</t>
  </si>
  <si>
    <t>3. Các  khoản đầu tư  giữ đến ngày đáo hạn (HTM)</t>
  </si>
  <si>
    <t>113</t>
  </si>
  <si>
    <t>4. Các khoản cho vay</t>
  </si>
  <si>
    <t>114</t>
  </si>
  <si>
    <t>5. Các tài sản tài chính sẵn sàng để bán (AFS)</t>
  </si>
  <si>
    <t>115</t>
  </si>
  <si>
    <t>6. Dự phòng suy giảm giá trị các tài sản tài chính và tài sản thế chấp</t>
  </si>
  <si>
    <t>116</t>
  </si>
  <si>
    <t>7. Các khoản phải thu</t>
  </si>
  <si>
    <t>117</t>
  </si>
  <si>
    <t>7.1. Phải thu bán các tài sản tài chính</t>
  </si>
  <si>
    <t>117.1</t>
  </si>
  <si>
    <t>7.2. Phải thu và dự thu cổ tức, tiền lãi các tài sản tài chính</t>
  </si>
  <si>
    <t>117.2</t>
  </si>
  <si>
    <t>7.2.1. Phải thu cổ tức, tiền lãi đến ngày nhận</t>
  </si>
  <si>
    <t>117.3</t>
  </si>
  <si>
    <t>Trong đó: Phải thu khó đòi về cổ tức, tiền lãi đến ngày nhận nhưng chưa nhận được</t>
  </si>
  <si>
    <t>117.3.1</t>
  </si>
  <si>
    <t xml:space="preserve">7.2.2. Dự thu cổ tức, tiền lãi chưa đến ngày nhận </t>
  </si>
  <si>
    <t>117.4</t>
  </si>
  <si>
    <t>8. Thuế giá trị gia tăng được khấu trừ</t>
  </si>
  <si>
    <t>118</t>
  </si>
  <si>
    <t>9. Phải thu các dịch vụ CTCK cung cấp</t>
  </si>
  <si>
    <t>119</t>
  </si>
  <si>
    <t>10. Phải thu nội bộ</t>
  </si>
  <si>
    <t>120</t>
  </si>
  <si>
    <t>11. Phải thu về lỗi giao dịch chứng khoán</t>
  </si>
  <si>
    <t>121</t>
  </si>
  <si>
    <t>12. Các khoản phải thu khác</t>
  </si>
  <si>
    <t>122</t>
  </si>
  <si>
    <t>13. Dự phòng suy giảm giá trị các khoản phải thu (*)</t>
  </si>
  <si>
    <t>129</t>
  </si>
  <si>
    <t>II.Tài sản ngắn hạn khác (130 = 131-&gt;136)</t>
  </si>
  <si>
    <t>130</t>
  </si>
  <si>
    <t>1. Tạm ứng</t>
  </si>
  <si>
    <t>131</t>
  </si>
  <si>
    <t>2. Vật tư văn phòng, công cụ, dụng cụ</t>
  </si>
  <si>
    <t>132</t>
  </si>
  <si>
    <t>3. Chi phí trả trước ngắn hạn</t>
  </si>
  <si>
    <t>133</t>
  </si>
  <si>
    <t>4. Cầm cố, thế chấp, ký quỹ, ký cược ngắn hạn</t>
  </si>
  <si>
    <t>134</t>
  </si>
  <si>
    <t>5. Tài sản ngắn hạn khác</t>
  </si>
  <si>
    <t>135</t>
  </si>
  <si>
    <t>6. Dự phòng suy giảm giá trị tài sản ngắn hạn khác</t>
  </si>
  <si>
    <t>136</t>
  </si>
  <si>
    <t>B.TÀI SẢN DÀI HẠN (200 = 210 + 220 + 230 + 240 + 250 - 260)</t>
  </si>
  <si>
    <t>200</t>
  </si>
  <si>
    <t xml:space="preserve">I. Tài sản tài chính dài hạn </t>
  </si>
  <si>
    <t>210</t>
  </si>
  <si>
    <t>1. Các khoản phải thu dài hạn</t>
  </si>
  <si>
    <t>211</t>
  </si>
  <si>
    <t>2. Các khoản đầu tư</t>
  </si>
  <si>
    <t>212</t>
  </si>
  <si>
    <t>2.1.Các khoản đầu tư nắm giữ đến ngày đáo hạn</t>
  </si>
  <si>
    <t>212.1</t>
  </si>
  <si>
    <t xml:space="preserve">2.2. Đầu tư vào công ty con </t>
  </si>
  <si>
    <t>212.2</t>
  </si>
  <si>
    <t xml:space="preserve">2.3. Đầu tư vào công ty liên doanh, liên kết </t>
  </si>
  <si>
    <t>212.3</t>
  </si>
  <si>
    <t>II. Tài sản cố định</t>
  </si>
  <si>
    <t>220</t>
  </si>
  <si>
    <t>1. Tài sản cố định hữu hình</t>
  </si>
  <si>
    <t>221</t>
  </si>
  <si>
    <t xml:space="preserve">  - Nguyên giá</t>
  </si>
  <si>
    <t>222</t>
  </si>
  <si>
    <t>- Giá trị hao mòn luỹ kế (*)</t>
  </si>
  <si>
    <t>223a</t>
  </si>
  <si>
    <t>- Đánh giá TSCĐHH theo giá trị hợp lý</t>
  </si>
  <si>
    <t>223b</t>
  </si>
  <si>
    <t>2. Tài sản cố định thuê tài chính</t>
  </si>
  <si>
    <t>224</t>
  </si>
  <si>
    <t>- Nguyên giá</t>
  </si>
  <si>
    <t>225</t>
  </si>
  <si>
    <t>226a</t>
  </si>
  <si>
    <t>- Đánh giá TSCĐTTC theo giá trị hợp lý</t>
  </si>
  <si>
    <t>226b</t>
  </si>
  <si>
    <t>3. Tài sản cố định vô hình</t>
  </si>
  <si>
    <t>227</t>
  </si>
  <si>
    <t>228</t>
  </si>
  <si>
    <t>229a</t>
  </si>
  <si>
    <t>- Đánh giá TSCĐVH theo giá trị hợp lý</t>
  </si>
  <si>
    <t>229b</t>
  </si>
  <si>
    <t>III. Bất động sản đầu tư</t>
  </si>
  <si>
    <t>230</t>
  </si>
  <si>
    <t xml:space="preserve"> - Nguyên giá</t>
  </si>
  <si>
    <t>231</t>
  </si>
  <si>
    <t>232a</t>
  </si>
  <si>
    <t>- Đánh giá BĐSĐT theo giá trị hợp lý</t>
  </si>
  <si>
    <t>232b</t>
  </si>
  <si>
    <t>IV.Chi phí xây dựng cơ bản dở dang</t>
  </si>
  <si>
    <t>240</t>
  </si>
  <si>
    <t>V. Tài sản dài hạn khác</t>
  </si>
  <si>
    <t>250</t>
  </si>
  <si>
    <t>1. Cầm cố, thế chấp, ký quỹ, ký cược dài hạn</t>
  </si>
  <si>
    <t>251</t>
  </si>
  <si>
    <t>2. Chi phí trả trước dài hạn</t>
  </si>
  <si>
    <t>252</t>
  </si>
  <si>
    <t xml:space="preserve">  3. Tài sản thuế thu nhập hoãn lại</t>
  </si>
  <si>
    <t>253</t>
  </si>
  <si>
    <t>4. Tiền nộp Quỹ Hỗ trợ thanh toán</t>
  </si>
  <si>
    <t>254</t>
  </si>
  <si>
    <t>5. Tài sản dài hạn khác</t>
  </si>
  <si>
    <t>255</t>
  </si>
  <si>
    <t>VI. Dự phòng suy giảm giá trị tài sản dài hạn</t>
  </si>
  <si>
    <t>260</t>
  </si>
  <si>
    <t xml:space="preserve">TỔNG CỘNG TÀI SẢN  
(270 = 100 + 200) 
</t>
  </si>
  <si>
    <t>270</t>
  </si>
  <si>
    <t>C. NỢ PHẢI TRẢ (300 = 310 + 340)</t>
  </si>
  <si>
    <t>300</t>
  </si>
  <si>
    <t>I. Nợ phải trả ngắn hạn</t>
  </si>
  <si>
    <t>310</t>
  </si>
  <si>
    <t>1. Vay và nợ thuê tài sản tài chính ngắn hạn</t>
  </si>
  <si>
    <t>311</t>
  </si>
  <si>
    <t xml:space="preserve">1.2.	Vay ngắn hạn </t>
  </si>
  <si>
    <t>312</t>
  </si>
  <si>
    <t>1.2. Nợ thuê tài sản tài chính ngắn hạn</t>
  </si>
  <si>
    <t>313</t>
  </si>
  <si>
    <t>2. Vay tài sản tài chính ngắn hạn</t>
  </si>
  <si>
    <t>314</t>
  </si>
  <si>
    <t>3. Trái phiếu chuyển đổi ngắn hạn</t>
  </si>
  <si>
    <t>315</t>
  </si>
  <si>
    <t>4.	Trái phiếu phát hành ngắn hạn</t>
  </si>
  <si>
    <t>316</t>
  </si>
  <si>
    <t xml:space="preserve">5 . Vay Quỹ Hỗ trợ thanh toán </t>
  </si>
  <si>
    <t>317</t>
  </si>
  <si>
    <t>6. Phải trả hoạt động giao dịch chứng khoán</t>
  </si>
  <si>
    <t>318</t>
  </si>
  <si>
    <t>7. Phải trả về lỗi giao dịch các tài sản tài chính</t>
  </si>
  <si>
    <t>319</t>
  </si>
  <si>
    <t>8.  Phải trả người bán ngắn hạn</t>
  </si>
  <si>
    <t>320</t>
  </si>
  <si>
    <t>9. Người mua trả tiền trước ngắn hạn</t>
  </si>
  <si>
    <t>321</t>
  </si>
  <si>
    <t>10. Thuế và các khoản phải nộp Nhà nước</t>
  </si>
  <si>
    <t>322</t>
  </si>
  <si>
    <t>11. Phải trả người lao động</t>
  </si>
  <si>
    <t>323</t>
  </si>
  <si>
    <t>12.Các khoản trích nộp phúc lợi nhân viên</t>
  </si>
  <si>
    <t>324</t>
  </si>
  <si>
    <t>13. Chi phí phải trả ngắn hạn</t>
  </si>
  <si>
    <t>325</t>
  </si>
  <si>
    <t>14. Phải trả nội bộ ngắn hạn</t>
  </si>
  <si>
    <t>326</t>
  </si>
  <si>
    <t>15. Doanh thu chưa thực hiện ngắn hạn</t>
  </si>
  <si>
    <t>327</t>
  </si>
  <si>
    <t>16. Nhận ký quỹ, ký cược ngắn hạn</t>
  </si>
  <si>
    <t>328</t>
  </si>
  <si>
    <t>17. Các khoản phải trả, phải nộp khác ngắn hạn</t>
  </si>
  <si>
    <t>329</t>
  </si>
  <si>
    <t>18. Dự phòng phải trả ngắn hạn</t>
  </si>
  <si>
    <t>330</t>
  </si>
  <si>
    <t>19. Quỹ khen thưởng, phúc lợi</t>
  </si>
  <si>
    <t>331</t>
  </si>
  <si>
    <t>II. Nợ phải trả dài hạn</t>
  </si>
  <si>
    <t>340</t>
  </si>
  <si>
    <t>1. Vay và nợ thuê tài sản tài chính dài hạn</t>
  </si>
  <si>
    <t>341</t>
  </si>
  <si>
    <t>1.1.Vay dài hạn</t>
  </si>
  <si>
    <t>342</t>
  </si>
  <si>
    <t>1.2. Nợ thuê tài sản tài chính dài hạn</t>
  </si>
  <si>
    <t>343</t>
  </si>
  <si>
    <t>2. Vay tài sản tài chính dài hạn</t>
  </si>
  <si>
    <t>344</t>
  </si>
  <si>
    <t xml:space="preserve"> 3.Trái phiếu chuyển đổi dài hạn</t>
  </si>
  <si>
    <t>345</t>
  </si>
  <si>
    <t>4. Trái phiếu phát hành dài hạn</t>
  </si>
  <si>
    <t>346</t>
  </si>
  <si>
    <t>5.  Phải trả người bán dài hạn</t>
  </si>
  <si>
    <t>347</t>
  </si>
  <si>
    <t xml:space="preserve"> 6. Người mua trả tiền trước dài hạn</t>
  </si>
  <si>
    <t>348</t>
  </si>
  <si>
    <t>7. Chi phí phải trả dài hạn</t>
  </si>
  <si>
    <t>349</t>
  </si>
  <si>
    <t>8. Phải trả nội bộ dài hạn</t>
  </si>
  <si>
    <t>350</t>
  </si>
  <si>
    <t>9. Doanh thu chưa thực hiện dài hạn</t>
  </si>
  <si>
    <t>351</t>
  </si>
  <si>
    <t>10. Nhận ký quỹ, ký cược dài hạn</t>
  </si>
  <si>
    <t>352</t>
  </si>
  <si>
    <t>11. Các khoản phải trả, phải nộp khác dài hạn</t>
  </si>
  <si>
    <t>353</t>
  </si>
  <si>
    <t>12. Dự phòng phải trả dài hạn</t>
  </si>
  <si>
    <t>354</t>
  </si>
  <si>
    <t xml:space="preserve">13. Dự phòng bồi thường thiệt hại cho Nhà đầu tư </t>
  </si>
  <si>
    <t>355</t>
  </si>
  <si>
    <t xml:space="preserve">14. Thuế thu nhập hoãn lại phải trả </t>
  </si>
  <si>
    <t>356</t>
  </si>
  <si>
    <t>15. Quỹ phát triển khoa học và công nghệ</t>
  </si>
  <si>
    <t>357</t>
  </si>
  <si>
    <t xml:space="preserve">A.	VỐN CHỦ SỞ HỮU   
(400 = 410 + 420) 
</t>
  </si>
  <si>
    <t>400</t>
  </si>
  <si>
    <t>I. Vốn chủ sở hữu</t>
  </si>
  <si>
    <t>410</t>
  </si>
  <si>
    <t>1. Vốn đầu tư của chủ sở hữu</t>
  </si>
  <si>
    <t>411</t>
  </si>
  <si>
    <t>1.1.Vốn góp của chủ sở hữu</t>
  </si>
  <si>
    <t>411.1</t>
  </si>
  <si>
    <t>a. Cổ phiếu phổ thông</t>
  </si>
  <si>
    <t>411.1a</t>
  </si>
  <si>
    <t>b. Cổ phiếu ưiu đãi</t>
  </si>
  <si>
    <t>411.1b</t>
  </si>
  <si>
    <t>1.2. Thặng dư vốn cổ phần</t>
  </si>
  <si>
    <t>411.2</t>
  </si>
  <si>
    <t>1.3.Quyền chọn chuyển đổi trái phiếu</t>
  </si>
  <si>
    <t>411.3</t>
  </si>
  <si>
    <t xml:space="preserve">1.4. Vốn khác của chủ sở hữu </t>
  </si>
  <si>
    <t>411.4</t>
  </si>
  <si>
    <t>1.5. Cổ phiếu quỹ (*)</t>
  </si>
  <si>
    <t>411.5</t>
  </si>
  <si>
    <t>2. Chênh lệch đánh giá tài sản theo giá trị hợp lý</t>
  </si>
  <si>
    <t>412</t>
  </si>
  <si>
    <t>3. Chênh lệch tỷ giá hối đoái</t>
  </si>
  <si>
    <t>413</t>
  </si>
  <si>
    <t>4. Quỹ dự trữ điều lệ</t>
  </si>
  <si>
    <t>414</t>
  </si>
  <si>
    <t>5. Quỹ dự phòng tài chính và rủi ro nghề nghiệp</t>
  </si>
  <si>
    <t>415</t>
  </si>
  <si>
    <t>6. Các Quỹ khác thuộc vốn chủ sở hữu</t>
  </si>
  <si>
    <t>416</t>
  </si>
  <si>
    <t xml:space="preserve"> 7. Lợi nhuận chưa phân phối</t>
  </si>
  <si>
    <t>417</t>
  </si>
  <si>
    <t>7.1.Lợi nhuận đã thực hiện</t>
  </si>
  <si>
    <t>417.1</t>
  </si>
  <si>
    <t>7.2.Lợi nhuận chưa thực hiện</t>
  </si>
  <si>
    <t>417.2</t>
  </si>
  <si>
    <t>8. Lợi ích của cổ đông không nắm quyền kiểm soát</t>
  </si>
  <si>
    <t>418</t>
  </si>
  <si>
    <t>II. Nguồn kinh phí và quỹ khác</t>
  </si>
  <si>
    <t>420</t>
  </si>
  <si>
    <t>TỔNG CỘNG VỐN CHỦ SỞ HỮU</t>
  </si>
  <si>
    <t>430</t>
  </si>
  <si>
    <t>TỔNG CỘNG NỢ PHẢI TRẢ VÀ VỐN CHỦ SỞ HỮU</t>
  </si>
  <si>
    <t>440</t>
  </si>
  <si>
    <t>LỢI NHUẬN ĐÃ PHÂN PHỐI CHO NHÀ ĐẦU TƯ</t>
  </si>
  <si>
    <t>450</t>
  </si>
  <si>
    <t>1. Lợi nhuận đã phân phối cho Nhà đầu tư trong năm</t>
  </si>
  <si>
    <t>451</t>
  </si>
  <si>
    <t>CÁC CHỈ TIÊU NGOÀI BÁO CÁO TÌNH HÌNH TÀI CHÍNH HỢP NHẤT</t>
  </si>
  <si>
    <t>A. TÀI SẢN CỦA CTCK VÀ TÀI SẢN QUẢN LÝ THEO CAM KẾT</t>
  </si>
  <si>
    <t>1. Tài sản cố định thuê ngoài</t>
  </si>
  <si>
    <t>001</t>
  </si>
  <si>
    <t>2. Chứng chỉ có giá nhận giữ hộ</t>
  </si>
  <si>
    <t>002</t>
  </si>
  <si>
    <t>3. Tài sản nhận thế chấp</t>
  </si>
  <si>
    <t>003</t>
  </si>
  <si>
    <t>4. Nợ khó đòi đã xử lý</t>
  </si>
  <si>
    <t>004</t>
  </si>
  <si>
    <t>5. Ngoại tệ các loại</t>
  </si>
  <si>
    <t>005</t>
  </si>
  <si>
    <t>6. Cổ phiếu đang lưu hành</t>
  </si>
  <si>
    <t>006</t>
  </si>
  <si>
    <t>7. Cổ phiếu quỹ</t>
  </si>
  <si>
    <t>007</t>
  </si>
  <si>
    <t>8. Tài sản tài chính niêm yết/đăng ký giao dịch tại VSD của CTCK</t>
  </si>
  <si>
    <t>008</t>
  </si>
  <si>
    <t>a. Tài sản tài chính giao dịch tự do chuyển nhượng</t>
  </si>
  <si>
    <t>008.1</t>
  </si>
  <si>
    <t>b.Tài sản tài chính hạn chế chuyển nhượng</t>
  </si>
  <si>
    <t>008.2</t>
  </si>
  <si>
    <t>c.Tài sản tài chính giao dịch cầm cố</t>
  </si>
  <si>
    <t>008.3</t>
  </si>
  <si>
    <t>d.Tài sản tài chính phong tỏa, tạm giữ</t>
  </si>
  <si>
    <t>008.4</t>
  </si>
  <si>
    <t>e.Tài sản tài chính chờ thanh toán</t>
  </si>
  <si>
    <t>008.5</t>
  </si>
  <si>
    <t>f.Tài sản tài chính chờ cho vay</t>
  </si>
  <si>
    <t>008.6</t>
  </si>
  <si>
    <t xml:space="preserve">g.Tài sản tài chính ký quỹ đảm bảo khoản vay </t>
  </si>
  <si>
    <t>008.7</t>
  </si>
  <si>
    <t>9. Tài sản tài chính đã lưu ký tại VSD và chưa giao dịch của CTCK</t>
  </si>
  <si>
    <t>009</t>
  </si>
  <si>
    <t>a.Tài sản tài chính đã lưu ký tại VSD và chưa giao dịch, tự do chuyển nhượng</t>
  </si>
  <si>
    <t>009.1</t>
  </si>
  <si>
    <t>b.Tài sản tài chính đã lưu ký tại VSD và chưa giao dịch, hạn chế chuyển nhượng</t>
  </si>
  <si>
    <t>009.2</t>
  </si>
  <si>
    <t>c.Tài sản tài chính đã lưu ký tại VSD và chưa giao dịch, cầm cố</t>
  </si>
  <si>
    <t>009.3</t>
  </si>
  <si>
    <t>d.Tài sản tài chính đã lưu ký tại VSD và chưa giao dịch, phong tỏa, tạm giữ</t>
  </si>
  <si>
    <t>009.4</t>
  </si>
  <si>
    <t xml:space="preserve">10. Tài sản tài chính chờ về của CTCK </t>
  </si>
  <si>
    <t>010</t>
  </si>
  <si>
    <t xml:space="preserve">11. Tài sản tài chính sửa lỗi giao dịch của CTCK </t>
  </si>
  <si>
    <t>011</t>
  </si>
  <si>
    <t xml:space="preserve">12. Tài sản tài chính chưa lưu ký tại VSD của CTCK </t>
  </si>
  <si>
    <t>012</t>
  </si>
  <si>
    <t>13. Tài sản tài chính được hưởng quyền của CTCK</t>
  </si>
  <si>
    <t>013</t>
  </si>
  <si>
    <t xml:space="preserve">B. TÀI SẢN VÀ CÁC KHOẢN PHẢI TRẢ VỀ TÀI SẢN QUẢN LÝ CAM KẾT VỚI KHÁCH HÀNG </t>
  </si>
  <si>
    <t>Số lượng chứng khoán</t>
  </si>
  <si>
    <t>1.Tài sản tài chính niêm yết/đăng ký giao dịch tại VSD của Nhà đầu tư</t>
  </si>
  <si>
    <t>021</t>
  </si>
  <si>
    <t>a.Tài sản tài chính giao dịch tự do chuyển nhượng</t>
  </si>
  <si>
    <t>021.1</t>
  </si>
  <si>
    <t>021.2</t>
  </si>
  <si>
    <t>021.3</t>
  </si>
  <si>
    <t>021.4</t>
  </si>
  <si>
    <t>021.5</t>
  </si>
  <si>
    <t>f. Tài sản tài chính chờ cho vay</t>
  </si>
  <si>
    <t>021.6</t>
  </si>
  <si>
    <t>2. Tài sản tài chính đã lưu ký tại VSD và chưa giao dịch của Nhà đầu tư</t>
  </si>
  <si>
    <t>022</t>
  </si>
  <si>
    <t>022.1</t>
  </si>
  <si>
    <t>022.2</t>
  </si>
  <si>
    <t>022.3</t>
  </si>
  <si>
    <t>022.4</t>
  </si>
  <si>
    <t>3. Tài sản tài chính chờ về của Nhà đầu tư</t>
  </si>
  <si>
    <t>023</t>
  </si>
  <si>
    <t>4.Tài sản tài chính chưa lưu ký tại VSD của Nhà đầu tư</t>
  </si>
  <si>
    <t>024</t>
  </si>
  <si>
    <t>5.Tài sản tài chính được hưởng quyền của Nhà đầu tư</t>
  </si>
  <si>
    <t>025</t>
  </si>
  <si>
    <t>Đồng Việt Nam</t>
  </si>
  <si>
    <t>6. Tiền gửi của khách hàng</t>
  </si>
  <si>
    <t>026</t>
  </si>
  <si>
    <t>6.1. Tiền gửi về hoạt động môi giới chứng khoán</t>
  </si>
  <si>
    <t>027</t>
  </si>
  <si>
    <t>a. Tiền gửi của Nhà đầu tư về giao dịch chứng khoán theo phương thức CTCK quản lý</t>
  </si>
  <si>
    <t>027.1</t>
  </si>
  <si>
    <t xml:space="preserve">b.Tiền của Nhà đầu tư về giao dịch chứng khoán theo phương thức Ngân hàng thương mại quản lý  </t>
  </si>
  <si>
    <t>027.2</t>
  </si>
  <si>
    <t>6.2.Tiền gửi tổng hợp giao dịch chứng khoán cho khách hàng</t>
  </si>
  <si>
    <t>6.3. Tiền gửi bù trừ và thanh toán giao dịch chứng khoán</t>
  </si>
  <si>
    <t>028</t>
  </si>
  <si>
    <t>a.Tiền gửi bù trừ và thanh toán giao dịch chứng khoán Nhà đầu tư trong nước</t>
  </si>
  <si>
    <t>028.1</t>
  </si>
  <si>
    <t>b.Tiền gửi Tiền gửi bù trừ và thanh toán giao dịch chứng khoán Nhà đầu tư nước ngoài</t>
  </si>
  <si>
    <t>028.2</t>
  </si>
  <si>
    <t>6.4. Tiền gửi của Tổ chức phát hành chứng khoán</t>
  </si>
  <si>
    <t>029</t>
  </si>
  <si>
    <t>7. Phải trả Nhà đầu tư về tiền gửi giao dịch chứng khoán theo phương thức CTCK quản lý</t>
  </si>
  <si>
    <t>030</t>
  </si>
  <si>
    <t xml:space="preserve">7.1. Phải trả Nhà đầu tư trong nước về tiền gửi giao dịch chứng khoán theo phương thức CTCK quản lý </t>
  </si>
  <si>
    <t>030.1</t>
  </si>
  <si>
    <t>7.2. Phải trả Nhà đầu tư nước ngoài về tiền gửi giao dịch chứng khoán theo phương thức CTCK quản lý</t>
  </si>
  <si>
    <t>030.2</t>
  </si>
  <si>
    <t xml:space="preserve">8. Phải trả Nhà đầu tư về tiền gửi giao dịch chứng khoán theo phương thức Ngân hàng thương mại quản lý </t>
  </si>
  <si>
    <t>031</t>
  </si>
  <si>
    <t xml:space="preserve">8.1. Phải trả Nhà đầu tư trong nước về tiền gửi giao dịch chứng khoán theo phương thức Ngân hàng thương mại quản lý </t>
  </si>
  <si>
    <t>031.1</t>
  </si>
  <si>
    <t xml:space="preserve">8.2. Phải trả Nhà đầu tư nước ngoài về tiền gửi giao dịch chứng khoán theo phương thức Ngân hàng thương mại quản lý </t>
  </si>
  <si>
    <t>031.2</t>
  </si>
  <si>
    <t>9. Phải trả Tổ chức phát hành chứng khoán</t>
  </si>
  <si>
    <t>032</t>
  </si>
  <si>
    <t>10. Phải thu/phải trả của khách hàng về lỗi giao dịch các tài sản tài chính</t>
  </si>
  <si>
    <t>033</t>
  </si>
  <si>
    <t>11. Phải trả vay CTCK</t>
  </si>
  <si>
    <t>034</t>
  </si>
  <si>
    <t>12. Phải trả cổ tức, gốc và lãi trái phiếu</t>
  </si>
  <si>
    <t>035</t>
  </si>
  <si>
    <t>Quý 4 năm tài chính 2016</t>
  </si>
  <si>
    <t>CK - BÁO CÁO THU NHẬP TOÀN DIỆN</t>
  </si>
  <si>
    <t>Quý năm nay</t>
  </si>
  <si>
    <t>Quý năm trước</t>
  </si>
  <si>
    <t>Lũy kế từ đầu năm đến cuối quý này(Năm nay)</t>
  </si>
  <si>
    <t>Lũy kế từ đầu năm đến cuối quý này(Năm trước)</t>
  </si>
  <si>
    <t xml:space="preserve">I. DOANH THU HOẠT ĐỘNG </t>
  </si>
  <si>
    <t>1.1. Lãi từ các tài sản tài chính ghi nhận thông qua lãi/lỗ (FVTPL)</t>
  </si>
  <si>
    <t>01</t>
  </si>
  <si>
    <t>a.Lãi bán các tài sản tài chính</t>
  </si>
  <si>
    <t>01.1</t>
  </si>
  <si>
    <t>b. Chênh lệch tăng đánh giá lại các TSTC thông qua lãi/lỗ</t>
  </si>
  <si>
    <t>01.2</t>
  </si>
  <si>
    <t>c. Cổ tức, tiền lãi phát sinh từ tài sản tài chính PVTPL</t>
  </si>
  <si>
    <t>01.3</t>
  </si>
  <si>
    <t>1.2. Lãi từ các khoản đầu tư nắm giữ đến ngày đáo hạn (HTM)</t>
  </si>
  <si>
    <t>02</t>
  </si>
  <si>
    <t>1.3. Lãi từ các khoản cho vay và phải thu</t>
  </si>
  <si>
    <t>03</t>
  </si>
  <si>
    <t>1.4. Lãi từ các tài sản tài chính sẵn sàng để bán (AFS)</t>
  </si>
  <si>
    <t>04</t>
  </si>
  <si>
    <t>1.5. Lãi từ các công cụ phái sinh phòng ngừa rủi ro</t>
  </si>
  <si>
    <t>05</t>
  </si>
  <si>
    <t>1.6. Doanh thu môi giới chứng khoán</t>
  </si>
  <si>
    <t>06</t>
  </si>
  <si>
    <t>1.7. Doanh thu bảo lãnh, đại lý phát hành chứng khoán</t>
  </si>
  <si>
    <t>07</t>
  </si>
  <si>
    <t>1.8. Doanh thu tư vấn</t>
  </si>
  <si>
    <t>08</t>
  </si>
  <si>
    <t>1.9. Doanh thu hoạt động nhận ủy thác, đấu giá</t>
  </si>
  <si>
    <t>09</t>
  </si>
  <si>
    <t>1.10. Doanh thu lưu ký chứng khoán</t>
  </si>
  <si>
    <t>10</t>
  </si>
  <si>
    <t xml:space="preserve">1.11. Thu nhập hoạt động khác </t>
  </si>
  <si>
    <t>11</t>
  </si>
  <si>
    <t>Cộng doanh thu hoạt động (20 = 01&gt;11)</t>
  </si>
  <si>
    <t>20</t>
  </si>
  <si>
    <t xml:space="preserve">II. CHI PHÍ HOẠT ĐỘNG </t>
  </si>
  <si>
    <t>2.1. Lỗ các tài sản tài chính ghi nhận thông qua lãi lỗ (FVTPL)</t>
  </si>
  <si>
    <t>21</t>
  </si>
  <si>
    <t>a. Lỗ bán các tài sản tài chính</t>
  </si>
  <si>
    <t>21.1</t>
  </si>
  <si>
    <t>b. Chênh lệch giảm đánh giá lại các TSTC thông qua lãi/lỗ</t>
  </si>
  <si>
    <t>21.2</t>
  </si>
  <si>
    <t>c. Chi phí giao dịch mua các tài sản tài chính FVTPL</t>
  </si>
  <si>
    <t>21.3</t>
  </si>
  <si>
    <t>2.2. Lỗ các khoản đầu tư nắm giữ đến ngày đáo hạn (HTM)</t>
  </si>
  <si>
    <t>22</t>
  </si>
  <si>
    <t>2.3. Chi phí lãi vay, lỗ từ các khoản cho vay và phải thu</t>
  </si>
  <si>
    <t>23</t>
  </si>
  <si>
    <t>2.4. Lỗ bán các tài sản tài chính sẵn sàng để bán (AFS)</t>
  </si>
  <si>
    <t>24</t>
  </si>
  <si>
    <t>2.5. Lỗ từ các tài sản tài chính phái sinh phòng ngừa rủi ro</t>
  </si>
  <si>
    <t>25</t>
  </si>
  <si>
    <t>2.6. Chi phí hoạt động tự doanh</t>
  </si>
  <si>
    <t>26</t>
  </si>
  <si>
    <t>2.7. Chi phí môi giới chứng khoán</t>
  </si>
  <si>
    <t>27</t>
  </si>
  <si>
    <t>2.8. Chi phí hoạt động bảo lãnh, đại lý phát hành chứng khoán</t>
  </si>
  <si>
    <t>28</t>
  </si>
  <si>
    <t>2.9. Chi phí tư vấn</t>
  </si>
  <si>
    <t>29</t>
  </si>
  <si>
    <t>2.10.	Chi phí hoạt động đấu giá, ủy thác</t>
  </si>
  <si>
    <t>30</t>
  </si>
  <si>
    <t>2.11. Chi phí lưu ký chứng khoán</t>
  </si>
  <si>
    <t>31</t>
  </si>
  <si>
    <t xml:space="preserve">2.12. Chi phí khác </t>
  </si>
  <si>
    <t>32</t>
  </si>
  <si>
    <t>Trong đó: Chi phí sửa lỗi giao dịch chứng khoán, lỗi khác</t>
  </si>
  <si>
    <t>33</t>
  </si>
  <si>
    <t>Cộng chi phí hoạt động (40 = 21-&gt;33)</t>
  </si>
  <si>
    <t>40</t>
  </si>
  <si>
    <t>III. DOANH THU HOẠT ĐỘNG TÀI CHÍNH</t>
  </si>
  <si>
    <t>3.1. Chênh lệch lãi tỷ giá hối đoái đã và chưa thực hiện</t>
  </si>
  <si>
    <t>41</t>
  </si>
  <si>
    <t>3.2. Doanh thu, dự thu cổ tức, lãi tiền gửi không cố định phát sinh trong kỳ</t>
  </si>
  <si>
    <t>42</t>
  </si>
  <si>
    <t>3.3. Lãi bán, thanh lý các khoản đầu tư vào công ty con, liên kết, liên doanh</t>
  </si>
  <si>
    <t>43</t>
  </si>
  <si>
    <t>3.4. Doanh thu khác về đầu tư</t>
  </si>
  <si>
    <t>44</t>
  </si>
  <si>
    <t>Cộng doanh thu hoạt động tài chính (50 = 41-&gt;44)</t>
  </si>
  <si>
    <t>50</t>
  </si>
  <si>
    <t xml:space="preserve">IV. CHI PHÍ TÀI CHÍNH </t>
  </si>
  <si>
    <t>4.1. Chênh lệch lỗ tỷ giá hối đoái đã và chưa thực hiện</t>
  </si>
  <si>
    <t>51</t>
  </si>
  <si>
    <t>4.2. Chi phí lãi vay</t>
  </si>
  <si>
    <t>52</t>
  </si>
  <si>
    <t>4.3. Lỗ bán, thanh lý các khoản đầu tư vào công ty con, liên kết, liên doanh</t>
  </si>
  <si>
    <t>53</t>
  </si>
  <si>
    <t>4.4. Chi phí đầu tư khác</t>
  </si>
  <si>
    <t>54</t>
  </si>
  <si>
    <t>Cộng chi phí tài chính (60 = 51-&gt;54)</t>
  </si>
  <si>
    <t>60</t>
  </si>
  <si>
    <t>V. CHI BÁN HÀNG</t>
  </si>
  <si>
    <t>61</t>
  </si>
  <si>
    <t>VI. CHI PHÍ QUẢN LÝ CÔNG TY CHỨNG KHOÁN</t>
  </si>
  <si>
    <t>62</t>
  </si>
  <si>
    <t>VII. KẾT QUẢ HOẠT ĐỘNG (70= 20+50-40-60-61-62)</t>
  </si>
  <si>
    <t>70</t>
  </si>
  <si>
    <t xml:space="preserve">VIII. THU NHẬP KHÁC VÀ CHI PHÍ KHÁC </t>
  </si>
  <si>
    <t>8.1. Thu nhập khác</t>
  </si>
  <si>
    <t>71</t>
  </si>
  <si>
    <t>8.2. Chi phí khác</t>
  </si>
  <si>
    <t>72</t>
  </si>
  <si>
    <t>Cộng kết quả hoạt động khác (80= 71-72)</t>
  </si>
  <si>
    <t>80</t>
  </si>
  <si>
    <t>IX. TỔNG LỢI NHUẬN KẾ TOÁN TRƯỚC THUẾ (90=70 + 80)</t>
  </si>
  <si>
    <t>90</t>
  </si>
  <si>
    <t>9.1. Lợi nhuận đã thực hiện</t>
  </si>
  <si>
    <t>91</t>
  </si>
  <si>
    <t>9.2. Lợi nhuận chưa thực hiện</t>
  </si>
  <si>
    <t>92</t>
  </si>
  <si>
    <t>X. CHI PHÍ THUẾ TNDN</t>
  </si>
  <si>
    <t>10.1.Chi phí thuế TNDN hiện hành</t>
  </si>
  <si>
    <t>100.1</t>
  </si>
  <si>
    <t>10.2.Chi phí thuế TNDN hoãn lại</t>
  </si>
  <si>
    <t>100.2</t>
  </si>
  <si>
    <t>XI. LỢI NHUẬN KẾ TOÁN SAU THUẾ TNDN (200 = 90 - 100)</t>
  </si>
  <si>
    <t>11.1. Lợi nhuận sau thuế phân bổ cho chủ sở hữu</t>
  </si>
  <si>
    <t>201</t>
  </si>
  <si>
    <t>11.2. Lợi nhuận sau thuế trích các Quỹ dự trữ điều lệ, Quỹ Dự phòng tài chính và rủi ro nghề nghiệp theo quy định của Điều lệ Công ty là %)</t>
  </si>
  <si>
    <t>202</t>
  </si>
  <si>
    <t>XII. THU NHẬP (LỖ) TOÀN DIỆN KHÁC SAU THUẾ TNDN</t>
  </si>
  <si>
    <t>12.1. Lãi/(Lỗ) từ đánh giá lại các các khoản đầu tư giữ đến ngày đáo hạn</t>
  </si>
  <si>
    <t>301</t>
  </si>
  <si>
    <t>12.2.Lãi/(Lỗ) từ đánh giá lại các tài sản tài chính sẵn sàng để bán</t>
  </si>
  <si>
    <t>302</t>
  </si>
  <si>
    <t>12.3. Lãi (lỗ) toàn diện khác được chia từ hoạt động đầu tư vào công ty con, đầu tư liên kết, liên doanh</t>
  </si>
  <si>
    <t>303</t>
  </si>
  <si>
    <t>12.4. Lãi/(Lỗ) từ đánh giá lại các công cụ tài chính phái sinh</t>
  </si>
  <si>
    <t>304</t>
  </si>
  <si>
    <t xml:space="preserve">12.5. Lãi/(lỗ) chênh lệch tỷ giá của hoạt động tại nước ngoài </t>
  </si>
  <si>
    <t>305</t>
  </si>
  <si>
    <t>12.6. Lãi, lỗ từ các khoản đầu tư vào công ty con. Công ty liên kết, liên doanh chưa chia</t>
  </si>
  <si>
    <t>306</t>
  </si>
  <si>
    <t>12.7. Lãi, lỗ đánh giá công cụ phái sinh</t>
  </si>
  <si>
    <t>307</t>
  </si>
  <si>
    <t>12.8. Lãi, lỗ đánh giá lại tài sản cố định theo mô hình giá trị hợp lý</t>
  </si>
  <si>
    <t>308</t>
  </si>
  <si>
    <t>Tổng thu nhập toàn diện</t>
  </si>
  <si>
    <t>Thu nhập toàn diện phân bổ cho chủ sở hữu</t>
  </si>
  <si>
    <t>401</t>
  </si>
  <si>
    <t>Thu nhập toàn diện phân bổ cho đối tượng khác (nếu có)</t>
  </si>
  <si>
    <t>402</t>
  </si>
  <si>
    <t>XIII. THU NHẬP THUẦN TRÊN CỔ PHIẾU PHỔ THÔNG</t>
  </si>
  <si>
    <t>500</t>
  </si>
  <si>
    <t>13.1.Lãi cơ bản trên cổ phiếu (Đồng/1 cổ phiếu)</t>
  </si>
  <si>
    <t>501</t>
  </si>
  <si>
    <t>13.2.Thu nhập pha loãng trên cổ phiếu (Đồng/1 cổ phiếu)</t>
  </si>
  <si>
    <t>502</t>
  </si>
  <si>
    <t>121 Lê Lợi, Quận 1, TPHCM</t>
  </si>
  <si>
    <t>BÁO CÁO LƯU CHUYỂN TIỀN TỆ (Phương pháp gián tiếp)</t>
  </si>
  <si>
    <t>Quý 4 năm 2016</t>
  </si>
  <si>
    <t>CHỈ TIÊU</t>
  </si>
  <si>
    <t>Mã số</t>
  </si>
  <si>
    <t>I. Lưu chuyển tiền từ hoạt động kinh doanh</t>
  </si>
  <si>
    <t>1. Lợi nhuận trước thuế Thu nhập doanh nghiệp</t>
  </si>
  <si>
    <t>2. Điều chỉnh cho các khoản</t>
  </si>
  <si>
    <t xml:space="preserve">    - Khấu hao TSCĐ</t>
  </si>
  <si>
    <t xml:space="preserve">    - Các khoản dự phòng</t>
  </si>
  <si>
    <t xml:space="preserve">    - Lãi, lỗ chênh lệch tỷ giá hối đoái chưa thực hiện</t>
  </si>
  <si>
    <t xml:space="preserve">    - Chi phí phải trả, chi phí trả trước</t>
  </si>
  <si>
    <t xml:space="preserve">    - Lãi, lỗ từ hoạt động đầu tư (đầu tư vào công ty con, liên doanh, liên kết)</t>
  </si>
  <si>
    <t xml:space="preserve">    - Dự thu tiền lãi</t>
  </si>
  <si>
    <t xml:space="preserve">    - Các khoản điều chỉnh khác </t>
  </si>
  <si>
    <t>3. Tăng các chi phí phi tiền tệ</t>
  </si>
  <si>
    <t>- Lỗ đánh giá các tài sản tài chính ghi nhận thông qua kết quả kinh doanh</t>
  </si>
  <si>
    <t>- Lỗ đánh giá giá trị các công nợ tài chính ghi nhận thông qua kết quả kinh doanh</t>
  </si>
  <si>
    <t>12</t>
  </si>
  <si>
    <t>- Lỗ đánh giá giá trị các công cụ tài chính phái sinh</t>
  </si>
  <si>
    <t>13</t>
  </si>
  <si>
    <t>- Lỗ từ thanh lý các tài sản tài chính sẵn sàng để bán</t>
  </si>
  <si>
    <t>14</t>
  </si>
  <si>
    <t>- Suy giảm giá trị của các tài sản tài chính sẵn sàng để bán</t>
  </si>
  <si>
    <t>15</t>
  </si>
  <si>
    <t>- Lỗ đánh giá giá trị các công cụ tài chính phái sinh cho mục đích phòng ngừa rủi ro</t>
  </si>
  <si>
    <t>16</t>
  </si>
  <si>
    <t>- Lỗ từ thanh lý tài sản cố định</t>
  </si>
  <si>
    <t>17</t>
  </si>
  <si>
    <t>- Suy giảm giá trị của các tài sản cố định</t>
  </si>
  <si>
    <t>18</t>
  </si>
  <si>
    <t>- Lỗ từ thanh lý các khoản đầu tư vào công ty con và công ty liên doanh, liên kết</t>
  </si>
  <si>
    <t>19</t>
  </si>
  <si>
    <t>4. Giảm các doanh thu phi tiền tệ</t>
  </si>
  <si>
    <t>- Lãi đánh giá giá trị các tài sản tài chính ghi nhận thông qua kết quả kinh doanh</t>
  </si>
  <si>
    <t>- Lãi đánh giá giá trị các công nợ tài chính thông qua kết quả kinh doanh</t>
  </si>
  <si>
    <t>- Lãi từ thanh lý các tài sản tài chính sẵn sàng để bán</t>
  </si>
  <si>
    <t xml:space="preserve">- Hoàn nhập suy giảm giá trị của các tài sản tài chính sẵn sàng để bán </t>
  </si>
  <si>
    <t>- Lãi đánh giá giá trị các công cụ tài chính phái sinh cho mục đích phòng ngừa</t>
  </si>
  <si>
    <t>- Lãi từ thanh toán các khoản cho vay và phải thu</t>
  </si>
  <si>
    <t>- Hoàn nhập chi phí dự phòng</t>
  </si>
  <si>
    <t>- Lãi từ thanh lý tài sản cố định, BĐSĐT</t>
  </si>
  <si>
    <t>- Lãi từ thanh lý các khoản đầu tư vào công ty con và công ty liên doanh, liên kết</t>
  </si>
  <si>
    <t>5. Thay đổi tài sản và nợ phải trả hoạt động</t>
  </si>
  <si>
    <t>- Tăng (giảm) tài sản tài chính ghi nhận thông qua lãi lỗ</t>
  </si>
  <si>
    <t>- Tăng (giảm) các khoản đầu tư giữ đến ngày đáo hạn</t>
  </si>
  <si>
    <t>- Tăng (giảm) các khoản cho vay</t>
  </si>
  <si>
    <t>- Tăng (giảm) tài sản tài chính sẵn sàng để bán</t>
  </si>
  <si>
    <t>34</t>
  </si>
  <si>
    <t>- Tăng (giảm) các tài sản khác</t>
  </si>
  <si>
    <t>35</t>
  </si>
  <si>
    <t>- Tăng (giảm) các khoản phải thu</t>
  </si>
  <si>
    <t>36</t>
  </si>
  <si>
    <t>- Tăng (giảm) vay và nợ thuê tài sản tài chính</t>
  </si>
  <si>
    <t>37</t>
  </si>
  <si>
    <t>- Tăng (giảm) vay tài sản tài chính</t>
  </si>
  <si>
    <t>38</t>
  </si>
  <si>
    <t>- Tăng (giảm) Trái phiếu chuyển đổi - Cấu phần nợ</t>
  </si>
  <si>
    <t>39</t>
  </si>
  <si>
    <t>- Tăng (giảm) Trái phiếu phát hành</t>
  </si>
  <si>
    <t>- Tăng (giảm) vay Quỹ hỗ trợ thanh toán</t>
  </si>
  <si>
    <t>6. Lợi nhuận từ hoạt động kinh doanh trước thay đổi vốn lưu động</t>
  </si>
  <si>
    <t>Tăng, giảm phải thu các tài sản tài chính</t>
  </si>
  <si>
    <t>Tăng, giảm phải thu tiền lãi các tài sản tài chính</t>
  </si>
  <si>
    <t>Tăng, giảm các khoản phải thu các dịch vụ CTCK cung cấp</t>
  </si>
  <si>
    <t>45</t>
  </si>
  <si>
    <t xml:space="preserve">Tăng, giảm các khoản phải thu về lỗi giao dịch chứng khoán </t>
  </si>
  <si>
    <t>46</t>
  </si>
  <si>
    <t>Tăng, giảm các khoản phải thu khác</t>
  </si>
  <si>
    <t>47</t>
  </si>
  <si>
    <t>Tăng, giảm phải trả cho người bán</t>
  </si>
  <si>
    <t>48</t>
  </si>
  <si>
    <t xml:space="preserve">Tăng, giảm phải trả Tổ chức phát hành chứng khoán </t>
  </si>
  <si>
    <t>49</t>
  </si>
  <si>
    <t>Tăng, giảm thuế và các khoản phải nộp Nhà nước</t>
  </si>
  <si>
    <t>Tăng, giảm phải trả, phải nộp khác</t>
  </si>
  <si>
    <t>Tăng giảm thuế TNDN CTCK nộp</t>
  </si>
  <si>
    <t>- Tiền thu khác từ hoạt động kinh doanh</t>
  </si>
  <si>
    <t>- Tiền chi khác cho hoạt động kinh doanh</t>
  </si>
  <si>
    <t>Lưu chuyển tiền thuần từ hoạt động kinh doanh</t>
  </si>
  <si>
    <t>II. Lưu chuyển tiền từ hoạt động đầu tư</t>
  </si>
  <si>
    <t>1. Tiền chi để mua sắm, xây dựng TSCĐ, BĐSĐT và các tài sản khác</t>
  </si>
  <si>
    <t>2. Tiền thu từ thanh lý, nhượng bán TSCĐ, BĐSĐT và các tài sản khác</t>
  </si>
  <si>
    <t>3. Tiền chi vốn vào các công ty con, công ty liên doanh, liên kết và đầu tư khác</t>
  </si>
  <si>
    <t>63</t>
  </si>
  <si>
    <t>4. Tiền thu hồi đầu tư góp vốn vào công ty con, công ty liên doanh, liên kết và đầu tư khác</t>
  </si>
  <si>
    <t>64</t>
  </si>
  <si>
    <t>5. Tiền thu lãi cho vay, cổ tức và lợi nhận được chia</t>
  </si>
  <si>
    <t>65</t>
  </si>
  <si>
    <t>Lưu chuyển tiền thuần từ hoạt động đầu tư</t>
  </si>
  <si>
    <t>III. Lưu chuyển tiền từ hoạt động tài chính</t>
  </si>
  <si>
    <t>1. Tiền thu từ phát hành cổ phiếu, nhận vốn góp của chủ sở hữu</t>
  </si>
  <si>
    <t>2. Tiền chi trả vốn góp cho chủ sở hữu, mua lai cổ phiếu quỹ</t>
  </si>
  <si>
    <t>3. Tiền vay gốc</t>
  </si>
  <si>
    <t>73</t>
  </si>
  <si>
    <t xml:space="preserve">3.1 Tiền vay Quỹ hỗ trợ thanh toán </t>
  </si>
  <si>
    <t>73.1</t>
  </si>
  <si>
    <t>3.2 Tiền vay khác</t>
  </si>
  <si>
    <t>73.2</t>
  </si>
  <si>
    <t>4. Tiền chi trả nợ gốc vay</t>
  </si>
  <si>
    <t>74</t>
  </si>
  <si>
    <t>4.1 Tiền chi trả gốc vay Quỹ hỗ trợ thanh toán</t>
  </si>
  <si>
    <t>74.1</t>
  </si>
  <si>
    <t>4.2 Tiền chi trả nợ gốc vay tài sản tài chính</t>
  </si>
  <si>
    <t>74.2</t>
  </si>
  <si>
    <t>4.3 Tiền chi trả gốc nợ vay khác</t>
  </si>
  <si>
    <t>74.3</t>
  </si>
  <si>
    <t>5. Tiền chi trả nợ thuê tài chính</t>
  </si>
  <si>
    <t>75</t>
  </si>
  <si>
    <t>6. Cổ tức, lợi nhuận đã trả cho chủ sở hữu</t>
  </si>
  <si>
    <t>76</t>
  </si>
  <si>
    <t>Lưu chuyển tiền thuần từ hoạt động tài chính</t>
  </si>
  <si>
    <t>IV. Tăng/giảm tiền thuần trong kỳ</t>
  </si>
  <si>
    <t>V. Tiền và các khoản tương đương tiền đầu kỳ</t>
  </si>
  <si>
    <t>101</t>
  </si>
  <si>
    <t>Tiền gửi ngân hàng đầu kỳ:</t>
  </si>
  <si>
    <t>102</t>
  </si>
  <si>
    <t>- Tiền gửi ngân hàng cho hoạt động CTCK</t>
  </si>
  <si>
    <t>102.1</t>
  </si>
  <si>
    <t>Các khoản tương đương tiền</t>
  </si>
  <si>
    <t>102.2</t>
  </si>
  <si>
    <t>Ảnh hưởng của những thay đổi tỷ giá hối đoái quy đổi ngoại tệ</t>
  </si>
  <si>
    <t>102.3</t>
  </si>
  <si>
    <t>VI. Tiền và các khoản tương đương tiền cuối kỳ</t>
  </si>
  <si>
    <t>103</t>
  </si>
  <si>
    <t>Tiền gửi ngân hàng cuối kỳ:</t>
  </si>
  <si>
    <t>104</t>
  </si>
  <si>
    <t xml:space="preserve">- Tiền gửi ngân hàng cho hoạt động CTCK </t>
  </si>
  <si>
    <t>104.1</t>
  </si>
  <si>
    <t>104.2</t>
  </si>
  <si>
    <t>104.4</t>
  </si>
  <si>
    <t>PHẦN LƯU CHUYỂN TIỀN TỆ HOẠT ĐỘNG MÔI GIỚI, ỦY THÁC CỦA KHÁCH HÀNG</t>
  </si>
  <si>
    <t>I. Lưu chuyển tiền hoạt động môi giới, ủy thác của khách hàng</t>
  </si>
  <si>
    <t>1. Tiền thu bán chứng khoán môi giới cho khách hàng</t>
  </si>
  <si>
    <t>c01</t>
  </si>
  <si>
    <t>2. Tiền chi mua chứng khoán môi giới cho khách hàng</t>
  </si>
  <si>
    <t>c02</t>
  </si>
  <si>
    <t xml:space="preserve">3. Tiền thu bán chứng khoán ủy thác của khách hàng </t>
  </si>
  <si>
    <t>c03</t>
  </si>
  <si>
    <t>4. Tiền chi bán chứng khoán ủy thác của khách hàng</t>
  </si>
  <si>
    <t>c04</t>
  </si>
  <si>
    <t>5. Thu tiền từ tài khoản vãng lai của khách hàng</t>
  </si>
  <si>
    <t>c05</t>
  </si>
  <si>
    <t>6. Chi tiền từ tài khoản vãng lai của khách hàng</t>
  </si>
  <si>
    <t>c06</t>
  </si>
  <si>
    <t>7. Thu vay Quỹ Hỗ trợ thanh toán</t>
  </si>
  <si>
    <t>c07</t>
  </si>
  <si>
    <t>8. Chi trả vay Quỹ Hỗ trợ thanh toán</t>
  </si>
  <si>
    <t>c08</t>
  </si>
  <si>
    <t>9. Nhận tiền gửi để thanh toán giao dịch chứng khoán của khách hàng</t>
  </si>
  <si>
    <t>c09</t>
  </si>
  <si>
    <t>10. Nhận tiền gửi của Nhà đầu tư cho hoạt động ủy thác đầu tư của khách hàng</t>
  </si>
  <si>
    <t>c10</t>
  </si>
  <si>
    <t>11. Chi trả lưu ký chứng khoán của khách hàng</t>
  </si>
  <si>
    <t>c11</t>
  </si>
  <si>
    <t xml:space="preserve">12. Thu lỗi giao dịch chứng khoán </t>
  </si>
  <si>
    <t>c12</t>
  </si>
  <si>
    <t>13. Chi lỗi giao dịch chứng khoán</t>
  </si>
  <si>
    <t>c13</t>
  </si>
  <si>
    <t>14. Tiền thu của Tổ chức phát hành chứng khoán</t>
  </si>
  <si>
    <t>c14</t>
  </si>
  <si>
    <t>15. Tiền chi trả Tổ chức phát hành chứng khoán</t>
  </si>
  <si>
    <t>c15</t>
  </si>
  <si>
    <t>Tăng/Giảm tiền thuần trong kỳ</t>
  </si>
  <si>
    <t>c20</t>
  </si>
  <si>
    <t>II. Tiền và các khoản tương đương tiền đầu kỳ của khách hàng</t>
  </si>
  <si>
    <t>c30</t>
  </si>
  <si>
    <t>c31</t>
  </si>
  <si>
    <t>- Tiền gửi của Nhà đầu tư về giao dịch chứng khoán theo phương thức CTCK quản lý.
Trong đó có kỳ hạn:</t>
  </si>
  <si>
    <t>c32</t>
  </si>
  <si>
    <t>- Tiền gửi của Nhà đầu tư về giao dịch chứng khoán theo phương thức Ngân hàng thương mại quản lý.
Trong đó có kỳ hạn:</t>
  </si>
  <si>
    <t>c33</t>
  </si>
  <si>
    <t>- Tiền gửi bù trừ và thanh toán giao dịch chứng khoán</t>
  </si>
  <si>
    <t>c34</t>
  </si>
  <si>
    <t>- Tiền gửi tổng hợp giao dịch chứng khoán cho khách hàng</t>
  </si>
  <si>
    <t>c35</t>
  </si>
  <si>
    <t>- Tiền gửi của tổ chức phát hành
Trong đó có kỳ hạn:</t>
  </si>
  <si>
    <t>c36</t>
  </si>
  <si>
    <t>c37</t>
  </si>
  <si>
    <t>Ảnh hưởng của thay đổi tỷ giá hối đoái quy đổi ngoại tệ</t>
  </si>
  <si>
    <t>c38</t>
  </si>
  <si>
    <t>III. Tiền và các khoản tương đương tiền cuối kỳ của khách hàng (40=20+30)</t>
  </si>
  <si>
    <t>c40</t>
  </si>
  <si>
    <t>c41</t>
  </si>
  <si>
    <t>c42</t>
  </si>
  <si>
    <t>c43</t>
  </si>
  <si>
    <t>c44</t>
  </si>
  <si>
    <t>c45</t>
  </si>
  <si>
    <t>c46</t>
  </si>
  <si>
    <t>c47</t>
  </si>
  <si>
    <t>c48</t>
  </si>
  <si>
    <t>Lập, ngày 20 tháng 01 năm 2017</t>
  </si>
  <si>
    <t xml:space="preserve">      Người lập biểu                                                 Kế toán trưởng</t>
  </si>
  <si>
    <t>Tổng Giám đốc</t>
  </si>
  <si>
    <t xml:space="preserve">                    Dương Quỳnh</t>
  </si>
  <si>
    <t>Trần Đức Thuận</t>
  </si>
  <si>
    <t>THUYẾT MINH BÁO CÁO TÀI CHÍNH</t>
  </si>
  <si>
    <t>1.      ĐẶC ĐIỂM HOẠT ĐỘNG CỦA DOANH NGHIỆP</t>
  </si>
  <si>
    <t>Thành lập</t>
  </si>
  <si>
    <t xml:space="preserve">Công ty Cổ phần Chứng khoán Công nghiệp Việt Nam được thành lập và hoạt động tại Việt Nam theo: </t>
  </si>
  <si>
    <r>
      <t xml:space="preserve">-          </t>
    </r>
    <r>
      <rPr>
        <sz val="9"/>
        <color theme="1"/>
        <rFont val="Times New Roman"/>
        <family val="1"/>
      </rPr>
      <t>Giấy phép thành lập và hoạt động số 95/UBCK-GP do Ủy ban Chứng khoán Nhà nước cấp ngày 12 tháng 08 năm 2008;</t>
    </r>
  </si>
  <si>
    <r>
      <t xml:space="preserve">-          </t>
    </r>
    <r>
      <rPr>
        <sz val="9"/>
        <color theme="1"/>
        <rFont val="Times New Roman"/>
        <family val="1"/>
      </rPr>
      <t xml:space="preserve">Quyết </t>
    </r>
    <r>
      <rPr>
        <sz val="9"/>
        <color rgb="FF000000"/>
        <rFont val="Times New Roman"/>
        <family val="1"/>
      </rPr>
      <t>định số 225/UBCK-GP của Ủy ban Chứng khoán Nhà nước ngày 01 tháng 04 năm 2009 về việc thay đổi trụ sở kinh doanh;</t>
    </r>
  </si>
  <si>
    <t>-          Quyết định số 294/UBCK-GP của Ủy ban Chứng khoán Nhà nước ngày 12 tháng 01 năm 2010 về việc tăng vốn điều lệ của Công ty;</t>
  </si>
  <si>
    <t>-          Quyết định số 339/UBCK-GP của Ủy ban Chứng khoán Nhà nước ngày 12 tháng 07 năm 2010 về việc thay đổi người đại diện pháp luật;</t>
  </si>
  <si>
    <t>-          Giấy phép điều chỉnh số 06/GPĐC-UBCK của Ủy ban Chứng khoán Nhà nước ngày 16 tháng 03 năm 2016 về bổ sung nghiệp vụ kinh doanh (tự doanh chứng khoán).</t>
  </si>
  <si>
    <t>Trụ sở chính tại số 121 Lê Lợi, phường Bến Thành, quận 1, Thành phố Hồ Chí Minh.</t>
  </si>
  <si>
    <t>Điều lệ hoạt động</t>
  </si>
  <si>
    <t>Điều lệ hoạt động của Công ty ban hành ngày 20 tháng 08 năm 2007 và sửa đổi, bổ sung ngày 26 tháng 05 năm 2016.</t>
  </si>
  <si>
    <t>Quy mô vốn</t>
  </si>
  <si>
    <t>Vốn cổ phần của Công ty là 135.000.000.000 đồng.</t>
  </si>
  <si>
    <r>
      <t>Mục tiêu hoạt động:</t>
    </r>
    <r>
      <rPr>
        <sz val="9"/>
        <color theme="1"/>
        <rFont val="Times New Roman"/>
        <family val="1"/>
      </rPr>
      <t xml:space="preserve"> cung cấp dịch vụ hoàn hảo cho các nhà đầu tư, từng bước mở rộng thị trường, đẩy mạnh kinh doanh, tạo việc làm cho người lao động. Công ty được thành lập với mục đích tham gia cung cấp những nghiệp vụ chứng khoán chuyên nghiệp, góp phần vào sự phát triển mạnh mẽ của thị trường chứng khoán với phương châm “An toàn, hiệu quả, chuyên nghiệp và cạnh tranh”.</t>
    </r>
  </si>
  <si>
    <r>
      <t xml:space="preserve">Hoạt động kinh doanh chính trong kỳ: </t>
    </r>
    <r>
      <rPr>
        <sz val="9"/>
        <color rgb="FF000000"/>
        <rFont val="Times New Roman"/>
        <family val="1"/>
      </rPr>
      <t>Môi giới chứng khoán; Tư vấn đầu tư chứng khoán;Tự doanh chứng khoán.</t>
    </r>
  </si>
  <si>
    <t>Hạn chế đầu tư</t>
  </si>
  <si>
    <t>Công ty thực hiện theo quy định tại Điều 44 “Hạn chế đầu tư” Thông tư 210/2012/TT-BTC ngày 30 tháng 11 năm 2012 hướng dẫn thành lập công ty chứng khoán và Khoản 14, Điều 1 Thông tư 07/2016/TT-BTC ngày 18 tháng 01 năm 2016 sửa đổi, bổ sung một số điều của Thông tư 210/2012/TT-BTC.</t>
  </si>
  <si>
    <t>Nhân viên</t>
  </si>
  <si>
    <t>Tổng số nhân viên đến ngày 30 tháng 09 năm 2016 là 29 người, trong đó có 10 người có chứng chỉ hành nghề chứng khoán (ngày 31 tháng 12 năm 2015 là 23 người, trong đó có 10 người có chứng chỉ hành nghề chứng khoán).</t>
  </si>
  <si>
    <t>2.      CHẾ ĐỘ KẾ TOÁN VÀ TUYÊN BỐ TUÂN THỦ</t>
  </si>
  <si>
    <t>Kỳ kế toán</t>
  </si>
  <si>
    <t>Kỳ kế toán năm của Công ty bắt đầu từ ngày 01 tháng 01 và kết thúc vào ngày 31 tháng 12 hàng năm.</t>
  </si>
  <si>
    <t>Kỳ kế toán này bắt đầu từ ngày 01 tháng 01 năm 2016 đến ngày 30 tháng 06 năm 2016.</t>
  </si>
  <si>
    <t>Kỳ kế toán đầu tiên bắt đầu từ ngày 12 tháng 08 năm 2008 (ngày được cấp Giấy chứng nhận Đăng ký kinh doanh) và kết thúc vào ngày 31 tháng 12 năm 2008.</t>
  </si>
  <si>
    <t>Đơn vị tiền tệ sử dụng trong kế toán</t>
  </si>
  <si>
    <t>Công ty thực hiện việc ghi chép sổ sách kế toán và lập báo cáo tài chính bằng đồng Việt Nam (VND).</t>
  </si>
  <si>
    <t>Hình thức kế toán áp dụng</t>
  </si>
  <si>
    <t>Công ty áp dụng hình thức kế toán Nhật ký chung và thực hiện trên phần mềm kế toán trên máy vi tính.</t>
  </si>
  <si>
    <t>Chế độ kế toán áp dụng</t>
  </si>
  <si>
    <t>Công ty áp dụng Chế độ kế toán công ty chứng khoán Việt Nam ban hành theo Thông tư 210/2014/TT-BTC ngày 30 tháng 12 năm 2014 của Bộ Tài chính và Chế độ kế toán doanh nghiệp Việt Nam ban hành theo Thông tư 200/2014/TT-BTC ngày 22 tháng 12 năm 2014 của Bộ Tài chính.</t>
  </si>
  <si>
    <t>Tuyên bố về việc tuân thủ chuẩn mực kế toán và chế độ kế toán</t>
  </si>
  <si>
    <t>Thực hiện kế toán công ty chứng khoán trên cơ sở tuân thủ các Chuẩn mực kế toán Việt Nam có liên quan và Chế độ kế toán công ty chứng khoán ban hành theo Thông tư số 210/2014/TT-BTC ngày 30 tháng 12 năm 2014 của Bộ Tài chính.</t>
  </si>
  <si>
    <t>3.      CÁC CHÍNH SÁCH KẾ TOÁN CHỦ YẾU</t>
  </si>
  <si>
    <t>Thay dổi chính sách kế toán</t>
  </si>
  <si>
    <t>Các chính sách kế toán của Công ty sử dụng để lập các báo cáo tài chính cho kỳ hiện hành được áp dụng nhất quán với các chính sách đã được sử dụng để lập các báo cáo tài chính cho kỳ kế toán kết thúc ngày 31 tháng 12 năm 2015, ngoại trừ các thay đổi trong các chính sách kế toán trình bày dưới đây:</t>
  </si>
  <si>
    <t>Ngày 30 tháng 12 năm 2014, Bộ Tài chính đã ban hành Thông tư 210/2014/TT-BTC hướng dẫn Chế độ kế toán công ty chứng khoán (“Thông tư 210”) thay thế Thông tư 95/2008/TT-BTC ngày 24 tháng 10 năm 2008 và Thông tư 162/2010/TT-BTC ngày 20 tháng 10 năm 2010 của Bộ Tài chính, và có hiệu lực từ ngày 01 tháng 01 năm 2016. Công ty đã thực hiện trình bày lại số liệu các báo cáo tài chính cho kỳ kế toán từ ngày 01 tháng 01 năm 2015 theo quy định của thông tư 210/2014/TT-BTC khi so sánh số liệu với báo cáo tài chính kỳ này.</t>
  </si>
  <si>
    <t xml:space="preserve">Tiền gửi giao dịch chứng khoán của khách hàng được quản lý tách bạch với tiền của Công ty và được trình bày ở các chỉ tiêu ngoài Báo cáo tình hình tài chính riêng (tài khoản ngoài bảng) của Công ty. </t>
  </si>
  <si>
    <r>
      <t xml:space="preserve">3.   CÁC CHÍNH SÁCH KẾ TOÁN CHỦ YẾU </t>
    </r>
    <r>
      <rPr>
        <sz val="9"/>
        <color theme="1"/>
        <rFont val="Times New Roman"/>
        <family val="1"/>
      </rPr>
      <t>(</t>
    </r>
    <r>
      <rPr>
        <i/>
        <sz val="9"/>
        <color theme="1"/>
        <rFont val="Times New Roman"/>
        <family val="1"/>
      </rPr>
      <t>tiếp theo</t>
    </r>
    <r>
      <rPr>
        <sz val="9"/>
        <color theme="1"/>
        <rFont val="Times New Roman"/>
        <family val="1"/>
      </rPr>
      <t>)</t>
    </r>
  </si>
  <si>
    <t>3.1 Nguyên tắc ghi nhận các khoản tiền và các khoản tương đương tiền</t>
  </si>
  <si>
    <t>Tiền và các khoản tương đương tiền bao gồm tiền mặt tại quỹ, tiền gửi ngân hàng, tiền gửi về bù trừ và thanhtoán giao dịch chứng khoán, các khoản đầu tư ngắn hạn có thời hạn gốc không quá ba tháng, có tính thanh khoản cao, có khả năng chuyển đổi dễ dàng thành tiền và không có nhiều rủi ro trong chuyển đổi thành tiền.</t>
  </si>
  <si>
    <t>3.2 Nguyên tắc và phương pháp kế toán tài sản tài chính ghi nhận thông qua lãi/lỗ (FVTPL), các khoản đầu tư nắm giữ đến ngày đáo hạn (HTM), các khoản cho vay và phải thu, tài sản tài chính sẵn sàng để bán (AFS), nợ tài chính</t>
  </si>
  <si>
    <t>Nguyên tắc phân loại FVTPL, HTM, các khoản cho vay và phải thu, AFS</t>
  </si>
  <si>
    <t>Tài sản tài chính (TSTC) được phân loại thành các loại sau đây dựa trên bản chất và mục đích sở hữu tại ngày phát sinh.</t>
  </si>
  <si>
    <t>Tài sản tài chính ghi nhận thông qua lãi/lỗ (FVTPL)</t>
  </si>
  <si>
    <t>TSTC được phân loại theo FVTPL khi TSTC đó được nắm giữ để mua bán và được ghi nhận theo FVTPL tại ghi nhận ban đầu. Tất cả công cụ phái sinh bao gồm phái sinh đính kèm, tách biệt với hợp đồng chủ được phân loại là chứng khoán giao dịch, trừ khi chúng được chỉ định và là công cụ phòng ngừa rủi ro.</t>
  </si>
  <si>
    <t xml:space="preserve">Các khoản đầu tư nắm giữ đến ngày đáo hạn (HTM) </t>
  </si>
  <si>
    <t>Khoản đầu tư nắm giữ đến ngày đáo hạn là TSTC không phái sinh với việc thanh toán là cố định hay xác định được và ngày đáo hạn là cố định mà Công ty đã có ý định tích cực và khả năng nắm giữ đến ngày đáo hạn.</t>
  </si>
  <si>
    <t>Cho vay và phải thu</t>
  </si>
  <si>
    <t>TSTC không phái sinh với việc hoàn trả lại là cố định hay xác định được mà không được yết giá trên một thị trường hoạt động được phân loại là khoản cho vay và phải thu.</t>
  </si>
  <si>
    <t>Tài sản tài chính sẵn sàng để bán (AFS)</t>
  </si>
  <si>
    <t>TSTC không phái sinh mà không được phân loại là HTM, nắm giữ để mua bán; được chỉ định là theo FVTPL; hoặc cho vay và phải thu thì được phân loại là AFS.</t>
  </si>
  <si>
    <t>Nguyên tắc phân loại nợ tài chính</t>
  </si>
  <si>
    <t>Nợ tài chính được phân loại là nợ tài chính theo FVTPL hoặc nợ tài chính xác định theo chi phí phân bổ.</t>
  </si>
  <si>
    <t>Nợ tài chính theo FVTPL</t>
  </si>
  <si>
    <t>Nợ tài chính theo FVTPL bao gồm một khoản nợ tài chính nắm giữ để mua bán và một khoản nợ tài chính được chỉ định là theo FVTPL. Tất cả công cụ phái sinh bao gồm phái sinh đi kèm tách biệt với hợp đồng chủ được phân loại là nợ tài chính nắm giữ để mua bán trừ khi chúng được chỉ định và là công cụ phòng ngừa hiệu quả. Tiêu chí để chỉ định nợ tài chính theo FVTPL trên ghi nhận ban đầu giống với các tiêu chí tài sản tài chính theo FVTPL.</t>
  </si>
  <si>
    <t>Nợ tài chính xác định theo chi phí phân bổ</t>
  </si>
  <si>
    <t>Các khoản nợ tài chính mà không được phân theo FVTPL thì được phân loại là nợ tài chính xác định theo chi phí phân bổ.</t>
  </si>
  <si>
    <t>3.2 Nguyên tắc và phương pháp kế toán tài sản tài chính ghi nhận thông qua lãi/lỗ (FVTPL), các khoản đầu tư nắm giữ đến ngày đáo hạn (HTM), các khoản cho vay và phải thu, tài sản tài chính sẵn sàng để bán (AFS), nợ tài chính(tiếp theo)</t>
  </si>
  <si>
    <t>Nguyên tắc ghi nhận và phương pháp kế toán ghi nhận giá trị đánh giá lại tài sản tài chính ghi nhận thông qua lãi/lỗ (FVTPL), các khoản đầu tư nắm giữ đến ngày đáo hạn (HTM), các khoản cho vay và phải thu, tài sản tài chính sẵn sàng để bán (AFS)theo giá thị trường hoặc giá trị hợp lý (trong trường hợp không có giá thị trường)</t>
  </si>
  <si>
    <t>Giá thị trường làm căn cứ đánh giá lại được xác định như sau:</t>
  </si>
  <si>
    <r>
      <t>·</t>
    </r>
    <r>
      <rPr>
        <sz val="9"/>
        <rFont val="Times New Roman"/>
        <family val="1"/>
      </rPr>
      <t>      Đối với chứng khoán niêm yết tại Sở giao dịch chứng khoán là giá đóng cửa tại ngày gần nhất có giao dịch tính đến ngày đánh giá lại;</t>
    </r>
  </si>
  <si>
    <r>
      <t>·</t>
    </r>
    <r>
      <rPr>
        <sz val="9"/>
        <rFont val="Times New Roman"/>
        <family val="1"/>
      </rPr>
      <t>      Đối với chứng khoán đăng ký giao dịch (cổ phiếu đăng ký giao dịch tại Upcom) là giá đóng cửa tại ngày gần nhất có giao dịch tính đến ngày đánh giá lại;</t>
    </r>
  </si>
  <si>
    <r>
      <t>·</t>
    </r>
    <r>
      <rPr>
        <sz val="9"/>
        <rFont val="Times New Roman"/>
        <family val="1"/>
      </rPr>
      <t>      Đối với chứng khoán chưa niêm yết và chưa đăng ký giao dịch là giá trung bình của các mức giá giao dịch thực tế theo báo giá của 3 công ty chứng khoán có giao dịch tại thời điểm gần nhất với thời điểm đánh giá lại nhưng không quá 1 tháng tính đến ngày đánh giá lại. Trường hợp chứng khoán không có giao dịch thực tế phát sinh trong khoảng thời gian trên thì không thực hiện đánh giá lại;</t>
    </r>
  </si>
  <si>
    <r>
      <t>·</t>
    </r>
    <r>
      <rPr>
        <sz val="9"/>
        <rFont val="Times New Roman"/>
        <family val="1"/>
      </rPr>
      <t>      Đối với những chứng khoán niêm yết bị hủy hoặc đình chỉ giao dịch, bị ngừng giao dịch kể từ ngày giao dịch thứ sáu trở đi là giá trị sổ sách tại ngày lập bảng cân đối kế toán gần nhất.</t>
    </r>
  </si>
  <si>
    <t>Chênh lệch tăng/giảm giữa giá trị tài sản tài chính và giá trị đánh giá lại được hoàn nhập/lập dự phòng. Tăng hoặc giảm số dư khoản dự phòng được phản ánh vào chi phí hoạt động trong kỳ.</t>
  </si>
  <si>
    <t>Đối với các khoản cho vay, Công ty đánh giá tổn thất có khả năng xảy ra do khách hàng không thực hiện hoặc không có khả năng thực hiện một phần hoặc toàn bộ nghĩa vụ của mình theo cam kết vay và sẽ trích lập dự phòng suy giảm giá trị các khoản cho vay. Tăng hoặc giảm số dư khoản dự phòng được phản ánh vào chi phí hoạt động trong kỳ.</t>
  </si>
  <si>
    <t>Nguyên tắc bù trừ tài sản tài chính và nợ tài chính</t>
  </si>
  <si>
    <t>Các tài sản tài chính và nợ tài chính được bù trừ và giá trị thuần sẽ được trình bày trên các báo cáo tài chính nếu, và chỉ nếu, đơn vị có quyền hợp pháp thi hành việc bù trừ các giá trị đã được ghi nhận này và có ý định bù trừ trên cơ sở thuần, hoặc thu được các tài sản và thanh toán nợ phải trả đồng thời.</t>
  </si>
  <si>
    <t>Nguyên tắc dừng ghi nhận tài sản tài chính và nợ tài chính</t>
  </si>
  <si>
    <t>Công ty dừng ghi nhận một tài sản tài chính khi quyền nhận được luồng tiền từ tài sản tài chính hết hạn hoặc khi chuyển giao tài sản tài chính cùng với phần lớn rủi ro và lợi ích từ quyền sở hữu tài sản đó cho người nhận tài sản tài chính. Nếu Công ty không chuyển giao cũng không giữ lại phần lớn rủi ro và lợi ích từ quyền sở hữu tài sản đó và tiếp tục kiểm soát tài sản đã chuyển giao, Công ty ghi nhận lợi ích còn lại của tài sản đó và các khoản công nợ liên quan đến việc kiểm soát tài sản. Công ty dừng ghi nhận nợ tài chính khi, và chỉ khi, nghĩa vụ của Công ty đã được miễn, hủy hoặc hết hạn.</t>
  </si>
  <si>
    <t>3.3 Nguyên tắc ghi nhận tài sản cố định</t>
  </si>
  <si>
    <t>Tài sản cố định hữu hình và tài sản cố định vô hình được ghi nhận theo nguyên giá và hao mòn lũy kế. Nguyên giá tài sản cố định bao gồm giá mua và những chi phí có liên quan trực tiếp đến việc đưa tài sản vào trạng thái sẵn sàng sử dụng.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năm.</t>
  </si>
  <si>
    <t>Khi tài sản được bán hay thanh lý, nguyên giá và giá trị hao mòn lũy kế được xóa sổ và bất kỳ các khoản lãi lỗ nào phát sinh do thanh lý tài sản đều được hạch toán vào kết quả hoạt động kinh doanh.</t>
  </si>
  <si>
    <t>Khấu hao tài sản cố định được thực hiện theo phương pháp đường thẳng trong suốt thời gian ước tính hữu ích của tài sản như sau:</t>
  </si>
  <si>
    <t>Thiết bị, dụng cụ quản lý :  3 - 7 năm</t>
  </si>
  <si>
    <t>Tài sản cố định khác :  3 - 4 năm</t>
  </si>
  <si>
    <t>Phần mềm máy tính : 5 - 7 năm</t>
  </si>
  <si>
    <t>3.4 Nguyên tắc và phương pháp kế toán các khoản phải thu ngắn hạn, dài hạn</t>
  </si>
  <si>
    <t>Nguyên tắc và phương pháp kế toán phải thu về các tài sản tài chính</t>
  </si>
  <si>
    <t>Các khoản phải thu bán các tài sản tài chính thuộc danh mục tài sản tài chính của Công ty (không qua Sở giao dịch chứng khoán), kể cả giá trị đáo hạn của các tài sản tài chính hoặc thanh lý các tài sản tài chính này được theo dõi trên chỉ tiêu “Phải thu bán các tài sản tài chính” trên Báo cáo tình hình tài chính riêng.</t>
  </si>
  <si>
    <t>Các khoản phải thu và dự thu cổ tức, tiền lãi các tài sản tài chính thuộc danh mục tài sản tài chính của Công ty được theo dõi trên chỉ tiêu “Phải thu cổ tức, tiền lãi đến ngày nhận” trên Báo cáo tình hình tài chính riêng.</t>
  </si>
  <si>
    <t>Nguyên tắc và phương pháp kế toán dự phòng nợ phải thu khó đòi</t>
  </si>
  <si>
    <t>Dự phòng phải thu khó đòi thể hiện phần giá trị dự kiến bị tổn thất do các khoản không được khách hàng thanh toán phát sinh đối với số dư các khoản phải thu tại thời điểm kết thúc kỳ kế toán. Đối với các khoản nợ phải thu quá hạn thanh toán, mức trích lập dự phòng như sau:</t>
  </si>
  <si>
    <r>
      <t>·</t>
    </r>
    <r>
      <rPr>
        <sz val="9"/>
        <color theme="1"/>
        <rFont val="Times New Roman"/>
        <family val="1"/>
      </rPr>
      <t>         30% giá trị đối với khoản nợ phải thu quá hạn từ trên 6 tháng đến dưới 1 năm;</t>
    </r>
  </si>
  <si>
    <r>
      <t>·</t>
    </r>
    <r>
      <rPr>
        <sz val="9"/>
        <color theme="1"/>
        <rFont val="Times New Roman"/>
        <family val="1"/>
      </rPr>
      <t>         50% giá trị đối với khoản nợ phải thu quá hạn từ 1 năm đến dưới 2 năm;</t>
    </r>
  </si>
  <si>
    <r>
      <t>·</t>
    </r>
    <r>
      <rPr>
        <sz val="9"/>
        <color theme="1"/>
        <rFont val="Times New Roman"/>
        <family val="1"/>
      </rPr>
      <t>         70% giá trị đối với khoản nợ phải thu quá hạn từ 2 năm đến dưới 3 năm;</t>
    </r>
  </si>
  <si>
    <r>
      <t>·</t>
    </r>
    <r>
      <rPr>
        <sz val="9"/>
        <color theme="1"/>
        <rFont val="Times New Roman"/>
        <family val="1"/>
      </rPr>
      <t>         100% giá trị đối với khoản nợ phải thu quá hạn từ 3 năm trở lên hoặc không có khả năng thu hồi.</t>
    </r>
  </si>
  <si>
    <t>Tăng hoặc giảm số dư khoản dự phòng được phản ánh vào chi phí quản lý trong kỳ.</t>
  </si>
  <si>
    <t>3.5 Nguyên tắc và phương pháp kế toán các khoản nợ phải trả ngắn hạn, dài hạn</t>
  </si>
  <si>
    <t>Các khoản phải trả và trích trước được ghi nhận cho số tiền phải trả trong tương lai liên quan đến hàng hóa và dịch vụ đã nhận được không phụ thuộc vào việc Công ty đã nhận được hóa đơn của nhà cung cấp hay chưa.</t>
  </si>
  <si>
    <t>3.6 Nguyên tắc và phương pháp kế toán ghi nhận vốn chủ sở hữu</t>
  </si>
  <si>
    <t>Vốn đầu tư của chủ sở hữu</t>
  </si>
  <si>
    <t>Vốn đầu tư của chủ sở hữu được ghi nhận theo vốn thực góp của chủ sở hữu.</t>
  </si>
  <si>
    <t>Lợi nhuận chưa phân phối</t>
  </si>
  <si>
    <t>Lợi nhuận được ghi nhận là số lãi/(lỗ)từ kết quả hoạt động kinh doanh của Công ty sau khi trừ chi phí thuế thu nhập doanh nghiệp của kỳ hiện hành. Lợi nhuận thuần sau thuế thu nhập doanh nghiệp có thể chia cho các cổ đông sau khi được Đại hội đồng Cổ đông chấp thuận và điều chỉnh hồi tố do những thay đổi về chính sách kế toán hay sai sót của các năm trước và sau khi đã trích lập các quỹ theo Điều lệ Công ty và các quy định của pháp luật Việt Nam.</t>
  </si>
  <si>
    <t>3.7 Nguyên tắc và phương pháp kế toán ghi nhận các khoản doanh thu, thu nhập</t>
  </si>
  <si>
    <t>Doanh thu được ghi nhận khi Công ty có khả năng nhận được các lợi ích kinh tế có thể xác định được một cách chắc chắn. Doanh thu được xác định theo giá trị hợp lý của các khoản đã thu hoặc sẽ thu. Các điều kiện ghi nhận cụ thể sau đây cũng phải được đáp ứng trước khi ghi nhận doanh thu:</t>
  </si>
  <si>
    <t>Doanh thu cung cấp dịch vụ</t>
  </si>
  <si>
    <t>Doanh thu cung cấp dịch vụ được ghi nhận khi dịch vụ đã hoàn thành.</t>
  </si>
  <si>
    <t xml:space="preserve">Thu nhập từ hoạt động góp vốn đầu tư chứng khoán </t>
  </si>
  <si>
    <t>Thu nhập từ hoạt động góp vốn đầu tư chứng khoán được ghi nhận khi tiền lãi phát sinh trên cơ sở dồn tích trừ khi khả năng thu hồi thu nhập từ hoạt động góp vốn không chắc chắn.</t>
  </si>
  <si>
    <t>Thu nhập từ kinh doanh chứng khoán</t>
  </si>
  <si>
    <t>Thu nhập từ kinh doanh chứng khoán được xác định dựa trên mức chênh lệch giá bán và giá vốn bình quân của chứng khoán.</t>
  </si>
  <si>
    <t>Cổ tức</t>
  </si>
  <si>
    <t>Thu nhập từ cổ tức được ghi nhận khi quyền được nhận khoản thanh toán cổ tức của Công ty được xác lập. Riêng cổ tức nhận bằng cổ phiếu không ghi nhận vào thu nhập mà chỉ theo dõi số lượng tăng thêm.</t>
  </si>
  <si>
    <t>Tiền lãi</t>
  </si>
  <si>
    <t>Thu nhập từ tiền lãi được ghi nhận khi tiền lãi phát sinh trên cở sở dồn tích trừ khi khả năng thu hồi tiền lãi không chắc chắn.</t>
  </si>
  <si>
    <t>3.8 Nguyên tắc ghi nhận chi phí quản lý</t>
  </si>
  <si>
    <t>Chi phí được ghi nhận khi có khả năng làm giảm lợi ích kinh tế tại thời điểm phát sinh hoặc có thể xác định được một cách chắc chắn phát sinh không phân biệt đã được thanh toán hay chưa.</t>
  </si>
  <si>
    <t>3.9 Nguyên tắc và phương pháp ghi nhận chi phí thuế thu nhập doanh nghiệp</t>
  </si>
  <si>
    <t>Thuế hiện hành</t>
  </si>
  <si>
    <t>Tài sản thuế và thuế phải nộp cho năm hiện hành và các năm trước được xác định bằng giá trị dự kiến phải nộp cho cơ quan thuế, sử dụng mức thuế suất và luật thuế có hiệu lực đến ngày kết thúc kỳ kế toán.</t>
  </si>
  <si>
    <t xml:space="preserve">Thuế thu nhập hoãn lại </t>
  </si>
  <si>
    <t>Thuế thu nhập hoãn lại được xác định cho các khoản chênh lệch tạm thời tại ngày kết thúc năm tài chính giữa cơ sở tính thuế thu nhập của các tài sản và nợ phải trả và giá trị ghi sổ của chúng cho mục đích kế toán.</t>
  </si>
  <si>
    <t>Thuế thu nhập hoãn lại phải trả được ghi nhận cho tất cả các khoản chênh lệch tạm thời chịu thuế, ngoại trừ thuế thu nhập hoãn lại phải trả phát sinh từ ghi nhận ban đầu của một tài sản hay nợ phải trả từ một giao dịch mà giao dịch này không có ảnh hưởng đến lợi nhuận kế toán hoặc lợi nhuận tính thuế thu nhập (hoặc lỗ tính thuế) tại thời điểm phát sinh giao dịch.</t>
  </si>
  <si>
    <t>Tài sản thuế thu nhập hoãn lại cần được ghi nhận cho tất cả các chênh lệch tạm thời được khấu trừ, giá trị được khấu trừ chuyển sang các năm sau của các khoản lỗ tính thuế và các khoản ưu đãi thuế chưa sử dụng, khi chắc chắn trong tương lai sẽ có lợi nhuận tính thuế để sử dụng những chênh lệch tạm thời được khấu trừ, các khoản lỗ tính thuế và các ưu đãi thuế chưa sử dụng này, ngoại trừ tài sản thuế hoãn lại phát sinh từ ghi nhận ban đầu của một tài sản hoặc nợ phải trả từ một giao dịch mà giao dịch này không có ảnh hưởng đến lợi nhuận kế toán hoặc lợi nhuận tính thuế thu nhập (hoặc lỗ tính thuế) tại thời điểm phát sinh giao dịch.</t>
  </si>
  <si>
    <t>Giá trị ghi sổ của tài sản thuế thu nhập doanh nghiệp hoãn lại phải được xem xét lại vào ngày kết thúc kỳ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kỳ kế toán và được ghi nhận khi chắc chắn có đủ lợi nhuận tính thuế để có thể sử dụng các tài sản thuế thu nhập hoãn lại chưa ghi nhận này.</t>
  </si>
  <si>
    <t xml:space="preserve">Tài sản thuế thu nhập hoãn lại và thuế thu nhập hoãn lại phải trả được xác định theo thuế suất dự tính sẽ áp dụng cho giai đoạn tài sản được thu hồi hay nợ phải trả được thanh toán, dựa trên mức thuế suất và luật thuế có hiệu lực vào ngày kết thúc kỳ kế toán. </t>
  </si>
  <si>
    <t>Thuế thu nhập hoãn lại được ghi nhận vào báo cáo thu nhập toàn diện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</si>
  <si>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được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</si>
  <si>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3.10 Nguyên tắc ghi nhận, quản lý và trình bày trên Báo cáo tình hình tài chính riêng về tài sản và nợ phải trả của khách hàng</t>
  </si>
  <si>
    <t>Công ty quản lý tách bạch tiền gửi giao dịch chứng khoán của từng khách hàng, tách bạch tiền của khách hàng với tiền của Công ty. Công ty xây dựng hệ thống quản lý tách bạch tiền của khách hàng theo phương thức khách hàng của Công ty mở tài khoản trực tiếp tại ngân hàng thương mại do Công ty lựa chọn để quản lý tiền giao dịch chứng khoán. Tài sản và nợ phải trả của khách hàng được trình bày tại các chỉ tiêu ngoài Báo cáo tình hình tài chính riêng của Công ty (ngoài bảng).</t>
  </si>
  <si>
    <t>3.11 Quản trị về rủi ro tài chính</t>
  </si>
  <si>
    <t>Các hoạt động của Công ty khiến cho Công ty phải chịu rủi ro thị trường (bao gồm rủi ro tiền tệ, rủi ro lãi suất và rủi ro về giá khác), rủi ro tín dụng và rủi ro thanh khoản.</t>
  </si>
  <si>
    <t>Rủi ro thị trường</t>
  </si>
  <si>
    <t>Rủi ro thị trường là rủi ro thay đổi về giá cả thị trường như lãi suất, tỷ giá hối đoái, giá thị trường sẽ ảnh hưởng đến thu nhập của Công ty hoặc giá trị của các công cụ tài chính mà Công ty nắm giữ.</t>
  </si>
  <si>
    <t>i.        Rủi ro tiền tệ</t>
  </si>
  <si>
    <t>Rủi ro tiền tệ là rủi ro mà giá trị của các công cụ tài chính của Công ty bị thay đổi xuất phát từ những thay đổi về tỷ giá.</t>
  </si>
  <si>
    <t>ii.      Rủi ro lãi suất</t>
  </si>
  <si>
    <t>Rủi ro lãi suất là rủi ro giá trị hợp lý hoặc dòng tiền trong tương lai của các công cụ tài chính của Công ty sẽ biến động do sự thay đổi của lãi suất thị trường. Công ty phải chịu rủi ro lãi suất trên các khoản tiền gửi ngân hàng và các khoản vay của Công ty.</t>
  </si>
  <si>
    <t>iii.    Rủi ro về giá</t>
  </si>
  <si>
    <t>Rủi ro về giá là rủi ro mà giá trị hợp lý hoặc các luồng tiền trong tương lai của một công cụ tài chính sẽ biến động theo những thay đổi của giá thị trường ngoài thay đổi của lãi suất và tỷ giá hối đoái.</t>
  </si>
  <si>
    <t>Rủi ro tín dụng</t>
  </si>
  <si>
    <r>
      <t xml:space="preserve">Rủi ro tín dụng là rủi ro mà Công ty phải gánh chịu tổn thất do một bên tham gia trong một công cụ tài chính không thực hiện nghĩa vụ hoặc cam kết đã ký với Công ty. </t>
    </r>
    <r>
      <rPr>
        <sz val="9"/>
        <color theme="1"/>
        <rFont val="Times New Roman"/>
        <family val="1"/>
      </rPr>
      <t>Công ty có rủi ro tín dụng từ các hoạt động kinh doanh của mình (chủ yếu đối với các khoản phải thu khách hàng) và từ hoạt động tài chính của mình bao gồm cả tiền gửi ngân hàng và các công cụ tài chính khác</t>
    </r>
    <r>
      <rPr>
        <sz val="9"/>
        <color rgb="FF000000"/>
        <rFont val="Times New Roman"/>
        <family val="1"/>
      </rPr>
      <t>.</t>
    </r>
  </si>
  <si>
    <t>Rủi ro thanh khoản</t>
  </si>
  <si>
    <r>
      <t xml:space="preserve">Rủi ro thanh khoản là rủi ro Công ty gặp khó khăn khi thực hiện các nghĩa vụ tài chính do thiếu vốn. </t>
    </r>
    <r>
      <rPr>
        <sz val="9"/>
        <color theme="1"/>
        <rFont val="Times New Roman"/>
        <family val="1"/>
      </rPr>
      <t>Rủi ro thanh khoản của Công ty chủ yếu phát sinh từ việc các tài sản tài chính và nợ phải trả tài chính có thời điểm đáo hạn lệch nhau</t>
    </r>
    <r>
      <rPr>
        <sz val="9"/>
        <color rgb="FF000000"/>
        <rFont val="Times New Roman"/>
        <family val="1"/>
      </rPr>
      <t>.</t>
    </r>
  </si>
  <si>
    <t>3.12 Các bên liên quan</t>
  </si>
  <si>
    <t>Các bên liên quan là các doanh nghiệp, các cá nhân, trực tiếp hay gián tiếp qua một hay nhiều trung gian, có quyền kiểm soát hoặc chịu sự kiểm soát của Công ty. Các bên liên kết, các cá nhân nào trực tiếp hoặc gián tiếp nắm giữ quyền biểu quyết và có ảnh hưởng đáng kể đối với Công ty, những chức trách quản lý chủ chốt như Ban Tổng Giám đốc, Hội đồng Quản trị, những thành viên thân cận trong gia đình của những cá nhân hoặc các bên liên kết hoặc những công ty liên kết với cá nhân này cũng được coi là các bên liên quan. Trong việc xem xét từng mối quan hệ giữa các bên liên quan, bản chất của mối quan hệ được chú ý chứ không phải là hình thức pháp lý.</t>
  </si>
  <si>
    <t>4.      TIỀN VÀ CÁC KHOẢN TƯƠNG ĐƯƠNG TIỀN</t>
  </si>
  <si>
    <t xml:space="preserve"> Cuối kỳ </t>
  </si>
  <si>
    <t xml:space="preserve"> Đầu kỳ </t>
  </si>
  <si>
    <t>VND</t>
  </si>
  <si>
    <t>Tiền</t>
  </si>
  <si>
    <t>- Tiền mặt tại quỹ</t>
  </si>
  <si>
    <t>- Tiền gửi ngân hàng cho hoạt động Công ty</t>
  </si>
  <si>
    <t xml:space="preserve">Tiền gửi có kỳ hạn </t>
  </si>
  <si>
    <t>Cộng</t>
  </si>
  <si>
    <t>5.      GIÁ TRỊ, KHỐI LƯỢNG GIAO DỊCH THỰC HIỆN TRONG KỲ</t>
  </si>
  <si>
    <t xml:space="preserve"> Khối lượng giao dịch thực hiện trong kỳ </t>
  </si>
  <si>
    <t xml:space="preserve"> Giá trị khối lượng giao dịch thực hiện trong kỳ </t>
  </si>
  <si>
    <t>a) Của Công ty</t>
  </si>
  <si>
    <t xml:space="preserve">  - Cổ phiếu</t>
  </si>
  <si>
    <t>b)  Của Nhà đầu tư</t>
  </si>
  <si>
    <t xml:space="preserve"> - Cổ phiếu</t>
  </si>
  <si>
    <t>90.301.901</t>
  </si>
  <si>
    <t>6.      CÁC LOẠI TÀI SẢN TÀI CHÍNH</t>
  </si>
  <si>
    <t>a.      Các tài sản tài chính ghi nhận thông qua lãi/lỗ (FVTPL):</t>
  </si>
  <si>
    <t xml:space="preserve">Tài sản FVTPL             </t>
  </si>
  <si>
    <t>Đầu kỳ</t>
  </si>
  <si>
    <t>Giá trị ghi sổ</t>
  </si>
  <si>
    <t>Giá trị hợp lý</t>
  </si>
  <si>
    <t>Chứng khoán thương mại</t>
  </si>
  <si>
    <t>Cổ phiếu niêm yết</t>
  </si>
  <si>
    <t>21.445.000.000</t>
  </si>
  <si>
    <t>-</t>
  </si>
  <si>
    <t>Cổ phiếu chưa niêm yết (Thuyết minh 10)</t>
  </si>
  <si>
    <t>17.629.800.000</t>
  </si>
  <si>
    <t>39.074.800.000</t>
  </si>
  <si>
    <t>b.      Các khoản cho vay và phải thu</t>
  </si>
  <si>
    <t>Các khoản cho vay</t>
  </si>
  <si>
    <t>Hoạt động margin</t>
  </si>
  <si>
    <t>14.874.208.066</t>
  </si>
  <si>
    <t>Ứng trước tiền bán chứng khoán</t>
  </si>
  <si>
    <t>5.883.939.648</t>
  </si>
  <si>
    <t>20.758.147.714</t>
  </si>
  <si>
    <t>7.      CÁC KHOẢN PHẢI THU</t>
  </si>
  <si>
    <t>Cuối kỳ</t>
  </si>
  <si>
    <t xml:space="preserve">Dự thu cổ tức, tiền lãi chưa đến ngày nhận </t>
  </si>
  <si>
    <t>Dự thu lãi tiền gửi có kỳ hạn</t>
  </si>
  <si>
    <t>217.777.778</t>
  </si>
  <si>
    <t>8.  CÁC KHOẢN PHẢI THU KHÁC</t>
  </si>
  <si>
    <t>Phải thu khác ngắn hạn</t>
  </si>
  <si>
    <t>Đỗ Thị Thanh Thủy</t>
  </si>
  <si>
    <t>Lê Thị Thành</t>
  </si>
  <si>
    <t>Thái Thụy Tuyết Hạnh</t>
  </si>
  <si>
    <t>Thái Thụy Tuyết Ngân</t>
  </si>
  <si>
    <t>Công ty TNHH Thương mại Dịch vụ Quảng cáo Gia Ân</t>
  </si>
  <si>
    <t>Phải thu khác dài hạn</t>
  </si>
  <si>
    <t>Công ty Cổ phần Dịch vụ Hàng Hóa Sài Gòn (SCSC) (*)</t>
  </si>
  <si>
    <t>Nguyễn Xuân Trường</t>
  </si>
  <si>
    <t>Trong đó:</t>
  </si>
  <si>
    <t>Dự phòng suy giảm giá trị khoản phải thu khác (Thuyết minh 11)</t>
  </si>
  <si>
    <t>22.694.455.107</t>
  </si>
  <si>
    <t>(*)  Công ty mua nợ chuyển đổi của Công ty Cổ phần Dịch vụ Hàng hóa Sài Gòn (SCSC) theo Hợp đồng mua bán nợ chuyển đổi số SCSC-02/04-2015 được ký vào ngày 09/04/2015. Theo đó, SCSC đồng ý bán một phần nợ chuyển đổi phát hành năm 2015 cho Công ty với giá trị khoản nợ là 29.383.000.000 đồng, thời hạn trả nợ là trong vòng 2 năm kể từ ngày ký Hợp đồng mua nợ chuyển đổi, lãi suất đơn 4%/năm (lãi suất này sẽ không áp dụng đối với phần khoản nợ chuyển đổi đã được chuyển đổi thành cổ phần), thanh toán lãi một lần vào ngày tròn năm của khoản nợ chuyển đổi. Khoản nợ sẽ được chuyển đổi thành cổ phần SCSC như sau: sau 12 tháng kể từ ngày hợp đồng ký kết nếu lợi nhuận trước thuế của SCSC tăng trên 60% (so với năm trước) thì chuyển đổi 60% số nợ trên thành cổ phần SCSC theo mức giá chuyển đổi là 12.000 đồng/cổ phần, sau 24 tháng kể từ ngày hợp đồng ký kết nếu lợi nhuận trước thuế của SCSC tăng trên 60% (so với năm trước) thì chuyển đổi 40% số nợ còn lại thành cổ phần SCSC theo mức giá chuyển đổi là 12.000 đồng/cổ phần. Nếu lợi nhuận trước thuế của SCSC không đạt trên 60% (so với năm trước) thì không thực hiện việc chuyển đối, SCSC sẽ hoàn trả nợ gốc cho Công ty. Nếu chuyển đổi thì SCSC sẽ phát hành cổ phiếu riêng lẻ cho Công ty và số cổ phần này sẽ bị hạn chế chuyển nhượng trong vòng 1 năm kể từ ngày phát hành.</t>
  </si>
  <si>
    <t>Nguồn vốn thực hiện khoản đầu tư trên bao gồm vốn tự có của Công ty (2.938.000.000 đồng) và vốn huy động (26.445.000.000 đồng). Vốn huy động là vốn nhận được từ Hợp đồng hợp tác góp vốn đầu tư số 01/ISC-2015/ISC với Công ty TNHH Dịch vụ Vận tải Tổng hợp (V.N.M). Theo đó, V.N.M sẽ góp vốn tương ứng với tỷ lệ 90% trên tổng vốn dùng để mua nợ chuyển đổi trên và Công ty góp vốn tương ứng với tỷ lệ 10% trên tổng vốn này. Sau khi kết thúc thời hạn hợp tác, hiệu quả hợp tác góp vốn đầu tư được phân chia theo tỷ lệ Công ty và V.N.M là 10:90.</t>
  </si>
  <si>
    <t>Tại ngày 29 tháng 06 năm 2016, 60% số nợ đã được chuyển đổi thành 1.469.150 cổ phần theo Sổ chứng nhận sở hữu cổ phần số CD2149 do Công ty SCSC cấp cho Công ty (hạnchế chuyển nhượng trong vòng 1 năm kể từ ngày phát hành). Đồng thời Công ty cũng nhận được khoản lãi theo quy định của hợp đồnglà 1.192.000.930 đồng trong đó lãi V.N.M được hưởng là 857.983.598 đồng (sau thuế Thu nhập doanh nghiệp).</t>
  </si>
  <si>
    <t>11.  DỰ PHÒNG SUY GIẢM GIÁ TRỊ CÁC KHOẢN PHẢI THU</t>
  </si>
  <si>
    <t>STT</t>
  </si>
  <si>
    <t>Loại phải thu khó đòi phải lập dự phòng</t>
  </si>
  <si>
    <t>Giá trị phải thu khó đòi</t>
  </si>
  <si>
    <t>Số trích lập trong kỳ</t>
  </si>
  <si>
    <t>Số hoàn nhập trong kỳ</t>
  </si>
  <si>
    <t>Số cuối kỳ</t>
  </si>
  <si>
    <t>Số đầu kỳ</t>
  </si>
  <si>
    <t>Các khoản phải thu khác</t>
  </si>
  <si>
    <t>1.569.000.000</t>
  </si>
  <si>
    <t>4.069.115.288</t>
  </si>
  <si>
    <t>7.303.000.000</t>
  </si>
  <si>
    <t>9.753.339.819</t>
  </si>
  <si>
    <t>12.  CHI PHÍ TRẢ TRƯỚC NGẮN HẠN, DÀI HẠN</t>
  </si>
  <si>
    <t>Chi phí trả trước ngắn hạn</t>
  </si>
  <si>
    <t>Phí quản lý, giao dịch tại TTLKCK</t>
  </si>
  <si>
    <t>202.999.999</t>
  </si>
  <si>
    <t>Phí sửa chữa logo</t>
  </si>
  <si>
    <t>47.040.000</t>
  </si>
  <si>
    <t>Chi phí chờ phân bổ khác</t>
  </si>
  <si>
    <t>6.000.000</t>
  </si>
  <si>
    <t>256.039.999</t>
  </si>
  <si>
    <t>Chi phí trả trước dài hạn</t>
  </si>
  <si>
    <t>255.896.046</t>
  </si>
  <si>
    <t>13.  DỰ PHÒNG SUY GIẢM GIÁ TRỊ TÀI SẢN NGẮN HẠN KHÁC</t>
  </si>
  <si>
    <t>Dự phòng giảm giá trị tài sản ngắn hạn khác là dự phòng cho khoản tạm ứng của Nguyễn Thái Sơn đã nghỉ việc.</t>
  </si>
  <si>
    <t>14.  TÀI SẢN CỐ ĐỊNH HỮU HÌNH</t>
  </si>
  <si>
    <t xml:space="preserve">Máy móc, </t>
  </si>
  <si>
    <t>Thiết bị, dụng cụ quản lý</t>
  </si>
  <si>
    <t>Tài sản cố định khác</t>
  </si>
  <si>
    <t>thiết bị</t>
  </si>
  <si>
    <t>Nguyên giá</t>
  </si>
  <si>
    <t>Mua mới</t>
  </si>
  <si>
    <t>Thanh lý</t>
  </si>
  <si>
    <t>Hao mòn lũy kế</t>
  </si>
  <si>
    <t>Khấu hao trong kỳ</t>
  </si>
  <si>
    <t xml:space="preserve">Giá trị còn lại </t>
  </si>
  <si>
    <t>Hết khấu hao đang sử dụng (NG)</t>
  </si>
  <si>
    <t>15.  TÀI SẢN CỐ ĐỊNH VÔ HÌNH</t>
  </si>
  <si>
    <t>Chương trình phần mềm</t>
  </si>
  <si>
    <t>Tăng khác</t>
  </si>
  <si>
    <t>16.  CHI PHÍ XÂY DỰNG CƠ BẢN DỞ DANG</t>
  </si>
  <si>
    <t>Hệ thống phần mềm quản lý</t>
  </si>
  <si>
    <t>Nâng cấp phần mềm Bravo</t>
  </si>
  <si>
    <t>17.  TIỀN NỘP QUỸ HỖ TRỢ THANH TOÁN</t>
  </si>
  <si>
    <t>Tiền nộp ban đầu</t>
  </si>
  <si>
    <t>Tiền nộp bổ sung</t>
  </si>
  <si>
    <t>Tiền lãi phân bổ trong kỳ</t>
  </si>
  <si>
    <t>18.  PHẢI TRẢ HOẠT ĐỘNG GIAO DỊCH CHỨNG KHOÁN</t>
  </si>
  <si>
    <t>Sở giao dịch chứng khoán - phí giao dịch</t>
  </si>
  <si>
    <t xml:space="preserve">Trung tâm Lưu ký chứng khoán Việt Nam (VSD) -  phí lưu ký và chuyển khoản </t>
  </si>
  <si>
    <t>19.  PHẢI TRẢ NGƯỜI BÁN NGẮN HẠN</t>
  </si>
  <si>
    <t>Công ty TNHH TM Quả Cầu Vàng</t>
  </si>
  <si>
    <t>Phải trả người bán khác</t>
  </si>
  <si>
    <t>20.  THUẾ VÀ CÁC KHOẢN PHẢI NỘP NHÀ NƯỚC</t>
  </si>
  <si>
    <t>Thuế giá trị gia tăng</t>
  </si>
  <si>
    <t>Thuế thu nhập doanh nghiệp</t>
  </si>
  <si>
    <t>Thuế thu nhập cá nhân</t>
  </si>
  <si>
    <t>Thuế khác</t>
  </si>
  <si>
    <t>21.  CHI PHÍ PHẢI TRẢ NGẮN HẠN</t>
  </si>
  <si>
    <t>Chi phí hoạt động</t>
  </si>
  <si>
    <t>22.  CÁC KHOẢN PHẢI TRẢ, PHẢI NỘP NGẮN HẠN KHÁC</t>
  </si>
  <si>
    <t>Phải trả, phải nộp khác ngắn hạn</t>
  </si>
  <si>
    <t>Nhận ký quỹ cho thuê mặt bằng</t>
  </si>
  <si>
    <t>Các đối tượng khác</t>
  </si>
  <si>
    <t>Phải trả phí hoa hồng nhóm cộng tác viên</t>
  </si>
  <si>
    <t>Phải trả khác</t>
  </si>
  <si>
    <t>Phải trả, phải nộp khác dài hạn</t>
  </si>
  <si>
    <t>Cty TNHH Dịch vụ Vận tải Tổng hợp V.N.M (Thuyết minh 10)</t>
  </si>
  <si>
    <t>23.  VỐN CHỦ SỞ HỮU</t>
  </si>
  <si>
    <t>a.      Vốn đầu tư của chủ sở hữu</t>
  </si>
  <si>
    <t>Tỷ lệ sở hữu</t>
  </si>
  <si>
    <t>%</t>
  </si>
  <si>
    <t>Công ty CP Đại lý Liên hiệp vận chuyển</t>
  </si>
  <si>
    <t>9,80</t>
  </si>
  <si>
    <t>13.230.000.000</t>
  </si>
  <si>
    <t>Công ty CP Hàng hải Ngân Hà</t>
  </si>
  <si>
    <t>Công ty CP Bông Sen Vàng</t>
  </si>
  <si>
    <t>Công ty TNHH DV Vận tải tổng hợp (V.N.M)</t>
  </si>
  <si>
    <t>Ông Lê Quang Sự (*)</t>
  </si>
  <si>
    <t>0,00</t>
  </si>
  <si>
    <t>0,52</t>
  </si>
  <si>
    <t>700.000.000</t>
  </si>
  <si>
    <t>Ông Trần Đức Thuận</t>
  </si>
  <si>
    <t>4,90</t>
  </si>
  <si>
    <t>6.615.000.000</t>
  </si>
  <si>
    <t>Ông Ngô Thọ Nguyên</t>
  </si>
  <si>
    <t>Bà Trần Kiều Minh</t>
  </si>
  <si>
    <t>Bà Trần Thị Khôi Nguyên</t>
  </si>
  <si>
    <t>4,60</t>
  </si>
  <si>
    <t>6.210.000.000</t>
  </si>
  <si>
    <t>Bà Nguyễn Thanh Hải</t>
  </si>
  <si>
    <t>4,50</t>
  </si>
  <si>
    <t>6.075.000.000</t>
  </si>
  <si>
    <t>Ông Nguyễn Xuân Trường</t>
  </si>
  <si>
    <t>Bà Dương Quỳnh</t>
  </si>
  <si>
    <t>Bà Nguyễn Thị Ái Vân</t>
  </si>
  <si>
    <t>4,00</t>
  </si>
  <si>
    <t>5.400.000.000</t>
  </si>
  <si>
    <t>Bà Bùi Thị Song Thái</t>
  </si>
  <si>
    <t>Bà Trần Thị Thu Thảo</t>
  </si>
  <si>
    <t>3,90</t>
  </si>
  <si>
    <t>5.260.000.000</t>
  </si>
  <si>
    <t>Bà Nguyễn Thị Quỳnh Anh</t>
  </si>
  <si>
    <t>4,41</t>
  </si>
  <si>
    <t>5.960.000.000</t>
  </si>
  <si>
    <t>Ông Phạm Văn Thành</t>
  </si>
  <si>
    <t>Bà Trần Thị Bích Hạnh</t>
  </si>
  <si>
    <t>Bà Ngô Thị Thanh</t>
  </si>
  <si>
    <t>100,00</t>
  </si>
  <si>
    <t>135.000.000.000</t>
  </si>
  <si>
    <t>b.      Cổ phiếu</t>
  </si>
  <si>
    <t>Kỳ này</t>
  </si>
  <si>
    <t>Kỳ trước</t>
  </si>
  <si>
    <t>Số lượng cổ phiếu được phép phát hành</t>
  </si>
  <si>
    <t>13.500.000</t>
  </si>
  <si>
    <t>Số lượng cổ phiếu đã phát hành và góp vốn đầy đủ</t>
  </si>
  <si>
    <t>Cổ phiếu phổ thông</t>
  </si>
  <si>
    <t>Số lượng cổ phiếu đang lưu hành</t>
  </si>
  <si>
    <t>Mệnh giá cổ phiếu: 10.000 đồng/cổ phiếu.</t>
  </si>
  <si>
    <t>Thành phố Hồ Chí Minh, ngày 20 tháng 01 năm 2017</t>
  </si>
  <si>
    <t>Người lập biểu</t>
  </si>
  <si>
    <t>Q. Kế toán trưởng</t>
  </si>
  <si>
    <t>Dương Quỳnh</t>
  </si>
  <si>
    <t>CÔNG TY CP CHỨNG KHOÁN CÔNG NGHIỆP ViỆT NAM</t>
  </si>
  <si>
    <t>Điện thoại : 08,39152188    - Fax : 08,39152189</t>
  </si>
  <si>
    <t>BÁO CÁO TÌNH HÌNH BIẾN ĐỘNG VỐN CHỦ SỞ HỮU RIÊNG</t>
  </si>
  <si>
    <t xml:space="preserve">Sô dư đầu năm </t>
  </si>
  <si>
    <t>Số tăng/giảm</t>
  </si>
  <si>
    <t>Số dư cuối năm</t>
  </si>
  <si>
    <t>Quý cùng kỳ năm trước</t>
  </si>
  <si>
    <t>Quý hiện tại</t>
  </si>
  <si>
    <t>Tăng</t>
  </si>
  <si>
    <t>Giảm</t>
  </si>
  <si>
    <t>I. Biến động vốn chủ sở hữu</t>
  </si>
  <si>
    <t>1.1 Vốn pháp định</t>
  </si>
  <si>
    <t>1.2 Vốn bổ sung</t>
  </si>
  <si>
    <t>1.3 Thặng dư vốn cổ phần</t>
  </si>
  <si>
    <t>1.4 Quyền chọn chuyển đổi trái phiếu</t>
  </si>
  <si>
    <t>1.5 Vốn khác của chủ sở hữu</t>
  </si>
  <si>
    <t>2. Cổ phiếu quỹ (*)</t>
  </si>
  <si>
    <t>3. Quỹ dự trữ vốn điều lệ</t>
  </si>
  <si>
    <t>4. Quỹ dự phòng tài chính và rủi ro nghiệp vụ</t>
  </si>
  <si>
    <t>5. Chênh lệch đánh giá lại tài sản theo giá trị hợp lý</t>
  </si>
  <si>
    <t>6. Chênh lệch tỷ giá hối đoái</t>
  </si>
  <si>
    <t>7. Các Quỹ khác thuộc Vốn chủ sở hữu</t>
  </si>
  <si>
    <t>8. Lợi nhuận chưa phân phối</t>
  </si>
  <si>
    <t>8.1 Lợi nhuận đã thực hiện</t>
  </si>
  <si>
    <t>8.2 Lợi nhuận chưa thực hiện</t>
  </si>
  <si>
    <t>II. Thu nhập toàn diện khác</t>
  </si>
  <si>
    <t>1. Lãi/(Lỗ) từ đánh giá lại các tài sản tài chính sẵn sàng để bán</t>
  </si>
  <si>
    <t>2. Phần sở hữu đối với thu nhập toàn diện khác của công ty liên doanh, liên kết</t>
  </si>
  <si>
    <t>3. Lãi, lỗ đánh giá công cụ tài chính phái sinh</t>
  </si>
  <si>
    <t>4. Lãi, lỗ giao dịch kinh doanh ở nước ngoài</t>
  </si>
  <si>
    <t>5. Tăng, giảm khoản vốn góp vào công ty con</t>
  </si>
  <si>
    <t>6. Mua các khoản đầu tư vào công ty con</t>
  </si>
  <si>
    <t>7. Thanh lý các khoản đầu tư vào công ty con</t>
  </si>
  <si>
    <t>8. Mua cổ phiếu quỹ</t>
  </si>
  <si>
    <t>9. Thanh lý cổ phiếu quỹ</t>
  </si>
  <si>
    <t>10. Thay đổi vốn chủ sở hữu của cổ đông không nắm quyền kiểm soát</t>
  </si>
  <si>
    <t xml:space="preserve">                              Dương Quỳnh</t>
  </si>
  <si>
    <t xml:space="preserve"> Dương Quỳnh</t>
  </si>
</sst>
</file>

<file path=xl/styles.xml><?xml version="1.0" encoding="utf-8"?>
<styleSheet xmlns="http://schemas.openxmlformats.org/spreadsheetml/2006/main">
  <numFmts count="4">
    <numFmt numFmtId="43" formatCode="_-* #,##0.00\ _₫_-;\-* #,##0.00\ _₫_-;_-* &quot;-&quot;??\ _₫_-;_-@_-"/>
    <numFmt numFmtId="164" formatCode="#,##0;\(#,##0\);\ "/>
    <numFmt numFmtId="165" formatCode="_(* #,##0_);_(* \(#,##0\);_(* &quot;-&quot;??_);_(@_)"/>
    <numFmt numFmtId="166" formatCode="_(* #,##0.00_);_(* \(#,##0.00\);_(* &quot;-&quot;??_);_(@_)"/>
  </numFmts>
  <fonts count="49">
    <font>
      <sz val="11"/>
      <color theme="1"/>
      <name val="Calibri"/>
      <family val="2"/>
      <charset val="163"/>
      <scheme val="minor"/>
    </font>
    <font>
      <sz val="11"/>
      <color theme="1"/>
      <name val="Calibri"/>
      <family val="2"/>
      <charset val="163"/>
      <scheme val="minor"/>
    </font>
    <font>
      <sz val="9"/>
      <name val="Arial"/>
      <family val="2"/>
    </font>
    <font>
      <b/>
      <sz val="9"/>
      <name val="Arial"/>
      <family val="2"/>
    </font>
    <font>
      <b/>
      <sz val="11"/>
      <name val="Arial"/>
      <family val="2"/>
    </font>
    <font>
      <b/>
      <sz val="14"/>
      <name val="Arial"/>
      <family val="2"/>
    </font>
    <font>
      <b/>
      <sz val="16"/>
      <name val="Arial"/>
      <family val="2"/>
    </font>
    <font>
      <b/>
      <sz val="9.75"/>
      <color indexed="8"/>
      <name val="Times New Roman"/>
      <family val="2"/>
    </font>
    <font>
      <sz val="9.75"/>
      <color indexed="8"/>
      <name val="Times New Roman"/>
      <family val="2"/>
    </font>
    <font>
      <sz val="10"/>
      <color indexed="8"/>
      <name val="Times New Roman"/>
      <family val="1"/>
    </font>
    <font>
      <b/>
      <sz val="10"/>
      <color indexed="8"/>
      <name val="Times New Roman"/>
      <family val="1"/>
    </font>
    <font>
      <sz val="10"/>
      <name val="Times New Roman"/>
      <family val="1"/>
    </font>
    <font>
      <b/>
      <sz val="10"/>
      <name val="Times New Roman"/>
      <family val="1"/>
    </font>
    <font>
      <b/>
      <i/>
      <sz val="10"/>
      <color indexed="8"/>
      <name val="Times New Roman"/>
      <family val="1"/>
    </font>
    <font>
      <sz val="10"/>
      <name val="Arial"/>
      <family val="2"/>
    </font>
    <font>
      <sz val="9"/>
      <color indexed="8"/>
      <name val="Times New Roman"/>
      <family val="1"/>
    </font>
    <font>
      <sz val="9"/>
      <name val="Times New Roman"/>
      <family val="1"/>
    </font>
    <font>
      <b/>
      <sz val="9"/>
      <color indexed="8"/>
      <name val="Times New Roman"/>
      <family val="1"/>
    </font>
    <font>
      <sz val="9.75"/>
      <color indexed="8"/>
      <name val="Times New Roman"/>
      <family val="1"/>
    </font>
    <font>
      <b/>
      <sz val="9"/>
      <name val="Times New Roman"/>
      <family val="1"/>
    </font>
    <font>
      <b/>
      <sz val="10"/>
      <color rgb="FF000000"/>
      <name val="Times New Roman"/>
      <family val="1"/>
    </font>
    <font>
      <b/>
      <i/>
      <sz val="10"/>
      <color theme="1"/>
      <name val="Times New Roman"/>
      <family val="1"/>
    </font>
    <font>
      <sz val="10"/>
      <color theme="1"/>
      <name val="Times New Roman"/>
      <family val="1"/>
    </font>
    <font>
      <i/>
      <sz val="10"/>
      <name val="Times New Roman"/>
      <family val="1"/>
    </font>
    <font>
      <b/>
      <i/>
      <sz val="10"/>
      <name val="Times New Roman"/>
      <family val="1"/>
    </font>
    <font>
      <b/>
      <sz val="9.75"/>
      <name val="Times New Roman"/>
      <family val="1"/>
    </font>
    <font>
      <sz val="9.75"/>
      <name val="Times New Roman"/>
      <family val="1"/>
    </font>
    <font>
      <sz val="9"/>
      <color theme="1"/>
      <name val="VnBravo Times"/>
      <family val="2"/>
    </font>
    <font>
      <b/>
      <sz val="16"/>
      <name val="Times New Roman"/>
      <family val="1"/>
    </font>
    <font>
      <b/>
      <sz val="12"/>
      <color rgb="FF000000"/>
      <name val="Times New Roman"/>
      <family val="1"/>
    </font>
    <font>
      <b/>
      <sz val="9"/>
      <color theme="1"/>
      <name val="Times New Roman"/>
      <family val="1"/>
    </font>
    <font>
      <b/>
      <i/>
      <sz val="9"/>
      <color theme="1"/>
      <name val="Times New Roman"/>
      <family val="1"/>
    </font>
    <font>
      <sz val="9"/>
      <color theme="1"/>
      <name val="Times New Roman"/>
      <family val="1"/>
    </font>
    <font>
      <sz val="9"/>
      <color rgb="FF000000"/>
      <name val="Times New Roman"/>
      <family val="1"/>
    </font>
    <font>
      <i/>
      <sz val="9"/>
      <color theme="1"/>
      <name val="Times New Roman"/>
      <family val="1"/>
    </font>
    <font>
      <b/>
      <i/>
      <sz val="9"/>
      <color theme="1"/>
      <name val="VnBravo Times"/>
      <family val="2"/>
    </font>
    <font>
      <u/>
      <sz val="9"/>
      <color theme="1"/>
      <name val="Times New Roman"/>
      <family val="1"/>
    </font>
    <font>
      <sz val="9"/>
      <color theme="1"/>
      <name val="Symbol"/>
      <family val="1"/>
      <charset val="2"/>
    </font>
    <font>
      <b/>
      <i/>
      <sz val="9"/>
      <color rgb="FF000000"/>
      <name val="Times New Roman"/>
      <family val="1"/>
    </font>
    <font>
      <sz val="9.75"/>
      <color rgb="FF000000"/>
      <name val="Times New Roman"/>
      <family val="2"/>
    </font>
    <font>
      <sz val="9.75"/>
      <color rgb="FF000000"/>
      <name val="Times New Roman"/>
      <family val="1"/>
    </font>
    <font>
      <b/>
      <sz val="9"/>
      <color rgb="FF000000"/>
      <name val="Times New Roman"/>
      <family val="1"/>
    </font>
    <font>
      <i/>
      <sz val="9"/>
      <color rgb="FF000000"/>
      <name val="Times New Roman"/>
      <family val="1"/>
    </font>
    <font>
      <i/>
      <sz val="9"/>
      <name val="Times New Roman"/>
      <family val="1"/>
    </font>
    <font>
      <b/>
      <sz val="9"/>
      <color theme="1"/>
      <name val="VnBravo Times"/>
      <family val="1"/>
    </font>
    <font>
      <b/>
      <sz val="14"/>
      <name val="Times New Roman"/>
      <family val="1"/>
    </font>
    <font>
      <b/>
      <sz val="8"/>
      <name val="Times New Roman"/>
      <family val="1"/>
    </font>
    <font>
      <sz val="8"/>
      <name val="Times New Roman"/>
      <family val="1"/>
    </font>
    <font>
      <i/>
      <sz val="8"/>
      <name val="Times New Roman"/>
      <family val="1"/>
    </font>
  </fonts>
  <fills count="7">
    <fill>
      <patternFill patternType="none"/>
    </fill>
    <fill>
      <patternFill patternType="gray125"/>
    </fill>
    <fill>
      <patternFill patternType="solid">
        <fgColor rgb="FF92D050"/>
        <bgColor indexed="64"/>
      </patternFill>
    </fill>
    <fill>
      <patternFill patternType="solid">
        <fgColor indexed="9"/>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DF5E6"/>
        <bgColor indexed="64"/>
      </patternFill>
    </fill>
  </fills>
  <borders count="3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thin">
        <color indexed="64"/>
      </left>
      <right style="thin">
        <color indexed="64"/>
      </right>
      <top style="thin">
        <color indexed="64"/>
      </top>
      <bottom style="hair">
        <color indexed="64"/>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diagonal/>
    </border>
    <border>
      <left style="thin">
        <color indexed="8"/>
      </left>
      <right style="thin">
        <color indexed="8"/>
      </right>
      <top style="hair">
        <color indexed="8"/>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8"/>
      </left>
      <right/>
      <top/>
      <bottom/>
      <diagonal/>
    </border>
    <border>
      <left style="thin">
        <color indexed="64"/>
      </left>
      <right/>
      <top/>
      <bottom/>
      <diagonal/>
    </border>
    <border>
      <left/>
      <right style="thin">
        <color rgb="FFE3E3E3"/>
      </right>
      <top/>
      <bottom style="thin">
        <color rgb="FFE3E3E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8"/>
      </top>
      <bottom style="thin">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394">
    <xf numFmtId="0" fontId="0" fillId="0" borderId="0" xfId="0"/>
    <xf numFmtId="0" fontId="2" fillId="0" borderId="1" xfId="0" applyFont="1" applyBorder="1"/>
    <xf numFmtId="0" fontId="3" fillId="0" borderId="0" xfId="0" applyFont="1"/>
    <xf numFmtId="0" fontId="4" fillId="0" borderId="0" xfId="0" applyFont="1"/>
    <xf numFmtId="0" fontId="5" fillId="0" borderId="0" xfId="0" applyFont="1"/>
    <xf numFmtId="0" fontId="3" fillId="0" borderId="0" xfId="0" applyFont="1"/>
    <xf numFmtId="0" fontId="3" fillId="0" borderId="0" xfId="0" applyFont="1" applyAlignment="1">
      <alignment horizontal="center"/>
    </xf>
    <xf numFmtId="0" fontId="6" fillId="0" borderId="0" xfId="0" applyFont="1" applyAlignment="1">
      <alignment horizontal="center" vertical="center"/>
    </xf>
    <xf numFmtId="0" fontId="6" fillId="0" borderId="0" xfId="0" applyFont="1"/>
    <xf numFmtId="0" fontId="3" fillId="0" borderId="2" xfId="0" applyFont="1" applyBorder="1" applyAlignment="1">
      <alignment horizontal="center" vertical="center"/>
    </xf>
    <xf numFmtId="0" fontId="3" fillId="2" borderId="3" xfId="0" applyFont="1" applyFill="1" applyBorder="1" applyAlignment="1">
      <alignment horizontal="center"/>
    </xf>
    <xf numFmtId="0" fontId="3" fillId="0" borderId="3" xfId="0" applyFont="1" applyBorder="1" applyAlignment="1">
      <alignment horizontal="center"/>
    </xf>
    <xf numFmtId="0" fontId="3" fillId="0" borderId="3" xfId="0" applyFont="1" applyBorder="1"/>
    <xf numFmtId="0" fontId="3" fillId="0" borderId="4" xfId="0" applyFont="1" applyBorder="1"/>
    <xf numFmtId="0" fontId="3" fillId="0" borderId="4" xfId="0" applyFont="1" applyBorder="1" applyAlignment="1">
      <alignment horizontal="center"/>
    </xf>
    <xf numFmtId="164" fontId="7" fillId="0" borderId="5" xfId="0" applyNumberFormat="1" applyFont="1" applyFill="1" applyBorder="1" applyAlignment="1" applyProtection="1">
      <alignment horizontal="right" wrapText="1"/>
    </xf>
    <xf numFmtId="0" fontId="3" fillId="0" borderId="6" xfId="0" applyFont="1" applyBorder="1"/>
    <xf numFmtId="0" fontId="3" fillId="0" borderId="6" xfId="0" applyFont="1" applyBorder="1" applyAlignment="1">
      <alignment horizontal="center"/>
    </xf>
    <xf numFmtId="164" fontId="7" fillId="0" borderId="7" xfId="0" applyNumberFormat="1" applyFont="1" applyFill="1" applyBorder="1" applyAlignment="1" applyProtection="1">
      <alignment horizontal="right" wrapText="1"/>
    </xf>
    <xf numFmtId="0" fontId="2" fillId="0" borderId="6" xfId="0" applyFont="1" applyBorder="1"/>
    <xf numFmtId="0" fontId="2" fillId="0" borderId="6" xfId="0" applyFont="1" applyBorder="1" applyAlignment="1">
      <alignment horizontal="center"/>
    </xf>
    <xf numFmtId="164" fontId="8" fillId="0" borderId="7" xfId="0" applyNumberFormat="1" applyFont="1" applyFill="1" applyBorder="1" applyAlignment="1" applyProtection="1">
      <alignment horizontal="right" wrapText="1"/>
    </xf>
    <xf numFmtId="165" fontId="9" fillId="0" borderId="7" xfId="1" applyNumberFormat="1" applyFont="1" applyFill="1" applyBorder="1" applyAlignment="1" applyProtection="1">
      <alignment horizontal="right" wrapText="1"/>
      <protection locked="0"/>
    </xf>
    <xf numFmtId="164" fontId="10" fillId="0" borderId="7" xfId="0" applyNumberFormat="1" applyFont="1" applyFill="1" applyBorder="1" applyAlignment="1" applyProtection="1">
      <alignment horizontal="right" wrapText="1"/>
    </xf>
    <xf numFmtId="165" fontId="11" fillId="0" borderId="7" xfId="1" applyNumberFormat="1" applyFont="1" applyFill="1" applyBorder="1" applyProtection="1">
      <protection locked="0"/>
    </xf>
    <xf numFmtId="164" fontId="8" fillId="0" borderId="8" xfId="0" applyNumberFormat="1" applyFont="1" applyFill="1" applyBorder="1" applyAlignment="1" applyProtection="1">
      <alignment horizontal="right" wrapText="1"/>
    </xf>
    <xf numFmtId="165" fontId="9" fillId="0" borderId="8" xfId="1" applyNumberFormat="1" applyFont="1" applyFill="1" applyBorder="1" applyAlignment="1" applyProtection="1">
      <alignment horizontal="right" wrapText="1"/>
      <protection locked="0"/>
    </xf>
    <xf numFmtId="164" fontId="7" fillId="0" borderId="2" xfId="0" applyNumberFormat="1" applyFont="1" applyFill="1" applyBorder="1" applyAlignment="1" applyProtection="1">
      <alignment horizontal="right" wrapText="1"/>
    </xf>
    <xf numFmtId="164" fontId="10" fillId="0" borderId="2" xfId="0" applyNumberFormat="1" applyFont="1" applyFill="1" applyBorder="1" applyAlignment="1" applyProtection="1">
      <alignment horizontal="right" wrapText="1"/>
    </xf>
    <xf numFmtId="164" fontId="7" fillId="0" borderId="9" xfId="0" applyNumberFormat="1" applyFont="1" applyFill="1" applyBorder="1" applyAlignment="1" applyProtection="1">
      <alignment horizontal="right" wrapText="1"/>
    </xf>
    <xf numFmtId="164" fontId="10" fillId="0" borderId="9" xfId="0" applyNumberFormat="1" applyFont="1" applyFill="1" applyBorder="1" applyAlignment="1" applyProtection="1">
      <alignment horizontal="right" wrapText="1"/>
    </xf>
    <xf numFmtId="164" fontId="9" fillId="0" borderId="7" xfId="0" applyNumberFormat="1" applyFont="1" applyFill="1" applyBorder="1" applyAlignment="1" applyProtection="1">
      <alignment horizontal="right" wrapText="1"/>
    </xf>
    <xf numFmtId="165" fontId="10" fillId="0" borderId="7" xfId="1" applyNumberFormat="1" applyFont="1" applyFill="1" applyBorder="1" applyAlignment="1" applyProtection="1">
      <alignment horizontal="right" wrapText="1"/>
      <protection locked="0"/>
    </xf>
    <xf numFmtId="0" fontId="2" fillId="0" borderId="10" xfId="0" applyFont="1" applyBorder="1"/>
    <xf numFmtId="0" fontId="2" fillId="0" borderId="10" xfId="0" applyFont="1" applyBorder="1" applyAlignment="1">
      <alignment horizontal="center"/>
    </xf>
    <xf numFmtId="164" fontId="7" fillId="0" borderId="8" xfId="0" applyNumberFormat="1" applyFont="1" applyFill="1" applyBorder="1" applyAlignment="1" applyProtection="1">
      <alignment horizontal="right" wrapText="1"/>
    </xf>
    <xf numFmtId="165" fontId="10" fillId="0" borderId="8" xfId="1" applyNumberFormat="1" applyFont="1" applyFill="1" applyBorder="1" applyAlignment="1" applyProtection="1">
      <alignment horizontal="right" wrapText="1"/>
      <protection locked="0"/>
    </xf>
    <xf numFmtId="0" fontId="3" fillId="2" borderId="11" xfId="0" applyFont="1" applyFill="1" applyBorder="1"/>
    <xf numFmtId="0" fontId="3" fillId="2" borderId="11" xfId="0" applyFont="1" applyFill="1" applyBorder="1" applyAlignment="1">
      <alignment horizontal="center"/>
    </xf>
    <xf numFmtId="165" fontId="12" fillId="2" borderId="2" xfId="1" applyNumberFormat="1" applyFont="1" applyFill="1" applyBorder="1" applyAlignment="1" applyProtection="1">
      <alignment horizontal="center" wrapText="1"/>
      <protection locked="0"/>
    </xf>
    <xf numFmtId="164" fontId="10" fillId="2" borderId="2" xfId="0" applyNumberFormat="1" applyFont="1" applyFill="1" applyBorder="1" applyAlignment="1" applyProtection="1">
      <alignment horizontal="right" wrapText="1"/>
    </xf>
    <xf numFmtId="0" fontId="11" fillId="0" borderId="7" xfId="0" applyNumberFormat="1" applyFont="1" applyFill="1" applyBorder="1"/>
    <xf numFmtId="164" fontId="11" fillId="0" borderId="7" xfId="0" applyNumberFormat="1" applyFont="1" applyFill="1" applyBorder="1"/>
    <xf numFmtId="164" fontId="13" fillId="0" borderId="9" xfId="0" applyNumberFormat="1" applyFont="1" applyFill="1" applyBorder="1" applyAlignment="1" applyProtection="1">
      <alignment horizontal="right" wrapText="1"/>
    </xf>
    <xf numFmtId="164" fontId="10" fillId="0" borderId="8" xfId="0" applyNumberFormat="1" applyFont="1" applyFill="1" applyBorder="1" applyAlignment="1" applyProtection="1">
      <alignment horizontal="right" wrapText="1"/>
    </xf>
    <xf numFmtId="0" fontId="3" fillId="2" borderId="12" xfId="0" applyFont="1" applyFill="1" applyBorder="1"/>
    <xf numFmtId="0" fontId="3" fillId="2" borderId="12" xfId="0" applyFont="1" applyFill="1" applyBorder="1" applyAlignment="1">
      <alignment horizontal="center"/>
    </xf>
    <xf numFmtId="0" fontId="3" fillId="0" borderId="13" xfId="0" applyFont="1" applyBorder="1"/>
    <xf numFmtId="0" fontId="2" fillId="0" borderId="13" xfId="0" applyFont="1" applyBorder="1" applyAlignment="1">
      <alignment horizontal="center"/>
    </xf>
    <xf numFmtId="0" fontId="2" fillId="0" borderId="13" xfId="0" applyFont="1" applyBorder="1"/>
    <xf numFmtId="165" fontId="10" fillId="0" borderId="9" xfId="1" applyNumberFormat="1" applyFont="1" applyFill="1" applyBorder="1" applyAlignment="1" applyProtection="1">
      <alignment horizontal="right" wrapText="1"/>
      <protection locked="0"/>
    </xf>
    <xf numFmtId="0" fontId="2" fillId="0" borderId="4" xfId="0" applyFont="1" applyBorder="1"/>
    <xf numFmtId="0" fontId="2" fillId="0" borderId="4" xfId="0" applyFont="1" applyBorder="1" applyAlignment="1">
      <alignment horizontal="center"/>
    </xf>
    <xf numFmtId="165" fontId="10" fillId="0" borderId="14" xfId="1" applyNumberFormat="1" applyFont="1" applyFill="1" applyBorder="1" applyAlignment="1" applyProtection="1">
      <alignment horizontal="right" wrapText="1"/>
      <protection locked="0"/>
    </xf>
    <xf numFmtId="165" fontId="11" fillId="0" borderId="7" xfId="1" applyNumberFormat="1" applyFont="1" applyFill="1" applyBorder="1" applyAlignment="1" applyProtection="1">
      <alignment wrapText="1"/>
      <protection locked="0"/>
    </xf>
    <xf numFmtId="165" fontId="13" fillId="0" borderId="7" xfId="1" applyNumberFormat="1" applyFont="1" applyFill="1" applyBorder="1" applyAlignment="1" applyProtection="1">
      <alignment horizontal="right" wrapText="1"/>
      <protection locked="0"/>
    </xf>
    <xf numFmtId="165" fontId="9" fillId="0" borderId="14" xfId="1" applyNumberFormat="1" applyFont="1" applyFill="1" applyBorder="1" applyAlignment="1" applyProtection="1">
      <alignment horizontal="right" wrapText="1"/>
      <protection locked="0"/>
    </xf>
    <xf numFmtId="0" fontId="2" fillId="0" borderId="15" xfId="0" applyFont="1" applyBorder="1"/>
    <xf numFmtId="0" fontId="2" fillId="0" borderId="0" xfId="0" applyFont="1" applyBorder="1"/>
    <xf numFmtId="165" fontId="3" fillId="0" borderId="0" xfId="1" applyNumberFormat="1" applyFont="1"/>
    <xf numFmtId="0" fontId="5" fillId="0" borderId="0" xfId="0" applyFont="1" applyAlignment="1">
      <alignment horizontal="center" vertical="center"/>
    </xf>
    <xf numFmtId="0" fontId="5" fillId="0" borderId="0" xfId="0" applyFont="1"/>
    <xf numFmtId="0" fontId="3" fillId="0" borderId="13" xfId="0" applyFont="1" applyBorder="1" applyAlignment="1">
      <alignment horizontal="center" vertical="center" wrapText="1"/>
    </xf>
    <xf numFmtId="165" fontId="3" fillId="0" borderId="13" xfId="1" applyNumberFormat="1" applyFont="1" applyBorder="1" applyAlignment="1">
      <alignment horizontal="center" vertical="center" wrapText="1"/>
    </xf>
    <xf numFmtId="0" fontId="3" fillId="0" borderId="0" xfId="0" applyFont="1" applyAlignment="1">
      <alignment horizontal="center" vertical="center" wrapText="1"/>
    </xf>
    <xf numFmtId="0" fontId="11" fillId="0" borderId="0" xfId="0" applyFont="1"/>
    <xf numFmtId="0" fontId="20" fillId="0" borderId="0" xfId="0" applyFont="1"/>
    <xf numFmtId="49" fontId="11" fillId="0" borderId="0" xfId="0" applyNumberFormat="1" applyFont="1" applyAlignment="1">
      <alignment horizontal="center" vertical="center"/>
    </xf>
    <xf numFmtId="0" fontId="10" fillId="0" borderId="0" xfId="0" applyNumberFormat="1" applyFont="1" applyFill="1" applyBorder="1" applyAlignment="1" applyProtection="1">
      <alignment horizontal="left" vertical="center"/>
    </xf>
    <xf numFmtId="0" fontId="12" fillId="0" borderId="16" xfId="0" applyFont="1" applyBorder="1" applyAlignment="1">
      <alignment horizontal="center"/>
    </xf>
    <xf numFmtId="0" fontId="12" fillId="0" borderId="0" xfId="0" applyFont="1" applyBorder="1" applyAlignment="1">
      <alignment horizontal="center"/>
    </xf>
    <xf numFmtId="0" fontId="20" fillId="0" borderId="0" xfId="0" applyFont="1" applyAlignment="1">
      <alignment horizontal="center" readingOrder="2"/>
    </xf>
    <xf numFmtId="0" fontId="12" fillId="0" borderId="13" xfId="0" applyFont="1" applyBorder="1" applyAlignment="1">
      <alignment horizontal="center" vertical="center" wrapText="1"/>
    </xf>
    <xf numFmtId="165" fontId="12" fillId="0" borderId="13" xfId="1" applyNumberFormat="1" applyFont="1" applyBorder="1" applyAlignment="1" applyProtection="1">
      <alignment horizontal="center" vertical="center" wrapText="1"/>
    </xf>
    <xf numFmtId="0" fontId="12" fillId="0" borderId="0" xfId="0" applyFont="1"/>
    <xf numFmtId="0" fontId="11" fillId="0" borderId="7" xfId="0" applyFont="1" applyBorder="1"/>
    <xf numFmtId="165" fontId="11" fillId="0" borderId="0" xfId="0" applyNumberFormat="1" applyFont="1"/>
    <xf numFmtId="165" fontId="12" fillId="0" borderId="7" xfId="1" applyNumberFormat="1" applyFont="1" applyBorder="1" applyAlignment="1" applyProtection="1">
      <alignment wrapText="1"/>
      <protection locked="0"/>
    </xf>
    <xf numFmtId="0" fontId="12" fillId="0" borderId="18" xfId="0" applyFont="1" applyBorder="1" applyAlignment="1">
      <alignment horizontal="left" wrapText="1"/>
    </xf>
    <xf numFmtId="0" fontId="12" fillId="0" borderId="19" xfId="0" applyFont="1" applyBorder="1" applyAlignment="1">
      <alignment horizontal="left" wrapText="1"/>
    </xf>
    <xf numFmtId="0" fontId="12" fillId="0" borderId="20" xfId="0" applyFont="1" applyBorder="1" applyAlignment="1">
      <alignment horizontal="left" wrapText="1"/>
    </xf>
    <xf numFmtId="0" fontId="12" fillId="0" borderId="9" xfId="0" applyFont="1" applyBorder="1" applyAlignment="1">
      <alignment wrapText="1"/>
    </xf>
    <xf numFmtId="49" fontId="11" fillId="0" borderId="9" xfId="0" applyNumberFormat="1" applyFont="1" applyBorder="1" applyAlignment="1">
      <alignment horizontal="center"/>
    </xf>
    <xf numFmtId="0" fontId="11" fillId="0" borderId="9" xfId="0" applyFont="1" applyBorder="1"/>
    <xf numFmtId="165" fontId="11" fillId="0" borderId="9" xfId="1" applyNumberFormat="1" applyFont="1" applyBorder="1" applyAlignment="1" applyProtection="1">
      <alignment wrapText="1"/>
      <protection locked="0"/>
    </xf>
    <xf numFmtId="0" fontId="11" fillId="0" borderId="7" xfId="0" applyFont="1" applyBorder="1" applyAlignment="1">
      <alignment wrapText="1"/>
    </xf>
    <xf numFmtId="49" fontId="11" fillId="0" borderId="7" xfId="0" applyNumberFormat="1" applyFont="1" applyBorder="1" applyAlignment="1">
      <alignment horizontal="center"/>
    </xf>
    <xf numFmtId="165" fontId="11" fillId="0" borderId="7" xfId="1" applyNumberFormat="1" applyFont="1" applyBorder="1" applyAlignment="1" applyProtection="1">
      <alignment wrapText="1"/>
      <protection locked="0"/>
    </xf>
    <xf numFmtId="0" fontId="24" fillId="0" borderId="7" xfId="0" applyFont="1" applyBorder="1" applyAlignment="1">
      <alignment wrapText="1"/>
    </xf>
    <xf numFmtId="0" fontId="12" fillId="0" borderId="7" xfId="0" applyFont="1" applyBorder="1" applyAlignment="1">
      <alignment wrapText="1"/>
    </xf>
    <xf numFmtId="0" fontId="11" fillId="0" borderId="7" xfId="0" quotePrefix="1" applyFont="1" applyBorder="1" applyAlignment="1">
      <alignment wrapText="1"/>
    </xf>
    <xf numFmtId="0" fontId="11" fillId="0" borderId="14" xfId="0" applyFont="1" applyBorder="1" applyAlignment="1">
      <alignment wrapText="1"/>
    </xf>
    <xf numFmtId="49" fontId="11" fillId="0" borderId="14" xfId="0" applyNumberFormat="1" applyFont="1" applyBorder="1" applyAlignment="1">
      <alignment horizontal="center"/>
    </xf>
    <xf numFmtId="0" fontId="11" fillId="0" borderId="14" xfId="0" applyFont="1" applyBorder="1"/>
    <xf numFmtId="165" fontId="11" fillId="0" borderId="14" xfId="1" applyNumberFormat="1" applyFont="1" applyBorder="1" applyAlignment="1" applyProtection="1">
      <alignment wrapText="1"/>
      <protection locked="0"/>
    </xf>
    <xf numFmtId="0" fontId="11" fillId="0" borderId="0" xfId="0" applyFont="1" applyAlignment="1">
      <alignment horizontal="center" vertical="center" wrapText="1"/>
    </xf>
    <xf numFmtId="0" fontId="11" fillId="0" borderId="0" xfId="0" applyFont="1" applyAlignment="1">
      <alignment horizontal="center"/>
    </xf>
    <xf numFmtId="0" fontId="23" fillId="0" borderId="0" xfId="0" applyFont="1" applyAlignment="1">
      <alignment horizontal="center" vertical="center" wrapText="1"/>
    </xf>
    <xf numFmtId="0" fontId="12" fillId="0" borderId="0" xfId="0" applyFont="1" applyAlignment="1">
      <alignment horizontal="center" vertical="center" wrapText="1"/>
    </xf>
    <xf numFmtId="0" fontId="22" fillId="0" borderId="0" xfId="0" applyFont="1" applyAlignment="1">
      <alignment horizontal="left"/>
    </xf>
    <xf numFmtId="0" fontId="22" fillId="0" borderId="0" xfId="0" applyFont="1"/>
    <xf numFmtId="0" fontId="11" fillId="0" borderId="0" xfId="0" applyNumberFormat="1" applyFont="1" applyFill="1"/>
    <xf numFmtId="0" fontId="21" fillId="0" borderId="0" xfId="0" applyFont="1" applyAlignment="1">
      <alignment horizontal="left"/>
    </xf>
    <xf numFmtId="0" fontId="21" fillId="0" borderId="0" xfId="0" applyFont="1" applyAlignment="1">
      <alignment horizontal="center"/>
    </xf>
    <xf numFmtId="0" fontId="11" fillId="0" borderId="0" xfId="0" applyFont="1" applyAlignment="1">
      <alignment wrapText="1"/>
    </xf>
    <xf numFmtId="49" fontId="12" fillId="0" borderId="0" xfId="0" applyNumberFormat="1" applyFont="1" applyAlignment="1">
      <alignment horizontal="center"/>
    </xf>
    <xf numFmtId="164" fontId="26" fillId="0" borderId="7" xfId="0" applyNumberFormat="1" applyFont="1" applyFill="1" applyBorder="1" applyAlignment="1" applyProtection="1">
      <alignment horizontal="right" wrapText="1"/>
    </xf>
    <xf numFmtId="165" fontId="11" fillId="0" borderId="7" xfId="1" applyNumberFormat="1" applyFont="1" applyFill="1" applyBorder="1" applyAlignment="1" applyProtection="1">
      <alignment horizontal="right" wrapText="1"/>
      <protection locked="0"/>
    </xf>
    <xf numFmtId="0" fontId="24" fillId="0" borderId="0" xfId="0" applyFont="1" applyAlignment="1">
      <alignment horizontal="center"/>
    </xf>
    <xf numFmtId="0" fontId="12" fillId="4" borderId="13" xfId="0" applyFont="1" applyFill="1" applyBorder="1" applyAlignment="1">
      <alignment horizontal="center" vertical="center" wrapText="1"/>
    </xf>
    <xf numFmtId="49" fontId="12" fillId="4" borderId="13" xfId="0" applyNumberFormat="1" applyFont="1" applyFill="1" applyBorder="1" applyAlignment="1">
      <alignment horizontal="center" vertical="center" wrapText="1"/>
    </xf>
    <xf numFmtId="0" fontId="3" fillId="0" borderId="21" xfId="0" applyFont="1" applyBorder="1"/>
    <xf numFmtId="0" fontId="3" fillId="0" borderId="21" xfId="0" applyFont="1" applyBorder="1" applyAlignment="1">
      <alignment horizontal="center"/>
    </xf>
    <xf numFmtId="165" fontId="10" fillId="0" borderId="21" xfId="1" applyNumberFormat="1" applyFont="1" applyFill="1" applyBorder="1" applyAlignment="1" applyProtection="1">
      <alignment horizontal="right" vertical="top"/>
      <protection locked="0"/>
    </xf>
    <xf numFmtId="165" fontId="10" fillId="3" borderId="21" xfId="1" applyNumberFormat="1" applyFont="1" applyFill="1" applyBorder="1" applyAlignment="1" applyProtection="1">
      <alignment horizontal="right" vertical="top"/>
    </xf>
    <xf numFmtId="0" fontId="2" fillId="0" borderId="22" xfId="0" applyFont="1" applyBorder="1"/>
    <xf numFmtId="0" fontId="2" fillId="0" borderId="22" xfId="0" applyFont="1" applyBorder="1" applyAlignment="1">
      <alignment horizontal="center"/>
    </xf>
    <xf numFmtId="164" fontId="8" fillId="0" borderId="22" xfId="0" applyNumberFormat="1" applyFont="1" applyFill="1" applyBorder="1" applyAlignment="1" applyProtection="1">
      <alignment horizontal="right" wrapText="1"/>
    </xf>
    <xf numFmtId="165" fontId="9" fillId="0" borderId="22" xfId="1" applyNumberFormat="1" applyFont="1" applyFill="1" applyBorder="1" applyAlignment="1" applyProtection="1">
      <alignment horizontal="right" wrapText="1"/>
      <protection locked="0"/>
    </xf>
    <xf numFmtId="165" fontId="15" fillId="0" borderId="22" xfId="1" applyNumberFormat="1" applyFont="1" applyFill="1" applyBorder="1" applyAlignment="1" applyProtection="1">
      <alignment horizontal="right"/>
    </xf>
    <xf numFmtId="165" fontId="16" fillId="0" borderId="22" xfId="1" applyNumberFormat="1" applyFont="1" applyFill="1" applyBorder="1" applyAlignment="1" applyProtection="1"/>
    <xf numFmtId="164" fontId="9" fillId="0" borderId="22" xfId="0" applyNumberFormat="1" applyFont="1" applyFill="1" applyBorder="1" applyAlignment="1" applyProtection="1">
      <alignment horizontal="right" wrapText="1"/>
    </xf>
    <xf numFmtId="0" fontId="3" fillId="0" borderId="22" xfId="0" applyFont="1" applyBorder="1"/>
    <xf numFmtId="0" fontId="3" fillId="0" borderId="22" xfId="0" applyFont="1" applyBorder="1" applyAlignment="1">
      <alignment horizontal="center"/>
    </xf>
    <xf numFmtId="164" fontId="17" fillId="0" borderId="22" xfId="0" applyNumberFormat="1" applyFont="1" applyFill="1" applyBorder="1" applyAlignment="1" applyProtection="1">
      <alignment horizontal="right"/>
    </xf>
    <xf numFmtId="165" fontId="17" fillId="0" borderId="22" xfId="1" applyNumberFormat="1" applyFont="1" applyFill="1" applyBorder="1" applyAlignment="1" applyProtection="1">
      <alignment horizontal="right" wrapText="1"/>
      <protection locked="0"/>
    </xf>
    <xf numFmtId="164" fontId="17" fillId="0" borderId="22" xfId="0" applyNumberFormat="1" applyFont="1" applyFill="1" applyBorder="1" applyAlignment="1" applyProtection="1">
      <alignment horizontal="right" wrapText="1"/>
    </xf>
    <xf numFmtId="165" fontId="15" fillId="0" borderId="22" xfId="1" applyNumberFormat="1" applyFont="1" applyFill="1" applyBorder="1" applyAlignment="1" applyProtection="1">
      <alignment horizontal="right" wrapText="1"/>
      <protection locked="0"/>
    </xf>
    <xf numFmtId="164" fontId="15" fillId="0" borderId="22" xfId="0" applyNumberFormat="1" applyFont="1" applyFill="1" applyBorder="1" applyAlignment="1" applyProtection="1">
      <alignment horizontal="right" wrapText="1"/>
    </xf>
    <xf numFmtId="0" fontId="11" fillId="0" borderId="22" xfId="0" applyFont="1" applyBorder="1"/>
    <xf numFmtId="164" fontId="15" fillId="0" borderId="22" xfId="0" applyNumberFormat="1" applyFont="1" applyFill="1" applyBorder="1" applyAlignment="1" applyProtection="1">
      <alignment horizontal="right"/>
    </xf>
    <xf numFmtId="164" fontId="7" fillId="0" borderId="22" xfId="0" applyNumberFormat="1" applyFont="1" applyFill="1" applyBorder="1" applyAlignment="1" applyProtection="1">
      <alignment horizontal="right" wrapText="1"/>
    </xf>
    <xf numFmtId="164" fontId="10" fillId="0" borderId="22" xfId="0" applyNumberFormat="1" applyFont="1" applyFill="1" applyBorder="1" applyAlignment="1" applyProtection="1">
      <alignment horizontal="right" wrapText="1"/>
    </xf>
    <xf numFmtId="165" fontId="17" fillId="0" borderId="22" xfId="1" applyNumberFormat="1" applyFont="1" applyFill="1" applyBorder="1" applyAlignment="1" applyProtection="1">
      <alignment horizontal="right"/>
    </xf>
    <xf numFmtId="164" fontId="12" fillId="0" borderId="22" xfId="0" applyNumberFormat="1" applyFont="1" applyBorder="1"/>
    <xf numFmtId="164" fontId="18" fillId="0" borderId="22" xfId="0" applyNumberFormat="1" applyFont="1" applyFill="1" applyBorder="1" applyAlignment="1" applyProtection="1">
      <alignment horizontal="right" wrapText="1"/>
    </xf>
    <xf numFmtId="165" fontId="19" fillId="0" borderId="22" xfId="1" applyNumberFormat="1" applyFont="1" applyFill="1" applyBorder="1" applyAlignment="1" applyProtection="1"/>
    <xf numFmtId="165" fontId="17" fillId="0" borderId="22" xfId="1" applyNumberFormat="1" applyFont="1" applyFill="1" applyBorder="1" applyAlignment="1" applyProtection="1">
      <alignment horizontal="right"/>
      <protection locked="0"/>
    </xf>
    <xf numFmtId="165" fontId="15" fillId="0" borderId="22" xfId="1" applyNumberFormat="1" applyFont="1" applyFill="1" applyBorder="1" applyAlignment="1" applyProtection="1">
      <alignment horizontal="right"/>
      <protection locked="0"/>
    </xf>
    <xf numFmtId="166" fontId="9" fillId="0" borderId="22" xfId="1" applyNumberFormat="1" applyFont="1" applyFill="1" applyBorder="1" applyAlignment="1" applyProtection="1">
      <alignment horizontal="right" vertical="top"/>
      <protection locked="0"/>
    </xf>
    <xf numFmtId="0" fontId="2" fillId="0" borderId="23" xfId="0" applyFont="1" applyBorder="1"/>
    <xf numFmtId="0" fontId="2" fillId="0" borderId="23" xfId="0" applyFont="1" applyBorder="1" applyAlignment="1">
      <alignment horizontal="center"/>
    </xf>
    <xf numFmtId="165" fontId="16" fillId="0" borderId="23" xfId="1" applyNumberFormat="1" applyFont="1" applyBorder="1" applyAlignment="1" applyProtection="1">
      <protection locked="0"/>
    </xf>
    <xf numFmtId="165" fontId="16" fillId="0" borderId="23" xfId="1" applyNumberFormat="1" applyFont="1" applyFill="1" applyBorder="1" applyAlignment="1" applyProtection="1"/>
    <xf numFmtId="0" fontId="12" fillId="0" borderId="24" xfId="0" applyFont="1" applyBorder="1" applyAlignment="1">
      <alignment horizontal="justify" vertical="center" wrapText="1"/>
    </xf>
    <xf numFmtId="49" fontId="11" fillId="0" borderId="24" xfId="0" quotePrefix="1" applyNumberFormat="1" applyFont="1" applyFill="1" applyBorder="1" applyAlignment="1">
      <alignment horizontal="center" vertical="center"/>
    </xf>
    <xf numFmtId="0" fontId="11" fillId="0" borderId="24" xfId="0" applyFont="1" applyBorder="1"/>
    <xf numFmtId="165" fontId="11" fillId="0" borderId="24" xfId="1" applyNumberFormat="1" applyFont="1" applyBorder="1" applyProtection="1">
      <protection locked="0"/>
    </xf>
    <xf numFmtId="165" fontId="12" fillId="0" borderId="24" xfId="1" applyNumberFormat="1" applyFont="1" applyBorder="1" applyProtection="1"/>
    <xf numFmtId="0" fontId="24" fillId="0" borderId="25" xfId="0" applyFont="1" applyBorder="1"/>
    <xf numFmtId="49" fontId="11" fillId="0" borderId="25" xfId="0" quotePrefix="1" applyNumberFormat="1" applyFont="1" applyFill="1" applyBorder="1" applyAlignment="1">
      <alignment horizontal="center" vertical="center"/>
    </xf>
    <xf numFmtId="0" fontId="11" fillId="0" borderId="25" xfId="0" applyFont="1" applyBorder="1"/>
    <xf numFmtId="164" fontId="25" fillId="0" borderId="25" xfId="0" applyNumberFormat="1" applyFont="1" applyFill="1" applyBorder="1" applyAlignment="1" applyProtection="1">
      <alignment horizontal="right" vertical="top"/>
    </xf>
    <xf numFmtId="165" fontId="12" fillId="0" borderId="25" xfId="2" applyNumberFormat="1" applyFont="1" applyBorder="1" applyAlignment="1" applyProtection="1">
      <protection locked="0"/>
    </xf>
    <xf numFmtId="164" fontId="12" fillId="0" borderId="25" xfId="0" applyNumberFormat="1" applyFont="1" applyFill="1" applyBorder="1" applyAlignment="1" applyProtection="1">
      <alignment horizontal="right" wrapText="1"/>
    </xf>
    <xf numFmtId="0" fontId="23" fillId="0" borderId="25" xfId="0" applyFont="1" applyBorder="1"/>
    <xf numFmtId="164" fontId="26" fillId="0" borderId="25" xfId="0" applyNumberFormat="1" applyFont="1" applyFill="1" applyBorder="1" applyAlignment="1" applyProtection="1">
      <alignment horizontal="right" vertical="top"/>
    </xf>
    <xf numFmtId="165" fontId="11" fillId="0" borderId="25" xfId="2" applyNumberFormat="1" applyFont="1" applyBorder="1" applyAlignment="1" applyProtection="1">
      <protection locked="0"/>
    </xf>
    <xf numFmtId="165" fontId="11" fillId="0" borderId="25" xfId="1" applyNumberFormat="1" applyFont="1" applyBorder="1" applyProtection="1"/>
    <xf numFmtId="0" fontId="23" fillId="0" borderId="25" xfId="0" quotePrefix="1" applyFont="1" applyBorder="1" applyAlignment="1">
      <alignment wrapText="1"/>
    </xf>
    <xf numFmtId="0" fontId="23" fillId="0" borderId="25" xfId="0" quotePrefix="1" applyFont="1" applyBorder="1"/>
    <xf numFmtId="0" fontId="24" fillId="0" borderId="25" xfId="0" applyFont="1" applyBorder="1" applyAlignment="1">
      <alignment horizontal="justify" vertical="center" wrapText="1"/>
    </xf>
    <xf numFmtId="165" fontId="11" fillId="0" borderId="25" xfId="1" applyNumberFormat="1" applyFont="1" applyBorder="1" applyAlignment="1" applyProtection="1">
      <alignment wrapText="1"/>
      <protection locked="0"/>
    </xf>
    <xf numFmtId="0" fontId="23" fillId="0" borderId="25" xfId="0" quotePrefix="1" applyFont="1" applyBorder="1" applyAlignment="1">
      <alignment horizontal="justify" vertical="center" wrapText="1"/>
    </xf>
    <xf numFmtId="165" fontId="12" fillId="0" borderId="25" xfId="1" applyNumberFormat="1" applyFont="1" applyBorder="1" applyAlignment="1" applyProtection="1">
      <alignment wrapText="1"/>
      <protection locked="0"/>
    </xf>
    <xf numFmtId="49" fontId="11" fillId="0" borderId="25" xfId="0" applyNumberFormat="1" applyFont="1" applyBorder="1" applyAlignment="1">
      <alignment horizontal="center" vertical="center"/>
    </xf>
    <xf numFmtId="0" fontId="24" fillId="0" borderId="25" xfId="0" applyFont="1" applyFill="1" applyBorder="1"/>
    <xf numFmtId="0" fontId="23" fillId="0" borderId="25" xfId="0" applyFont="1" applyFill="1" applyBorder="1"/>
    <xf numFmtId="0" fontId="11" fillId="0" borderId="25" xfId="0" quotePrefix="1" applyFont="1" applyBorder="1"/>
    <xf numFmtId="165" fontId="12" fillId="0" borderId="25" xfId="1" applyNumberFormat="1" applyFont="1" applyFill="1" applyBorder="1" applyAlignment="1" applyProtection="1">
      <alignment wrapText="1"/>
      <protection locked="0"/>
    </xf>
    <xf numFmtId="0" fontId="12" fillId="0" borderId="25" xfId="0" applyFont="1" applyBorder="1"/>
    <xf numFmtId="165" fontId="12" fillId="0" borderId="25" xfId="1" applyNumberFormat="1" applyFont="1" applyFill="1" applyBorder="1" applyProtection="1"/>
    <xf numFmtId="0" fontId="11" fillId="0" borderId="25" xfId="0" quotePrefix="1" applyFont="1" applyBorder="1" applyAlignment="1">
      <alignment horizontal="justify" vertical="center" wrapText="1"/>
    </xf>
    <xf numFmtId="165" fontId="12" fillId="0" borderId="25" xfId="1" applyNumberFormat="1" applyFont="1" applyBorder="1" applyProtection="1"/>
    <xf numFmtId="164" fontId="11" fillId="0" borderId="25" xfId="0" applyNumberFormat="1" applyFont="1" applyFill="1" applyBorder="1" applyAlignment="1" applyProtection="1">
      <alignment horizontal="right" wrapText="1"/>
    </xf>
    <xf numFmtId="165" fontId="12" fillId="0" borderId="25" xfId="0" applyNumberFormat="1" applyFont="1" applyBorder="1" applyAlignment="1">
      <alignment wrapText="1"/>
    </xf>
    <xf numFmtId="164" fontId="26" fillId="0" borderId="25" xfId="0" applyNumberFormat="1" applyFont="1" applyFill="1" applyBorder="1" applyAlignment="1" applyProtection="1">
      <alignment horizontal="right" wrapText="1"/>
    </xf>
    <xf numFmtId="0" fontId="11" fillId="0" borderId="26" xfId="0" applyFont="1" applyBorder="1"/>
    <xf numFmtId="49" fontId="11" fillId="0" borderId="26" xfId="0" applyNumberFormat="1" applyFont="1" applyBorder="1" applyAlignment="1">
      <alignment horizontal="center" vertical="center"/>
    </xf>
    <xf numFmtId="165" fontId="11" fillId="0" borderId="26" xfId="1" applyNumberFormat="1" applyFont="1" applyBorder="1" applyAlignment="1" applyProtection="1">
      <alignment wrapText="1"/>
      <protection locked="0"/>
    </xf>
    <xf numFmtId="165" fontId="11" fillId="0" borderId="26" xfId="1" applyNumberFormat="1" applyFont="1" applyBorder="1" applyProtection="1"/>
    <xf numFmtId="0" fontId="27" fillId="0" borderId="0" xfId="0" applyFont="1"/>
    <xf numFmtId="0" fontId="28" fillId="0" borderId="0" xfId="0" applyFont="1" applyBorder="1" applyAlignment="1">
      <alignment horizontal="center"/>
    </xf>
    <xf numFmtId="0" fontId="29" fillId="0" borderId="0" xfId="0" applyFont="1" applyAlignment="1">
      <alignment horizontal="center" readingOrder="2"/>
    </xf>
    <xf numFmtId="0" fontId="29" fillId="0" borderId="0" xfId="0" applyFont="1" applyAlignment="1">
      <alignment horizontal="center" readingOrder="2"/>
    </xf>
    <xf numFmtId="0" fontId="30" fillId="0" borderId="0" xfId="0" applyFont="1" applyAlignment="1">
      <alignment horizontal="left" indent="2"/>
    </xf>
    <xf numFmtId="0" fontId="31" fillId="0" borderId="0" xfId="0" applyFont="1" applyAlignment="1">
      <alignment horizontal="left"/>
    </xf>
    <xf numFmtId="0" fontId="32" fillId="0" borderId="0" xfId="0" applyFont="1" applyAlignment="1">
      <alignment horizontal="left"/>
    </xf>
    <xf numFmtId="0" fontId="33" fillId="0" borderId="0" xfId="0" applyFont="1" applyAlignment="1">
      <alignment horizontal="left" wrapText="1"/>
    </xf>
    <xf numFmtId="0" fontId="27" fillId="0" borderId="0" xfId="0" applyFont="1" applyAlignment="1">
      <alignment horizontal="left" wrapText="1"/>
    </xf>
    <xf numFmtId="0" fontId="33" fillId="0" borderId="0" xfId="0" applyFont="1" applyAlignment="1">
      <alignment horizontal="justify"/>
    </xf>
    <xf numFmtId="0" fontId="32" fillId="0" borderId="0" xfId="0" applyFont="1" applyAlignment="1">
      <alignment horizontal="justify"/>
    </xf>
    <xf numFmtId="0" fontId="31" fillId="0" borderId="0" xfId="0" applyFont="1" applyAlignment="1">
      <alignment horizontal="justify"/>
    </xf>
    <xf numFmtId="0" fontId="31" fillId="0" borderId="0" xfId="0" applyFont="1" applyAlignment="1">
      <alignment horizontal="left" wrapText="1"/>
    </xf>
    <xf numFmtId="0" fontId="34" fillId="0" borderId="0" xfId="0" applyFont="1" applyAlignment="1">
      <alignment horizontal="left" wrapText="1"/>
    </xf>
    <xf numFmtId="0" fontId="35" fillId="0" borderId="0" xfId="0" applyFont="1" applyAlignment="1">
      <alignment horizontal="left"/>
    </xf>
    <xf numFmtId="0" fontId="27" fillId="0" borderId="0" xfId="0" applyFont="1" applyAlignment="1">
      <alignment horizontal="left"/>
    </xf>
    <xf numFmtId="0" fontId="27" fillId="0" borderId="0" xfId="0" applyFont="1" applyAlignment="1">
      <alignment horizontal="left"/>
    </xf>
    <xf numFmtId="0" fontId="31" fillId="0" borderId="0" xfId="0" applyFont="1" applyAlignment="1"/>
    <xf numFmtId="0" fontId="27" fillId="0" borderId="0" xfId="0" applyFont="1" applyAlignment="1"/>
    <xf numFmtId="0" fontId="31" fillId="0" borderId="0" xfId="0" applyFont="1"/>
    <xf numFmtId="0" fontId="32" fillId="0" borderId="0" xfId="0" applyFont="1"/>
    <xf numFmtId="0" fontId="30" fillId="0" borderId="0" xfId="0" applyFont="1" applyAlignment="1">
      <alignment horizontal="left"/>
    </xf>
    <xf numFmtId="0" fontId="36" fillId="0" borderId="0" xfId="0" applyFont="1" applyAlignment="1">
      <alignment horizontal="left"/>
    </xf>
    <xf numFmtId="0" fontId="16" fillId="0" borderId="0" xfId="0" applyFont="1" applyAlignment="1">
      <alignment horizontal="left"/>
    </xf>
    <xf numFmtId="0" fontId="32" fillId="0" borderId="0" xfId="0" applyFont="1" applyAlignment="1">
      <alignment horizontal="left" wrapText="1"/>
    </xf>
    <xf numFmtId="0" fontId="37" fillId="0" borderId="0" xfId="0" applyFont="1" applyAlignment="1">
      <alignment horizontal="left"/>
    </xf>
    <xf numFmtId="0" fontId="32" fillId="0" borderId="0" xfId="0" applyFont="1" applyAlignment="1">
      <alignment horizontal="left"/>
    </xf>
    <xf numFmtId="0" fontId="31" fillId="0" borderId="0" xfId="0" applyFont="1" applyAlignment="1">
      <alignment horizontal="left"/>
    </xf>
    <xf numFmtId="0" fontId="36"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32" fillId="0" borderId="27" xfId="0" applyFont="1" applyBorder="1" applyAlignment="1">
      <alignment horizontal="justify"/>
    </xf>
    <xf numFmtId="0" fontId="27" fillId="0" borderId="27" xfId="0" applyFont="1" applyBorder="1"/>
    <xf numFmtId="0" fontId="31" fillId="0" borderId="28" xfId="0" applyFont="1" applyBorder="1" applyAlignment="1">
      <alignment horizontal="center" vertical="center" wrapText="1"/>
    </xf>
    <xf numFmtId="0" fontId="38" fillId="0" borderId="0" xfId="0" applyFont="1" applyBorder="1" applyAlignment="1">
      <alignment horizontal="right" wrapText="1"/>
    </xf>
    <xf numFmtId="0" fontId="31" fillId="0" borderId="27" xfId="0" applyFont="1" applyBorder="1" applyAlignment="1">
      <alignment horizontal="center" vertical="center" wrapText="1"/>
    </xf>
    <xf numFmtId="0" fontId="31" fillId="0" borderId="27" xfId="0" applyFont="1" applyBorder="1" applyAlignment="1">
      <alignment horizontal="right" wrapText="1"/>
    </xf>
    <xf numFmtId="0" fontId="38" fillId="0" borderId="0" xfId="0" applyFont="1" applyAlignment="1">
      <alignment wrapText="1"/>
    </xf>
    <xf numFmtId="165" fontId="31" fillId="0" borderId="0" xfId="0" applyNumberFormat="1" applyFont="1" applyAlignment="1">
      <alignment horizontal="right" wrapText="1"/>
    </xf>
    <xf numFmtId="164" fontId="39" fillId="5" borderId="17" xfId="0" applyNumberFormat="1" applyFont="1" applyFill="1" applyBorder="1" applyAlignment="1" applyProtection="1">
      <alignment horizontal="right" vertical="top"/>
    </xf>
    <xf numFmtId="165" fontId="32" fillId="0" borderId="0" xfId="1" applyNumberFormat="1" applyFont="1" applyAlignment="1" applyProtection="1">
      <alignment horizontal="right" wrapText="1"/>
      <protection locked="0"/>
    </xf>
    <xf numFmtId="165" fontId="27" fillId="0" borderId="0" xfId="0" applyNumberFormat="1" applyFont="1"/>
    <xf numFmtId="164" fontId="40" fillId="6" borderId="17" xfId="0" applyNumberFormat="1" applyFont="1" applyFill="1" applyBorder="1" applyAlignment="1" applyProtection="1">
      <alignment horizontal="right" vertical="top"/>
    </xf>
    <xf numFmtId="0" fontId="38" fillId="0" borderId="0" xfId="0" applyFont="1" applyAlignment="1">
      <alignment horizontal="left" wrapText="1"/>
    </xf>
    <xf numFmtId="0" fontId="31" fillId="0" borderId="0" xfId="0" applyFont="1" applyAlignment="1">
      <alignment horizontal="right" wrapText="1"/>
    </xf>
    <xf numFmtId="0" fontId="33" fillId="0" borderId="27" xfId="0" applyFont="1" applyBorder="1" applyAlignment="1">
      <alignment horizontal="left" wrapText="1"/>
    </xf>
    <xf numFmtId="0" fontId="32" fillId="0" borderId="27" xfId="0" applyFont="1" applyBorder="1" applyAlignment="1">
      <alignment horizontal="right" wrapText="1"/>
    </xf>
    <xf numFmtId="0" fontId="30" fillId="0" borderId="29" xfId="0" applyFont="1" applyBorder="1" applyAlignment="1">
      <alignment horizontal="center" wrapText="1"/>
    </xf>
    <xf numFmtId="165" fontId="30" fillId="0" borderId="29" xfId="0" applyNumberFormat="1" applyFont="1" applyBorder="1" applyAlignment="1">
      <alignment horizontal="right" wrapText="1"/>
    </xf>
    <xf numFmtId="0" fontId="30" fillId="0" borderId="0" xfId="0" applyFont="1"/>
    <xf numFmtId="0" fontId="38" fillId="0" borderId="19" xfId="0" applyFont="1" applyBorder="1" applyAlignment="1">
      <alignment horizontal="center" wrapText="1"/>
    </xf>
    <xf numFmtId="0" fontId="38" fillId="0" borderId="19" xfId="0" applyFont="1" applyBorder="1" applyAlignment="1">
      <alignment horizontal="center" wrapText="1"/>
    </xf>
    <xf numFmtId="0" fontId="41" fillId="0" borderId="0" xfId="0" applyFont="1"/>
    <xf numFmtId="0" fontId="41" fillId="0" borderId="0" xfId="0" applyFont="1" applyAlignment="1">
      <alignment horizontal="right"/>
    </xf>
    <xf numFmtId="0" fontId="33" fillId="0" borderId="0" xfId="0" applyFont="1" applyAlignment="1">
      <alignment horizontal="left"/>
    </xf>
    <xf numFmtId="0" fontId="32" fillId="0" borderId="0" xfId="0" applyFont="1" applyAlignment="1">
      <alignment horizontal="right"/>
    </xf>
    <xf numFmtId="0" fontId="41" fillId="0" borderId="19" xfId="0" applyFont="1" applyBorder="1" applyAlignment="1">
      <alignment horizontal="center"/>
    </xf>
    <xf numFmtId="0" fontId="30" fillId="0" borderId="19" xfId="0" applyFont="1" applyBorder="1" applyAlignment="1">
      <alignment horizontal="right"/>
    </xf>
    <xf numFmtId="0" fontId="33" fillId="0" borderId="0" xfId="0" applyFont="1"/>
    <xf numFmtId="0" fontId="33" fillId="0" borderId="0" xfId="0" applyFont="1" applyAlignment="1">
      <alignment horizontal="right"/>
    </xf>
    <xf numFmtId="165" fontId="32" fillId="0" borderId="0" xfId="1" applyNumberFormat="1" applyFont="1" applyAlignment="1" applyProtection="1">
      <alignment horizontal="right"/>
      <protection locked="0"/>
    </xf>
    <xf numFmtId="0" fontId="41" fillId="0" borderId="29" xfId="0" applyFont="1" applyBorder="1" applyAlignment="1">
      <alignment horizontal="center"/>
    </xf>
    <xf numFmtId="0" fontId="30" fillId="0" borderId="29" xfId="0" applyFont="1" applyBorder="1" applyAlignment="1">
      <alignment horizontal="right"/>
    </xf>
    <xf numFmtId="165" fontId="30" fillId="0" borderId="29" xfId="0" applyNumberFormat="1" applyFont="1" applyBorder="1" applyAlignment="1">
      <alignment horizontal="right"/>
    </xf>
    <xf numFmtId="0" fontId="30" fillId="0" borderId="0" xfId="0" applyFont="1" applyAlignment="1">
      <alignment horizontal="justify"/>
    </xf>
    <xf numFmtId="0" fontId="38" fillId="0" borderId="28" xfId="0" applyFont="1" applyBorder="1" applyAlignment="1">
      <alignment horizontal="center"/>
    </xf>
    <xf numFmtId="0" fontId="38" fillId="0" borderId="0" xfId="0" applyFont="1" applyBorder="1" applyAlignment="1">
      <alignment horizontal="center"/>
    </xf>
    <xf numFmtId="0" fontId="38" fillId="0" borderId="0" xfId="0" applyFont="1" applyBorder="1" applyAlignment="1">
      <alignment horizontal="center"/>
    </xf>
    <xf numFmtId="0" fontId="38" fillId="0" borderId="0" xfId="0" applyFont="1" applyBorder="1" applyAlignment="1">
      <alignment horizontal="center" wrapText="1"/>
    </xf>
    <xf numFmtId="0" fontId="38" fillId="0" borderId="27" xfId="0" applyFont="1" applyBorder="1" applyAlignment="1">
      <alignment horizontal="center"/>
    </xf>
    <xf numFmtId="0" fontId="38" fillId="0" borderId="27" xfId="0" applyFont="1" applyBorder="1" applyAlignment="1">
      <alignment horizontal="center"/>
    </xf>
    <xf numFmtId="0" fontId="38" fillId="0" borderId="27" xfId="0" applyFont="1" applyBorder="1" applyAlignment="1">
      <alignment horizontal="center" wrapText="1"/>
    </xf>
    <xf numFmtId="0" fontId="42" fillId="0" borderId="0" xfId="0" applyFont="1"/>
    <xf numFmtId="0" fontId="34" fillId="0" borderId="0" xfId="0" applyFont="1" applyAlignment="1">
      <alignment horizontal="right"/>
    </xf>
    <xf numFmtId="0" fontId="42" fillId="0" borderId="0" xfId="0" applyFont="1" applyAlignment="1">
      <alignment horizontal="right" wrapText="1"/>
    </xf>
    <xf numFmtId="0" fontId="41" fillId="0" borderId="29" xfId="0" applyFont="1" applyBorder="1" applyAlignment="1">
      <alignment horizontal="right"/>
    </xf>
    <xf numFmtId="0" fontId="31" fillId="0" borderId="28" xfId="0" applyFont="1" applyBorder="1" applyAlignment="1">
      <alignment horizontal="center" wrapText="1"/>
    </xf>
    <xf numFmtId="0" fontId="38" fillId="0" borderId="28" xfId="0" applyFont="1" applyBorder="1" applyAlignment="1">
      <alignment horizontal="center" wrapText="1"/>
    </xf>
    <xf numFmtId="0" fontId="31" fillId="0" borderId="27" xfId="0" applyFont="1" applyBorder="1" applyAlignment="1">
      <alignment horizontal="center" wrapText="1"/>
    </xf>
    <xf numFmtId="0" fontId="31" fillId="0" borderId="27" xfId="0" applyFont="1" applyBorder="1" applyAlignment="1">
      <alignment horizontal="center" wrapText="1"/>
    </xf>
    <xf numFmtId="0" fontId="32" fillId="0" borderId="0" xfId="0" applyFont="1" applyAlignment="1">
      <alignment horizontal="right" wrapText="1"/>
    </xf>
    <xf numFmtId="0" fontId="34" fillId="0" borderId="0" xfId="0" applyFont="1" applyAlignment="1">
      <alignment horizontal="left" vertical="top" wrapText="1"/>
    </xf>
    <xf numFmtId="165" fontId="27" fillId="0" borderId="0" xfId="1" applyNumberFormat="1" applyFont="1" applyProtection="1">
      <protection locked="0"/>
    </xf>
    <xf numFmtId="0" fontId="43" fillId="0" borderId="0" xfId="0" applyFont="1" applyAlignment="1">
      <alignment horizontal="right" wrapText="1"/>
    </xf>
    <xf numFmtId="0" fontId="34" fillId="0" borderId="0" xfId="0" applyFont="1" applyBorder="1" applyAlignment="1">
      <alignment horizontal="left" vertical="top" wrapText="1"/>
    </xf>
    <xf numFmtId="0" fontId="43" fillId="0" borderId="0" xfId="0" applyFont="1" applyBorder="1" applyAlignment="1">
      <alignment horizontal="right" wrapText="1"/>
    </xf>
    <xf numFmtId="0" fontId="30" fillId="0" borderId="19" xfId="0" applyFont="1" applyBorder="1" applyAlignment="1">
      <alignment horizontal="center" wrapText="1"/>
    </xf>
    <xf numFmtId="165" fontId="44" fillId="0" borderId="19" xfId="0" applyNumberFormat="1" applyFont="1" applyBorder="1"/>
    <xf numFmtId="0" fontId="19" fillId="0" borderId="19" xfId="0" applyFont="1" applyBorder="1" applyAlignment="1">
      <alignment horizontal="right" wrapText="1"/>
    </xf>
    <xf numFmtId="0" fontId="30" fillId="0" borderId="0" xfId="0" applyFont="1" applyAlignment="1">
      <alignment horizontal="left" indent="8"/>
    </xf>
    <xf numFmtId="0" fontId="38" fillId="0" borderId="28" xfId="0" applyFont="1" applyBorder="1" applyAlignment="1">
      <alignment horizontal="center" wrapText="1"/>
    </xf>
    <xf numFmtId="0" fontId="31" fillId="0" borderId="28" xfId="0" applyFont="1" applyBorder="1" applyAlignment="1">
      <alignment horizontal="center" wrapText="1"/>
    </xf>
    <xf numFmtId="0" fontId="38" fillId="0" borderId="27" xfId="0" applyFont="1" applyBorder="1" applyAlignment="1">
      <alignment horizontal="center" wrapText="1"/>
    </xf>
    <xf numFmtId="0" fontId="30" fillId="0" borderId="0" xfId="0" applyFont="1" applyAlignment="1">
      <alignment horizontal="left" wrapText="1"/>
    </xf>
    <xf numFmtId="0" fontId="33" fillId="0" borderId="0" xfId="0" applyFont="1" applyBorder="1" applyAlignment="1">
      <alignment horizontal="left" wrapText="1"/>
    </xf>
    <xf numFmtId="0" fontId="32" fillId="0" borderId="0" xfId="0" applyFont="1" applyBorder="1" applyAlignment="1">
      <alignment horizontal="right"/>
    </xf>
    <xf numFmtId="0" fontId="41" fillId="0" borderId="29" xfId="0" applyFont="1" applyBorder="1" applyAlignment="1">
      <alignment horizontal="center" wrapText="1"/>
    </xf>
    <xf numFmtId="165" fontId="30" fillId="0" borderId="29" xfId="1" applyNumberFormat="1" applyFont="1" applyBorder="1" applyAlignment="1" applyProtection="1">
      <alignment horizontal="right"/>
      <protection locked="0"/>
    </xf>
    <xf numFmtId="0" fontId="32" fillId="0" borderId="27" xfId="0" applyFont="1" applyBorder="1" applyAlignment="1">
      <alignment horizontal="left" wrapText="1"/>
    </xf>
    <xf numFmtId="0" fontId="42" fillId="0" borderId="0" xfId="0" applyFont="1" applyAlignment="1">
      <alignment horizontal="left" wrapText="1"/>
    </xf>
    <xf numFmtId="0" fontId="38" fillId="0" borderId="30" xfId="0" applyFont="1" applyBorder="1" applyAlignment="1">
      <alignment wrapText="1"/>
    </xf>
    <xf numFmtId="0" fontId="38" fillId="0" borderId="30" xfId="0" applyFont="1" applyBorder="1" applyAlignment="1">
      <alignment horizontal="center" vertical="center" wrapText="1"/>
    </xf>
    <xf numFmtId="0" fontId="38" fillId="0" borderId="30" xfId="0" applyFont="1" applyBorder="1" applyAlignment="1">
      <alignment horizontal="center" wrapText="1"/>
    </xf>
    <xf numFmtId="0" fontId="38" fillId="0" borderId="31" xfId="0" applyFont="1" applyBorder="1" applyAlignment="1">
      <alignment wrapText="1"/>
    </xf>
    <xf numFmtId="0" fontId="38" fillId="0" borderId="31" xfId="0" applyFont="1" applyBorder="1" applyAlignment="1">
      <alignment horizontal="center" vertical="center" wrapText="1"/>
    </xf>
    <xf numFmtId="0" fontId="38" fillId="0" borderId="31" xfId="0" applyFont="1" applyBorder="1" applyAlignment="1">
      <alignment horizontal="center" wrapText="1"/>
    </xf>
    <xf numFmtId="0" fontId="41" fillId="0" borderId="0" xfId="0" applyFont="1" applyAlignment="1">
      <alignment horizontal="center" wrapText="1"/>
    </xf>
    <xf numFmtId="0" fontId="41" fillId="0" borderId="0" xfId="0" applyFont="1" applyAlignment="1">
      <alignment wrapText="1"/>
    </xf>
    <xf numFmtId="0" fontId="41" fillId="0" borderId="0" xfId="0" applyFont="1" applyAlignment="1">
      <alignment horizontal="right" wrapText="1"/>
    </xf>
    <xf numFmtId="0" fontId="32" fillId="0" borderId="0" xfId="0" applyFont="1" applyAlignment="1">
      <alignment wrapText="1"/>
    </xf>
    <xf numFmtId="0" fontId="33" fillId="0" borderId="0" xfId="0" applyFont="1" applyAlignment="1">
      <alignment horizontal="right" wrapText="1"/>
    </xf>
    <xf numFmtId="0" fontId="33" fillId="0" borderId="32" xfId="0" applyFont="1" applyBorder="1" applyAlignment="1">
      <alignment wrapText="1"/>
    </xf>
    <xf numFmtId="0" fontId="41" fillId="0" borderId="32" xfId="0" applyFont="1" applyBorder="1" applyAlignment="1">
      <alignment horizontal="center"/>
    </xf>
    <xf numFmtId="0" fontId="30" fillId="0" borderId="32" xfId="0" applyFont="1" applyBorder="1" applyAlignment="1">
      <alignment horizontal="right" wrapText="1"/>
    </xf>
    <xf numFmtId="0" fontId="41" fillId="0" borderId="32" xfId="0" applyFont="1" applyBorder="1" applyAlignment="1">
      <alignment horizontal="right" wrapText="1"/>
    </xf>
    <xf numFmtId="0" fontId="32" fillId="0" borderId="0" xfId="0" applyFont="1" applyAlignment="1">
      <alignment horizontal="left" indent="2"/>
    </xf>
    <xf numFmtId="0" fontId="41" fillId="0" borderId="0" xfId="0" applyFont="1" applyAlignment="1">
      <alignment horizontal="left" wrapText="1"/>
    </xf>
    <xf numFmtId="0" fontId="41" fillId="0" borderId="19" xfId="0" applyFont="1" applyBorder="1" applyAlignment="1">
      <alignment horizontal="center" wrapText="1"/>
    </xf>
    <xf numFmtId="165" fontId="30" fillId="0" borderId="19" xfId="0" applyNumberFormat="1" applyFont="1" applyBorder="1" applyAlignment="1">
      <alignment horizontal="right" wrapText="1"/>
    </xf>
    <xf numFmtId="0" fontId="30" fillId="0" borderId="19" xfId="0" applyFont="1" applyBorder="1" applyAlignment="1">
      <alignment horizontal="right" wrapText="1"/>
    </xf>
    <xf numFmtId="0" fontId="31" fillId="0" borderId="0" xfId="0" applyFont="1" applyBorder="1" applyAlignment="1">
      <alignment horizontal="center" vertical="center" wrapText="1"/>
    </xf>
    <xf numFmtId="0" fontId="31" fillId="0" borderId="0" xfId="0" applyFont="1" applyBorder="1" applyAlignment="1">
      <alignment horizontal="center" wrapText="1"/>
    </xf>
    <xf numFmtId="0" fontId="31" fillId="0" borderId="0" xfId="0" applyFont="1" applyBorder="1" applyAlignment="1">
      <alignment horizontal="center" wrapText="1"/>
    </xf>
    <xf numFmtId="0" fontId="30" fillId="0" borderId="0" xfId="0" applyFont="1" applyAlignment="1">
      <alignment horizontal="left" vertical="top" wrapText="1"/>
    </xf>
    <xf numFmtId="0" fontId="30" fillId="0" borderId="0" xfId="0" applyFont="1" applyAlignment="1">
      <alignment horizontal="right" wrapText="1"/>
    </xf>
    <xf numFmtId="0" fontId="32" fillId="0" borderId="0" xfId="0" applyFont="1" applyAlignment="1">
      <alignment horizontal="left" vertical="top" wrapText="1"/>
    </xf>
    <xf numFmtId="1" fontId="32" fillId="0" borderId="0" xfId="0" applyNumberFormat="1" applyFont="1" applyAlignment="1">
      <alignment horizontal="right" wrapText="1"/>
    </xf>
    <xf numFmtId="0" fontId="32" fillId="0" borderId="19" xfId="0" applyFont="1" applyBorder="1" applyAlignment="1">
      <alignment horizontal="left" vertical="top" wrapText="1"/>
    </xf>
    <xf numFmtId="165" fontId="32" fillId="0" borderId="19" xfId="1" applyNumberFormat="1" applyFont="1" applyBorder="1" applyAlignment="1" applyProtection="1">
      <alignment horizontal="right" wrapText="1"/>
      <protection locked="0"/>
    </xf>
    <xf numFmtId="0" fontId="32" fillId="0" borderId="0" xfId="0" applyFont="1" applyBorder="1" applyAlignment="1">
      <alignment horizontal="left" vertical="top" wrapText="1"/>
    </xf>
    <xf numFmtId="165" fontId="32" fillId="0" borderId="0" xfId="1" applyNumberFormat="1" applyFont="1" applyBorder="1" applyAlignment="1" applyProtection="1">
      <alignment horizontal="right" wrapText="1"/>
      <protection locked="0"/>
    </xf>
    <xf numFmtId="0" fontId="32" fillId="0" borderId="29" xfId="0" applyFont="1" applyBorder="1" applyAlignment="1">
      <alignment horizontal="left" vertical="top" wrapText="1"/>
    </xf>
    <xf numFmtId="165" fontId="32" fillId="0" borderId="29" xfId="1" applyNumberFormat="1" applyFont="1" applyBorder="1" applyAlignment="1" applyProtection="1">
      <alignment horizontal="right" wrapText="1"/>
      <protection locked="0"/>
    </xf>
    <xf numFmtId="0" fontId="32" fillId="0" borderId="0" xfId="0" applyFont="1" applyAlignment="1">
      <alignment horizontal="left" vertical="top" wrapText="1"/>
    </xf>
    <xf numFmtId="0" fontId="31" fillId="0" borderId="19" xfId="0" applyFont="1" applyBorder="1" applyAlignment="1">
      <alignment horizontal="center" wrapText="1"/>
    </xf>
    <xf numFmtId="0" fontId="31" fillId="0" borderId="19" xfId="0" applyFont="1" applyBorder="1" applyAlignment="1">
      <alignment horizontal="center" wrapText="1"/>
    </xf>
    <xf numFmtId="0" fontId="30" fillId="0" borderId="0" xfId="0" applyFont="1" applyAlignment="1">
      <alignment horizontal="center" vertical="top" wrapText="1"/>
    </xf>
    <xf numFmtId="0" fontId="32" fillId="0" borderId="0" xfId="0" applyFont="1" applyAlignment="1">
      <alignment horizontal="left" vertical="top"/>
    </xf>
    <xf numFmtId="0" fontId="32" fillId="0" borderId="19" xfId="0" applyFont="1" applyBorder="1" applyAlignment="1">
      <alignment horizontal="left" vertical="top"/>
    </xf>
    <xf numFmtId="0" fontId="27" fillId="0" borderId="19" xfId="0" applyFont="1" applyBorder="1"/>
    <xf numFmtId="0" fontId="30" fillId="0" borderId="0" xfId="0" applyFont="1" applyAlignment="1">
      <alignment vertical="top"/>
    </xf>
    <xf numFmtId="165" fontId="30" fillId="0" borderId="0" xfId="1" applyNumberFormat="1" applyFont="1" applyAlignment="1" applyProtection="1">
      <alignment horizontal="right" wrapText="1"/>
      <protection locked="0"/>
    </xf>
    <xf numFmtId="0" fontId="32" fillId="0" borderId="0" xfId="0" applyFont="1" applyBorder="1" applyAlignment="1">
      <alignment horizontal="left" vertical="top"/>
    </xf>
    <xf numFmtId="0" fontId="32" fillId="0" borderId="29" xfId="0" applyFont="1" applyBorder="1" applyAlignment="1">
      <alignment horizontal="left" vertical="top"/>
    </xf>
    <xf numFmtId="0" fontId="27" fillId="0" borderId="29" xfId="0" applyFont="1" applyBorder="1"/>
    <xf numFmtId="0" fontId="31" fillId="0" borderId="28" xfId="0" applyFont="1" applyBorder="1" applyAlignment="1">
      <alignment horizontal="right" wrapText="1"/>
    </xf>
    <xf numFmtId="0" fontId="30" fillId="0" borderId="29" xfId="0" applyFont="1" applyBorder="1" applyAlignment="1">
      <alignment horizontal="center"/>
    </xf>
    <xf numFmtId="0" fontId="32" fillId="0" borderId="0" xfId="0" applyFont="1" applyBorder="1"/>
    <xf numFmtId="165" fontId="32" fillId="0" borderId="0" xfId="1" applyNumberFormat="1" applyFont="1" applyBorder="1" applyAlignment="1" applyProtection="1">
      <alignment horizontal="right"/>
      <protection locked="0"/>
    </xf>
    <xf numFmtId="0" fontId="30" fillId="0" borderId="29" xfId="0" applyFont="1" applyBorder="1" applyAlignment="1">
      <alignment horizontal="center"/>
    </xf>
    <xf numFmtId="165" fontId="30" fillId="0" borderId="29" xfId="1" applyNumberFormat="1" applyFont="1" applyBorder="1" applyAlignment="1" applyProtection="1">
      <alignment horizontal="right" wrapText="1"/>
      <protection locked="0"/>
    </xf>
    <xf numFmtId="0" fontId="30" fillId="0" borderId="29" xfId="0" applyFont="1" applyBorder="1" applyAlignment="1">
      <alignment horizontal="right" wrapText="1"/>
    </xf>
    <xf numFmtId="165" fontId="31" fillId="0" borderId="0" xfId="1" applyNumberFormat="1" applyFont="1" applyAlignment="1" applyProtection="1">
      <alignment horizontal="right" wrapText="1"/>
      <protection locked="0"/>
    </xf>
    <xf numFmtId="0" fontId="32" fillId="0" borderId="0" xfId="0" applyFont="1" applyBorder="1" applyAlignment="1">
      <alignment horizontal="right" wrapText="1"/>
    </xf>
    <xf numFmtId="0" fontId="31" fillId="0" borderId="19" xfId="0" applyFont="1" applyBorder="1" applyAlignment="1">
      <alignment horizontal="right" wrapText="1"/>
    </xf>
    <xf numFmtId="0" fontId="34" fillId="0" borderId="0" xfId="0" applyFont="1" applyAlignment="1">
      <alignment horizontal="right" wrapText="1"/>
    </xf>
    <xf numFmtId="0" fontId="32" fillId="0" borderId="29" xfId="0" applyFont="1" applyBorder="1"/>
    <xf numFmtId="0" fontId="34" fillId="0" borderId="29" xfId="0" applyFont="1" applyBorder="1" applyAlignment="1">
      <alignment horizontal="right" wrapText="1"/>
    </xf>
    <xf numFmtId="0" fontId="42" fillId="0" borderId="0" xfId="0" applyFont="1" applyAlignment="1">
      <alignment horizontal="center" vertical="top" wrapText="1"/>
    </xf>
    <xf numFmtId="0" fontId="42" fillId="0" borderId="0" xfId="0" applyFont="1" applyAlignment="1">
      <alignment vertical="top" wrapText="1"/>
    </xf>
    <xf numFmtId="0" fontId="33" fillId="0" borderId="0" xfId="0" applyFont="1" applyAlignment="1">
      <alignment vertical="top" wrapText="1"/>
    </xf>
    <xf numFmtId="0" fontId="33" fillId="0" borderId="0" xfId="0" applyFont="1" applyAlignment="1">
      <alignment horizontal="center" vertical="top" wrapText="1"/>
    </xf>
    <xf numFmtId="0" fontId="41" fillId="0" borderId="0" xfId="0" applyFont="1" applyAlignment="1">
      <alignment horizontal="center"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horizontal="left" vertical="top" wrapText="1"/>
    </xf>
    <xf numFmtId="0" fontId="41" fillId="0" borderId="0" xfId="0" applyFont="1" applyAlignment="1">
      <alignment vertical="top" wrapText="1"/>
    </xf>
    <xf numFmtId="0" fontId="42" fillId="0" borderId="0" xfId="0" applyFont="1" applyAlignment="1">
      <alignment horizontal="left" vertical="top" wrapText="1"/>
    </xf>
    <xf numFmtId="0" fontId="19" fillId="0" borderId="0" xfId="0" applyFont="1"/>
    <xf numFmtId="0" fontId="16" fillId="0" borderId="0" xfId="0" applyFont="1" applyAlignment="1">
      <alignment horizontal="center" wrapText="1"/>
    </xf>
    <xf numFmtId="0" fontId="16" fillId="0" borderId="0" xfId="0" applyFont="1"/>
    <xf numFmtId="0" fontId="16" fillId="0" borderId="0" xfId="0" applyFont="1" applyFill="1"/>
    <xf numFmtId="0" fontId="45" fillId="0" borderId="0" xfId="0" applyFont="1" applyBorder="1" applyAlignment="1">
      <alignment horizontal="center"/>
    </xf>
    <xf numFmtId="0" fontId="19" fillId="0" borderId="0" xfId="0" applyFont="1" applyBorder="1" applyAlignment="1">
      <alignment horizontal="center"/>
    </xf>
    <xf numFmtId="0" fontId="46" fillId="4" borderId="2" xfId="0" applyFont="1" applyFill="1" applyBorder="1" applyAlignment="1">
      <alignment horizontal="center" vertical="center" wrapText="1"/>
    </xf>
    <xf numFmtId="0" fontId="46" fillId="4" borderId="13" xfId="0" applyFont="1" applyFill="1" applyBorder="1" applyAlignment="1">
      <alignment horizontal="center" vertical="center" wrapText="1"/>
    </xf>
    <xf numFmtId="0" fontId="46" fillId="4" borderId="2" xfId="0" applyFont="1" applyFill="1" applyBorder="1" applyAlignment="1">
      <alignment horizontal="center" vertical="center"/>
    </xf>
    <xf numFmtId="0" fontId="46" fillId="4" borderId="33" xfId="0" applyFont="1" applyFill="1" applyBorder="1" applyAlignment="1">
      <alignment horizontal="center" vertical="center" wrapText="1"/>
    </xf>
    <xf numFmtId="0" fontId="46" fillId="4" borderId="34" xfId="0" applyFont="1" applyFill="1" applyBorder="1" applyAlignment="1">
      <alignment horizontal="center" vertical="center" wrapText="1"/>
    </xf>
    <xf numFmtId="0" fontId="46" fillId="4" borderId="2" xfId="0" applyFont="1" applyFill="1" applyBorder="1" applyAlignment="1">
      <alignment horizontal="center" vertical="center"/>
    </xf>
    <xf numFmtId="0" fontId="46" fillId="0" borderId="5" xfId="0" applyFont="1" applyBorder="1" applyAlignment="1">
      <alignment wrapText="1"/>
    </xf>
    <xf numFmtId="0" fontId="46" fillId="0" borderId="5" xfId="0" applyFont="1" applyBorder="1" applyAlignment="1">
      <alignment horizontal="center" wrapText="1"/>
    </xf>
    <xf numFmtId="0" fontId="47" fillId="0" borderId="5" xfId="0" applyFont="1" applyBorder="1"/>
    <xf numFmtId="165" fontId="47" fillId="0" borderId="5" xfId="1" applyNumberFormat="1" applyFont="1" applyBorder="1" applyProtection="1">
      <protection locked="0"/>
    </xf>
    <xf numFmtId="165" fontId="47" fillId="0" borderId="5" xfId="1" applyNumberFormat="1" applyFont="1" applyFill="1" applyBorder="1" applyProtection="1">
      <protection locked="0"/>
    </xf>
    <xf numFmtId="0" fontId="47" fillId="0" borderId="7" xfId="0" applyFont="1" applyBorder="1" applyAlignment="1">
      <alignment wrapText="1"/>
    </xf>
    <xf numFmtId="0" fontId="46" fillId="0" borderId="7" xfId="0" applyFont="1" applyBorder="1" applyAlignment="1">
      <alignment horizontal="center" wrapText="1"/>
    </xf>
    <xf numFmtId="0" fontId="47" fillId="0" borderId="7" xfId="0" applyFont="1" applyBorder="1"/>
    <xf numFmtId="165" fontId="47" fillId="0" borderId="7" xfId="1" applyNumberFormat="1" applyFont="1" applyBorder="1" applyProtection="1">
      <protection locked="0"/>
    </xf>
    <xf numFmtId="165" fontId="47" fillId="0" borderId="7" xfId="1" applyNumberFormat="1" applyFont="1" applyFill="1" applyBorder="1" applyProtection="1">
      <protection locked="0"/>
    </xf>
    <xf numFmtId="0" fontId="48" fillId="0" borderId="7" xfId="0" applyFont="1" applyBorder="1" applyAlignment="1">
      <alignment wrapText="1"/>
    </xf>
    <xf numFmtId="0" fontId="46" fillId="0" borderId="7" xfId="0" applyFont="1" applyBorder="1" applyAlignment="1">
      <alignment wrapText="1"/>
    </xf>
    <xf numFmtId="165" fontId="46" fillId="0" borderId="7" xfId="1" applyNumberFormat="1" applyFont="1" applyBorder="1" applyProtection="1">
      <protection locked="0"/>
    </xf>
    <xf numFmtId="0" fontId="47" fillId="0" borderId="14" xfId="0" applyFont="1" applyBorder="1" applyAlignment="1">
      <alignment wrapText="1"/>
    </xf>
    <xf numFmtId="0" fontId="46" fillId="0" borderId="14" xfId="0" applyFont="1" applyBorder="1" applyAlignment="1">
      <alignment horizontal="center" wrapText="1"/>
    </xf>
    <xf numFmtId="0" fontId="47" fillId="0" borderId="14" xfId="0" applyFont="1" applyBorder="1"/>
    <xf numFmtId="165" fontId="47" fillId="0" borderId="14" xfId="1" applyNumberFormat="1" applyFont="1" applyBorder="1" applyProtection="1">
      <protection locked="0"/>
    </xf>
    <xf numFmtId="165" fontId="47" fillId="0" borderId="14" xfId="1" applyNumberFormat="1" applyFont="1" applyFill="1" applyBorder="1" applyProtection="1">
      <protection locked="0"/>
    </xf>
    <xf numFmtId="0" fontId="46" fillId="0" borderId="2" xfId="0" applyFont="1" applyBorder="1" applyAlignment="1">
      <alignment wrapText="1"/>
    </xf>
    <xf numFmtId="0" fontId="46" fillId="0" borderId="2" xfId="0" applyFont="1" applyBorder="1" applyAlignment="1">
      <alignment horizontal="center" wrapText="1"/>
    </xf>
    <xf numFmtId="0" fontId="47" fillId="0" borderId="2" xfId="0" applyFont="1" applyBorder="1"/>
    <xf numFmtId="165" fontId="47" fillId="0" borderId="2" xfId="1" applyNumberFormat="1" applyFont="1" applyBorder="1" applyProtection="1">
      <protection locked="0"/>
    </xf>
    <xf numFmtId="165" fontId="47" fillId="0" borderId="2" xfId="1" applyNumberFormat="1" applyFont="1" applyFill="1" applyBorder="1" applyProtection="1">
      <protection locked="0"/>
    </xf>
    <xf numFmtId="0" fontId="16"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31" fillId="0" borderId="0" xfId="0" applyFont="1" applyAlignment="1">
      <alignment horizontal="center"/>
    </xf>
    <xf numFmtId="0" fontId="16" fillId="0" borderId="0" xfId="0" applyFont="1" applyAlignment="1">
      <alignment wrapText="1"/>
    </xf>
    <xf numFmtId="0" fontId="19" fillId="0" borderId="0" xfId="0" applyFont="1" applyAlignment="1">
      <alignment horizontal="center" wrapText="1"/>
    </xf>
    <xf numFmtId="0" fontId="32" fillId="0" borderId="0" xfId="0" applyFont="1" applyAlignment="1"/>
    <xf numFmtId="0" fontId="19" fillId="0" borderId="0" xfId="0" applyFont="1" applyAlignment="1">
      <alignment wrapText="1"/>
    </xf>
    <xf numFmtId="0" fontId="30" fillId="0" borderId="0" xfId="0" applyFont="1" applyAlignment="1">
      <alignment horizontal="center" wrapText="1"/>
    </xf>
    <xf numFmtId="0" fontId="19" fillId="0" borderId="0" xfId="0" applyFont="1" applyAlignment="1">
      <alignment horizontal="center" wrapText="1"/>
    </xf>
  </cellXfs>
  <cellStyles count="3">
    <cellStyle name="Comma" xfId="1" builtinId="3"/>
    <cellStyle name="Comma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211"/>
  <sheetViews>
    <sheetView topLeftCell="A186" workbookViewId="0">
      <selection activeCell="A201" sqref="A201:XFD209"/>
    </sheetView>
  </sheetViews>
  <sheetFormatPr defaultRowHeight="19.5" customHeight="1"/>
  <cols>
    <col min="1" max="1" width="60.85546875" style="5" customWidth="1"/>
    <col min="2" max="2" width="9.140625" style="6"/>
    <col min="3" max="3" width="9.140625" style="5"/>
    <col min="4" max="5" width="19.140625" style="5" customWidth="1"/>
    <col min="6" max="16384" width="9.140625" style="5"/>
  </cols>
  <sheetData>
    <row r="1" spans="1:5" ht="19.5" customHeight="1">
      <c r="A1" s="1" t="s">
        <v>0</v>
      </c>
      <c r="B1" s="2"/>
      <c r="C1" s="3" t="s">
        <v>1</v>
      </c>
      <c r="D1" s="4"/>
      <c r="E1" s="4"/>
    </row>
    <row r="2" spans="1:5" ht="19.5" customHeight="1">
      <c r="A2" s="2" t="s">
        <v>2</v>
      </c>
      <c r="B2" s="2"/>
      <c r="C2" s="3" t="s">
        <v>3</v>
      </c>
      <c r="D2" s="4"/>
      <c r="E2" s="4"/>
    </row>
    <row r="3" spans="1:5" ht="19.5" customHeight="1">
      <c r="A3" s="2" t="s">
        <v>4</v>
      </c>
      <c r="B3" s="2"/>
    </row>
    <row r="4" spans="1:5" ht="19.5" customHeight="1">
      <c r="C4" s="2" t="s">
        <v>5</v>
      </c>
      <c r="D4" s="2"/>
    </row>
    <row r="5" spans="1:5" ht="19.5" customHeight="1">
      <c r="A5" s="7" t="s">
        <v>6</v>
      </c>
      <c r="B5" s="8"/>
      <c r="C5" s="8"/>
      <c r="D5" s="8"/>
    </row>
    <row r="8" spans="1:5" ht="19.5" customHeight="1">
      <c r="A8" s="9" t="s">
        <v>7</v>
      </c>
      <c r="B8" s="9" t="s">
        <v>8</v>
      </c>
      <c r="C8" s="9" t="s">
        <v>9</v>
      </c>
      <c r="D8" s="9" t="s">
        <v>10</v>
      </c>
      <c r="E8" s="9" t="s">
        <v>11</v>
      </c>
    </row>
    <row r="9" spans="1:5" ht="19.5" customHeight="1">
      <c r="A9" s="10" t="s">
        <v>12</v>
      </c>
      <c r="B9" s="11"/>
      <c r="C9" s="12"/>
      <c r="D9" s="12">
        <v>0</v>
      </c>
      <c r="E9" s="12">
        <v>0</v>
      </c>
    </row>
    <row r="10" spans="1:5" ht="19.5" customHeight="1">
      <c r="A10" s="13" t="s">
        <v>13</v>
      </c>
      <c r="B10" s="14" t="s">
        <v>14</v>
      </c>
      <c r="C10" s="13"/>
      <c r="D10" s="15">
        <f>D11+D32</f>
        <v>145667587302.29999</v>
      </c>
      <c r="E10" s="15">
        <f>E11+E32</f>
        <v>178157980274</v>
      </c>
    </row>
    <row r="11" spans="1:5" ht="19.5" customHeight="1">
      <c r="A11" s="16" t="s">
        <v>15</v>
      </c>
      <c r="B11" s="17" t="s">
        <v>16</v>
      </c>
      <c r="C11" s="16"/>
      <c r="D11" s="18">
        <f>D12+D15+D16+D17+D18+D19+D20+D26+D27+D28+D29+D30+D31</f>
        <v>145123691152.29999</v>
      </c>
      <c r="E11" s="18">
        <f>E12+E15+E16+E17+E18+E19+E20+E26+E27+E28+E29+E30+E31</f>
        <v>177788108487</v>
      </c>
    </row>
    <row r="12" spans="1:5" ht="19.5" customHeight="1">
      <c r="A12" s="19" t="s">
        <v>17</v>
      </c>
      <c r="B12" s="20" t="s">
        <v>18</v>
      </c>
      <c r="C12" s="19"/>
      <c r="D12" s="21">
        <f>D13+D14</f>
        <v>123372202198.3</v>
      </c>
      <c r="E12" s="21">
        <f>E13+E14</f>
        <v>172672732961</v>
      </c>
    </row>
    <row r="13" spans="1:5" ht="19.5" customHeight="1">
      <c r="A13" s="19" t="s">
        <v>19</v>
      </c>
      <c r="B13" s="20" t="s">
        <v>20</v>
      </c>
      <c r="C13" s="19"/>
      <c r="D13" s="21">
        <v>7372202198.3000002</v>
      </c>
      <c r="E13" s="22">
        <v>34672732961</v>
      </c>
    </row>
    <row r="14" spans="1:5" ht="19.5" customHeight="1">
      <c r="A14" s="19" t="s">
        <v>21</v>
      </c>
      <c r="B14" s="20" t="s">
        <v>22</v>
      </c>
      <c r="C14" s="19"/>
      <c r="D14" s="21">
        <v>116000000000</v>
      </c>
      <c r="E14" s="22">
        <v>138000000000</v>
      </c>
    </row>
    <row r="15" spans="1:5" ht="19.5" customHeight="1">
      <c r="A15" s="19" t="s">
        <v>23</v>
      </c>
      <c r="B15" s="20" t="s">
        <v>24</v>
      </c>
      <c r="C15" s="19"/>
      <c r="D15" s="21">
        <v>17629800000</v>
      </c>
      <c r="E15" s="22"/>
    </row>
    <row r="16" spans="1:5" ht="19.5" customHeight="1">
      <c r="A16" s="19" t="s">
        <v>25</v>
      </c>
      <c r="B16" s="20" t="s">
        <v>26</v>
      </c>
      <c r="C16" s="19"/>
      <c r="D16" s="21">
        <v>0</v>
      </c>
      <c r="E16" s="22"/>
    </row>
    <row r="17" spans="1:5" ht="19.5" customHeight="1">
      <c r="A17" s="19" t="s">
        <v>27</v>
      </c>
      <c r="B17" s="20" t="s">
        <v>28</v>
      </c>
      <c r="C17" s="19"/>
      <c r="D17" s="21">
        <v>26313366717</v>
      </c>
      <c r="E17" s="22"/>
    </row>
    <row r="18" spans="1:5" ht="19.5" customHeight="1">
      <c r="A18" s="19" t="s">
        <v>29</v>
      </c>
      <c r="B18" s="20" t="s">
        <v>30</v>
      </c>
      <c r="C18" s="19"/>
      <c r="D18" s="21">
        <v>0</v>
      </c>
      <c r="E18" s="22"/>
    </row>
    <row r="19" spans="1:5" ht="19.5" customHeight="1">
      <c r="A19" s="19" t="s">
        <v>31</v>
      </c>
      <c r="B19" s="20" t="s">
        <v>32</v>
      </c>
      <c r="C19" s="19"/>
      <c r="D19" s="21">
        <v>0</v>
      </c>
      <c r="E19" s="22"/>
    </row>
    <row r="20" spans="1:5" ht="19.5" customHeight="1">
      <c r="A20" s="19" t="s">
        <v>33</v>
      </c>
      <c r="B20" s="20" t="s">
        <v>34</v>
      </c>
      <c r="C20" s="19"/>
      <c r="D20" s="21">
        <f>D21+D22</f>
        <v>0</v>
      </c>
      <c r="E20" s="22"/>
    </row>
    <row r="21" spans="1:5" ht="19.5" customHeight="1">
      <c r="A21" s="19" t="s">
        <v>35</v>
      </c>
      <c r="B21" s="20" t="s">
        <v>36</v>
      </c>
      <c r="C21" s="19"/>
      <c r="D21" s="21">
        <v>0</v>
      </c>
      <c r="E21" s="22"/>
    </row>
    <row r="22" spans="1:5" ht="19.5" customHeight="1">
      <c r="A22" s="19" t="s">
        <v>37</v>
      </c>
      <c r="B22" s="20" t="s">
        <v>38</v>
      </c>
      <c r="C22" s="19"/>
      <c r="D22" s="21">
        <f>D23+D25</f>
        <v>0</v>
      </c>
      <c r="E22" s="22"/>
    </row>
    <row r="23" spans="1:5" ht="19.5" customHeight="1">
      <c r="A23" s="19" t="s">
        <v>39</v>
      </c>
      <c r="B23" s="20" t="s">
        <v>40</v>
      </c>
      <c r="C23" s="19"/>
      <c r="D23" s="21">
        <v>0</v>
      </c>
      <c r="E23" s="22"/>
    </row>
    <row r="24" spans="1:5" ht="19.5" customHeight="1">
      <c r="A24" s="19" t="s">
        <v>41</v>
      </c>
      <c r="B24" s="20" t="s">
        <v>42</v>
      </c>
      <c r="C24" s="19"/>
      <c r="D24" s="21"/>
      <c r="E24" s="22"/>
    </row>
    <row r="25" spans="1:5" ht="19.5" customHeight="1">
      <c r="A25" s="19" t="s">
        <v>43</v>
      </c>
      <c r="B25" s="20" t="s">
        <v>44</v>
      </c>
      <c r="C25" s="19"/>
      <c r="D25" s="21">
        <v>0</v>
      </c>
      <c r="E25" s="22"/>
    </row>
    <row r="26" spans="1:5" ht="19.5" customHeight="1">
      <c r="A26" s="19" t="s">
        <v>45</v>
      </c>
      <c r="B26" s="20" t="s">
        <v>46</v>
      </c>
      <c r="C26" s="19"/>
      <c r="D26" s="21">
        <v>17124244</v>
      </c>
      <c r="E26" s="22"/>
    </row>
    <row r="27" spans="1:5" ht="19.5" customHeight="1">
      <c r="A27" s="19" t="s">
        <v>47</v>
      </c>
      <c r="B27" s="20" t="s">
        <v>48</v>
      </c>
      <c r="C27" s="19"/>
      <c r="D27" s="21">
        <v>59030748</v>
      </c>
      <c r="E27" s="22">
        <v>4592611551</v>
      </c>
    </row>
    <row r="28" spans="1:5" ht="19.5" customHeight="1">
      <c r="A28" s="19" t="s">
        <v>49</v>
      </c>
      <c r="B28" s="20" t="s">
        <v>50</v>
      </c>
      <c r="C28" s="19"/>
      <c r="D28" s="21">
        <v>0</v>
      </c>
      <c r="E28" s="22"/>
    </row>
    <row r="29" spans="1:5" ht="19.5" customHeight="1">
      <c r="A29" s="19" t="s">
        <v>51</v>
      </c>
      <c r="B29" s="20" t="s">
        <v>52</v>
      </c>
      <c r="C29" s="19"/>
      <c r="D29" s="21">
        <v>0</v>
      </c>
      <c r="E29" s="22"/>
    </row>
    <row r="30" spans="1:5" ht="19.5" customHeight="1">
      <c r="A30" s="19" t="s">
        <v>53</v>
      </c>
      <c r="B30" s="20" t="s">
        <v>54</v>
      </c>
      <c r="C30" s="19"/>
      <c r="D30" s="21">
        <v>426622352</v>
      </c>
      <c r="E30" s="22">
        <f>22970237574+279098280</f>
        <v>23249335854</v>
      </c>
    </row>
    <row r="31" spans="1:5" ht="19.5" customHeight="1">
      <c r="A31" s="19" t="s">
        <v>55</v>
      </c>
      <c r="B31" s="20" t="s">
        <v>56</v>
      </c>
      <c r="C31" s="19"/>
      <c r="D31" s="21">
        <v>-22694455107</v>
      </c>
      <c r="E31" s="22">
        <v>-22726571879</v>
      </c>
    </row>
    <row r="32" spans="1:5" ht="19.5" customHeight="1">
      <c r="A32" s="16" t="s">
        <v>57</v>
      </c>
      <c r="B32" s="17" t="s">
        <v>58</v>
      </c>
      <c r="C32" s="16"/>
      <c r="D32" s="18">
        <f>D33+D34+D35+D36+D37+D38</f>
        <v>543896150</v>
      </c>
      <c r="E32" s="23">
        <f>E33+E34+E35+E36+E37+E38</f>
        <v>369871787</v>
      </c>
    </row>
    <row r="33" spans="1:5" ht="19.5" customHeight="1">
      <c r="A33" s="19" t="s">
        <v>59</v>
      </c>
      <c r="B33" s="20" t="s">
        <v>60</v>
      </c>
      <c r="C33" s="19"/>
      <c r="D33" s="21">
        <v>365012922</v>
      </c>
      <c r="E33" s="22"/>
    </row>
    <row r="34" spans="1:5" ht="19.5" customHeight="1">
      <c r="A34" s="19" t="s">
        <v>61</v>
      </c>
      <c r="B34" s="20" t="s">
        <v>62</v>
      </c>
      <c r="C34" s="19"/>
      <c r="D34" s="21">
        <v>0</v>
      </c>
      <c r="E34" s="22"/>
    </row>
    <row r="35" spans="1:5" ht="19.5" customHeight="1">
      <c r="A35" s="19" t="s">
        <v>63</v>
      </c>
      <c r="B35" s="20" t="s">
        <v>64</v>
      </c>
      <c r="C35" s="19"/>
      <c r="D35" s="21">
        <v>0</v>
      </c>
      <c r="E35" s="22"/>
    </row>
    <row r="36" spans="1:5" ht="19.5" customHeight="1">
      <c r="A36" s="19" t="s">
        <v>65</v>
      </c>
      <c r="B36" s="20" t="s">
        <v>66</v>
      </c>
      <c r="C36" s="19"/>
      <c r="D36" s="21">
        <v>13000000</v>
      </c>
      <c r="E36" s="24"/>
    </row>
    <row r="37" spans="1:5" ht="19.5" customHeight="1">
      <c r="A37" s="19" t="s">
        <v>67</v>
      </c>
      <c r="B37" s="20" t="s">
        <v>68</v>
      </c>
      <c r="C37" s="19"/>
      <c r="D37" s="21">
        <v>198000000</v>
      </c>
      <c r="E37" s="22">
        <v>369871787</v>
      </c>
    </row>
    <row r="38" spans="1:5" ht="19.5" customHeight="1">
      <c r="A38" s="19" t="s">
        <v>69</v>
      </c>
      <c r="B38" s="20" t="s">
        <v>70</v>
      </c>
      <c r="C38" s="19"/>
      <c r="D38" s="25">
        <v>-32116772</v>
      </c>
      <c r="E38" s="26"/>
    </row>
    <row r="39" spans="1:5" ht="19.5" customHeight="1">
      <c r="A39" s="16" t="s">
        <v>71</v>
      </c>
      <c r="B39" s="17" t="s">
        <v>72</v>
      </c>
      <c r="C39" s="16"/>
      <c r="D39" s="27">
        <f>D40+D46+D59+D63+D64+D70</f>
        <v>40195047130</v>
      </c>
      <c r="E39" s="28">
        <f>E40+E46+E59+E63+E64+E70</f>
        <v>32757590469</v>
      </c>
    </row>
    <row r="40" spans="1:5" ht="19.5" customHeight="1">
      <c r="A40" s="19" t="s">
        <v>73</v>
      </c>
      <c r="B40" s="20" t="s">
        <v>74</v>
      </c>
      <c r="C40" s="19"/>
      <c r="D40" s="29">
        <f>D41+D42</f>
        <v>35273490107</v>
      </c>
      <c r="E40" s="30">
        <f>E41+E42</f>
        <v>0</v>
      </c>
    </row>
    <row r="41" spans="1:5" ht="19.5" customHeight="1">
      <c r="A41" s="19" t="s">
        <v>75</v>
      </c>
      <c r="B41" s="20" t="s">
        <v>76</v>
      </c>
      <c r="C41" s="19"/>
      <c r="D41" s="21">
        <v>35273490107</v>
      </c>
      <c r="E41" s="22"/>
    </row>
    <row r="42" spans="1:5" ht="19.5" customHeight="1">
      <c r="A42" s="19" t="s">
        <v>77</v>
      </c>
      <c r="B42" s="20" t="s">
        <v>78</v>
      </c>
      <c r="C42" s="19"/>
      <c r="D42" s="21">
        <f>D43+D44+D45</f>
        <v>0</v>
      </c>
      <c r="E42" s="22"/>
    </row>
    <row r="43" spans="1:5" ht="19.5" customHeight="1">
      <c r="A43" s="19" t="s">
        <v>79</v>
      </c>
      <c r="B43" s="20" t="s">
        <v>80</v>
      </c>
      <c r="C43" s="19"/>
      <c r="D43" s="21">
        <v>0</v>
      </c>
      <c r="E43" s="22"/>
    </row>
    <row r="44" spans="1:5" ht="19.5" customHeight="1">
      <c r="A44" s="19" t="s">
        <v>81</v>
      </c>
      <c r="B44" s="20" t="s">
        <v>82</v>
      </c>
      <c r="C44" s="19"/>
      <c r="D44" s="21">
        <v>0</v>
      </c>
      <c r="E44" s="22"/>
    </row>
    <row r="45" spans="1:5" ht="19.5" customHeight="1">
      <c r="A45" s="19" t="s">
        <v>83</v>
      </c>
      <c r="B45" s="20" t="s">
        <v>84</v>
      </c>
      <c r="C45" s="19"/>
      <c r="D45" s="21">
        <v>0</v>
      </c>
      <c r="E45" s="22"/>
    </row>
    <row r="46" spans="1:5" ht="19.5" customHeight="1">
      <c r="A46" s="19" t="s">
        <v>85</v>
      </c>
      <c r="B46" s="20" t="s">
        <v>86</v>
      </c>
      <c r="C46" s="19"/>
      <c r="D46" s="18">
        <f>D47+D51+D55</f>
        <v>225146209</v>
      </c>
      <c r="E46" s="23">
        <f>E47+E51+E55</f>
        <v>143040730</v>
      </c>
    </row>
    <row r="47" spans="1:5" ht="19.5" customHeight="1">
      <c r="A47" s="19" t="s">
        <v>87</v>
      </c>
      <c r="B47" s="20" t="s">
        <v>88</v>
      </c>
      <c r="C47" s="19"/>
      <c r="D47" s="21">
        <f>D48+D49+D50</f>
        <v>100568182</v>
      </c>
      <c r="E47" s="31">
        <f>E48+E49+E50</f>
        <v>43041647</v>
      </c>
    </row>
    <row r="48" spans="1:5" ht="19.5" customHeight="1">
      <c r="A48" s="19" t="s">
        <v>89</v>
      </c>
      <c r="B48" s="20" t="s">
        <v>90</v>
      </c>
      <c r="C48" s="19"/>
      <c r="D48" s="21">
        <v>6797411210</v>
      </c>
      <c r="E48" s="22">
        <v>6775195115</v>
      </c>
    </row>
    <row r="49" spans="1:5" ht="19.5" customHeight="1">
      <c r="A49" s="19" t="s">
        <v>91</v>
      </c>
      <c r="B49" s="20" t="s">
        <v>92</v>
      </c>
      <c r="C49" s="19"/>
      <c r="D49" s="21">
        <v>-6696843028</v>
      </c>
      <c r="E49" s="22">
        <v>-6732153468</v>
      </c>
    </row>
    <row r="50" spans="1:5" ht="19.5" customHeight="1">
      <c r="A50" s="19" t="s">
        <v>93</v>
      </c>
      <c r="B50" s="20" t="s">
        <v>94</v>
      </c>
      <c r="C50" s="19"/>
      <c r="D50" s="21">
        <v>0</v>
      </c>
      <c r="E50" s="22"/>
    </row>
    <row r="51" spans="1:5" ht="19.5" customHeight="1">
      <c r="A51" s="19" t="s">
        <v>95</v>
      </c>
      <c r="B51" s="20" t="s">
        <v>96</v>
      </c>
      <c r="C51" s="19"/>
      <c r="D51" s="21">
        <f>D52+D53+D54</f>
        <v>0</v>
      </c>
      <c r="E51" s="22"/>
    </row>
    <row r="52" spans="1:5" ht="19.5" customHeight="1">
      <c r="A52" s="19" t="s">
        <v>97</v>
      </c>
      <c r="B52" s="20" t="s">
        <v>98</v>
      </c>
      <c r="C52" s="19"/>
      <c r="D52" s="21">
        <v>0</v>
      </c>
      <c r="E52" s="22"/>
    </row>
    <row r="53" spans="1:5" ht="19.5" customHeight="1">
      <c r="A53" s="19" t="s">
        <v>91</v>
      </c>
      <c r="B53" s="20" t="s">
        <v>99</v>
      </c>
      <c r="C53" s="19"/>
      <c r="D53" s="21">
        <v>0</v>
      </c>
      <c r="E53" s="22"/>
    </row>
    <row r="54" spans="1:5" ht="19.5" customHeight="1">
      <c r="A54" s="19" t="s">
        <v>100</v>
      </c>
      <c r="B54" s="20" t="s">
        <v>101</v>
      </c>
      <c r="C54" s="19"/>
      <c r="D54" s="21">
        <v>0</v>
      </c>
      <c r="E54" s="22"/>
    </row>
    <row r="55" spans="1:5" ht="19.5" customHeight="1">
      <c r="A55" s="19" t="s">
        <v>102</v>
      </c>
      <c r="B55" s="20" t="s">
        <v>103</v>
      </c>
      <c r="C55" s="19"/>
      <c r="D55" s="21">
        <f>D56+D57+D58</f>
        <v>124578027</v>
      </c>
      <c r="E55" s="31">
        <f>E56+E57+E58</f>
        <v>99999083</v>
      </c>
    </row>
    <row r="56" spans="1:5" ht="19.5" customHeight="1">
      <c r="A56" s="19" t="s">
        <v>97</v>
      </c>
      <c r="B56" s="20" t="s">
        <v>104</v>
      </c>
      <c r="C56" s="19"/>
      <c r="D56" s="21">
        <v>1304058000</v>
      </c>
      <c r="E56" s="22">
        <v>1154058000</v>
      </c>
    </row>
    <row r="57" spans="1:5" ht="19.5" customHeight="1">
      <c r="A57" s="19" t="s">
        <v>91</v>
      </c>
      <c r="B57" s="20" t="s">
        <v>105</v>
      </c>
      <c r="C57" s="19"/>
      <c r="D57" s="21">
        <v>-1179479973</v>
      </c>
      <c r="E57" s="22">
        <v>-1054058917</v>
      </c>
    </row>
    <row r="58" spans="1:5" ht="19.5" customHeight="1">
      <c r="A58" s="19" t="s">
        <v>106</v>
      </c>
      <c r="B58" s="20" t="s">
        <v>107</v>
      </c>
      <c r="C58" s="19"/>
      <c r="D58" s="21">
        <v>0</v>
      </c>
      <c r="E58" s="22"/>
    </row>
    <row r="59" spans="1:5" ht="19.5" customHeight="1">
      <c r="A59" s="19" t="s">
        <v>108</v>
      </c>
      <c r="B59" s="20" t="s">
        <v>109</v>
      </c>
      <c r="C59" s="19"/>
      <c r="D59" s="18">
        <f>D60+D61</f>
        <v>0</v>
      </c>
      <c r="E59" s="32"/>
    </row>
    <row r="60" spans="1:5" ht="19.5" customHeight="1">
      <c r="A60" s="19" t="s">
        <v>110</v>
      </c>
      <c r="B60" s="20" t="s">
        <v>111</v>
      </c>
      <c r="C60" s="19"/>
      <c r="D60" s="21">
        <v>0</v>
      </c>
      <c r="E60" s="22"/>
    </row>
    <row r="61" spans="1:5" ht="19.5" customHeight="1">
      <c r="A61" s="19" t="s">
        <v>91</v>
      </c>
      <c r="B61" s="20" t="s">
        <v>112</v>
      </c>
      <c r="C61" s="19"/>
      <c r="D61" s="21">
        <v>0</v>
      </c>
      <c r="E61" s="22"/>
    </row>
    <row r="62" spans="1:5" ht="19.5" customHeight="1">
      <c r="A62" s="19" t="s">
        <v>113</v>
      </c>
      <c r="B62" s="20" t="s">
        <v>114</v>
      </c>
      <c r="C62" s="19"/>
      <c r="D62" s="21">
        <v>0</v>
      </c>
      <c r="E62" s="22"/>
    </row>
    <row r="63" spans="1:5" ht="19.5" customHeight="1">
      <c r="A63" s="19" t="s">
        <v>115</v>
      </c>
      <c r="B63" s="20" t="s">
        <v>116</v>
      </c>
      <c r="C63" s="19"/>
      <c r="D63" s="18">
        <v>1272000000</v>
      </c>
      <c r="E63" s="32">
        <v>45000000</v>
      </c>
    </row>
    <row r="64" spans="1:5" ht="19.5" customHeight="1">
      <c r="A64" s="19" t="s">
        <v>117</v>
      </c>
      <c r="B64" s="20" t="s">
        <v>118</v>
      </c>
      <c r="C64" s="19"/>
      <c r="D64" s="18">
        <v>3424410814</v>
      </c>
      <c r="E64" s="23">
        <f>SUM(E65:E69)</f>
        <v>32569549739</v>
      </c>
    </row>
    <row r="65" spans="1:5" ht="19.5" customHeight="1">
      <c r="A65" s="19" t="s">
        <v>119</v>
      </c>
      <c r="B65" s="20" t="s">
        <v>120</v>
      </c>
      <c r="C65" s="19"/>
      <c r="D65" s="21">
        <v>0</v>
      </c>
      <c r="E65" s="22"/>
    </row>
    <row r="66" spans="1:5" ht="19.5" customHeight="1">
      <c r="A66" s="19" t="s">
        <v>121</v>
      </c>
      <c r="B66" s="20" t="s">
        <v>122</v>
      </c>
      <c r="C66" s="19"/>
      <c r="D66" s="21">
        <v>264987371</v>
      </c>
      <c r="E66" s="22">
        <v>265949900</v>
      </c>
    </row>
    <row r="67" spans="1:5" ht="19.5" customHeight="1">
      <c r="A67" s="19" t="s">
        <v>123</v>
      </c>
      <c r="B67" s="20" t="s">
        <v>124</v>
      </c>
      <c r="C67" s="19"/>
      <c r="D67" s="21">
        <v>0</v>
      </c>
      <c r="E67" s="22"/>
    </row>
    <row r="68" spans="1:5" ht="19.5" customHeight="1">
      <c r="A68" s="19" t="s">
        <v>125</v>
      </c>
      <c r="B68" s="20" t="s">
        <v>126</v>
      </c>
      <c r="C68" s="19"/>
      <c r="D68" s="21">
        <v>3159423443</v>
      </c>
      <c r="E68" s="22">
        <v>2920599839</v>
      </c>
    </row>
    <row r="69" spans="1:5" ht="19.5" customHeight="1">
      <c r="A69" s="19" t="s">
        <v>127</v>
      </c>
      <c r="B69" s="20" t="s">
        <v>128</v>
      </c>
      <c r="C69" s="19"/>
      <c r="D69" s="21">
        <v>0</v>
      </c>
      <c r="E69" s="22">
        <v>29383000000</v>
      </c>
    </row>
    <row r="70" spans="1:5" ht="19.5" customHeight="1">
      <c r="A70" s="33" t="s">
        <v>129</v>
      </c>
      <c r="B70" s="34" t="s">
        <v>130</v>
      </c>
      <c r="C70" s="33"/>
      <c r="D70" s="35">
        <v>0</v>
      </c>
      <c r="E70" s="36"/>
    </row>
    <row r="71" spans="1:5" ht="19.5" customHeight="1">
      <c r="A71" s="37" t="s">
        <v>131</v>
      </c>
      <c r="B71" s="38" t="s">
        <v>132</v>
      </c>
      <c r="C71" s="37"/>
      <c r="D71" s="39">
        <f>D10+D39</f>
        <v>185862634432.29999</v>
      </c>
      <c r="E71" s="40">
        <f>E10+E39</f>
        <v>210915570743</v>
      </c>
    </row>
    <row r="72" spans="1:5" ht="19.5" customHeight="1">
      <c r="A72" s="13" t="s">
        <v>133</v>
      </c>
      <c r="B72" s="14" t="s">
        <v>134</v>
      </c>
      <c r="C72" s="13"/>
      <c r="D72" s="29">
        <f>D73+D95</f>
        <v>30545825769.299999</v>
      </c>
      <c r="E72" s="30">
        <f>E73+E95</f>
        <v>59697669925</v>
      </c>
    </row>
    <row r="73" spans="1:5" ht="19.5" customHeight="1">
      <c r="A73" s="19" t="s">
        <v>135</v>
      </c>
      <c r="B73" s="20" t="s">
        <v>136</v>
      </c>
      <c r="C73" s="19"/>
      <c r="D73" s="18">
        <f>D74+D77+D78+D79+D80+D81+D82+D83+D84+D85+D86+D87+D88+D89+D90+D91+D92+D93+D94</f>
        <v>4100825769.3000002</v>
      </c>
      <c r="E73" s="23">
        <f>E74+E77+E78+E79+E80+E81+E82+E83+E84+E85+E86+E87+E88+E89+E90+E91+E92+E93+E94</f>
        <v>33252669925</v>
      </c>
    </row>
    <row r="74" spans="1:5" ht="19.5" customHeight="1">
      <c r="A74" s="19" t="s">
        <v>137</v>
      </c>
      <c r="B74" s="20" t="s">
        <v>138</v>
      </c>
      <c r="C74" s="19"/>
      <c r="D74" s="21">
        <f>D75+D76</f>
        <v>0</v>
      </c>
      <c r="E74" s="22"/>
    </row>
    <row r="75" spans="1:5" ht="19.5" customHeight="1">
      <c r="A75" s="19" t="s">
        <v>139</v>
      </c>
      <c r="B75" s="20" t="s">
        <v>140</v>
      </c>
      <c r="C75" s="19"/>
      <c r="D75" s="21">
        <v>0</v>
      </c>
      <c r="E75" s="22"/>
    </row>
    <row r="76" spans="1:5" ht="19.5" customHeight="1">
      <c r="A76" s="19" t="s">
        <v>141</v>
      </c>
      <c r="B76" s="20" t="s">
        <v>142</v>
      </c>
      <c r="C76" s="19"/>
      <c r="D76" s="21">
        <v>0</v>
      </c>
      <c r="E76" s="22"/>
    </row>
    <row r="77" spans="1:5" ht="19.5" customHeight="1">
      <c r="A77" s="19" t="s">
        <v>143</v>
      </c>
      <c r="B77" s="20" t="s">
        <v>144</v>
      </c>
      <c r="C77" s="19"/>
      <c r="D77" s="21">
        <v>0</v>
      </c>
      <c r="E77" s="22"/>
    </row>
    <row r="78" spans="1:5" ht="19.5" customHeight="1">
      <c r="A78" s="19" t="s">
        <v>145</v>
      </c>
      <c r="B78" s="20" t="s">
        <v>146</v>
      </c>
      <c r="C78" s="19"/>
      <c r="D78" s="21">
        <v>0</v>
      </c>
      <c r="E78" s="22"/>
    </row>
    <row r="79" spans="1:5" ht="19.5" customHeight="1">
      <c r="A79" s="19" t="s">
        <v>147</v>
      </c>
      <c r="B79" s="20" t="s">
        <v>148</v>
      </c>
      <c r="C79" s="19"/>
      <c r="D79" s="21">
        <v>0</v>
      </c>
      <c r="E79" s="22"/>
    </row>
    <row r="80" spans="1:5" ht="19.5" customHeight="1">
      <c r="A80" s="19" t="s">
        <v>149</v>
      </c>
      <c r="B80" s="20" t="s">
        <v>150</v>
      </c>
      <c r="C80" s="19"/>
      <c r="D80" s="21">
        <v>0</v>
      </c>
      <c r="E80" s="22"/>
    </row>
    <row r="81" spans="1:5" ht="19.5" customHeight="1">
      <c r="A81" s="19" t="s">
        <v>151</v>
      </c>
      <c r="B81" s="20" t="s">
        <v>152</v>
      </c>
      <c r="C81" s="19"/>
      <c r="D81" s="21">
        <v>77573632</v>
      </c>
      <c r="E81" s="22">
        <v>112384773</v>
      </c>
    </row>
    <row r="82" spans="1:5" ht="19.5" customHeight="1">
      <c r="A82" s="19" t="s">
        <v>153</v>
      </c>
      <c r="B82" s="20" t="s">
        <v>154</v>
      </c>
      <c r="C82" s="19"/>
      <c r="D82" s="21">
        <v>0</v>
      </c>
      <c r="E82" s="22"/>
    </row>
    <row r="83" spans="1:5" ht="19.5" customHeight="1">
      <c r="A83" s="19" t="s">
        <v>155</v>
      </c>
      <c r="B83" s="20" t="s">
        <v>156</v>
      </c>
      <c r="C83" s="19"/>
      <c r="D83" s="21">
        <v>1899859801</v>
      </c>
      <c r="E83" s="22">
        <v>1489914993</v>
      </c>
    </row>
    <row r="84" spans="1:5" ht="19.5" customHeight="1">
      <c r="A84" s="19" t="s">
        <v>157</v>
      </c>
      <c r="B84" s="20" t="s">
        <v>158</v>
      </c>
      <c r="C84" s="19"/>
      <c r="D84" s="21">
        <v>50300000</v>
      </c>
      <c r="E84" s="22"/>
    </row>
    <row r="85" spans="1:5" ht="19.5" customHeight="1">
      <c r="A85" s="19" t="s">
        <v>159</v>
      </c>
      <c r="B85" s="20" t="s">
        <v>160</v>
      </c>
      <c r="C85" s="19"/>
      <c r="D85" s="21">
        <v>421234336.30000001</v>
      </c>
      <c r="E85" s="22">
        <v>1034991786</v>
      </c>
    </row>
    <row r="86" spans="1:5" ht="19.5" customHeight="1">
      <c r="A86" s="19" t="s">
        <v>161</v>
      </c>
      <c r="B86" s="20" t="s">
        <v>162</v>
      </c>
      <c r="C86" s="19"/>
      <c r="D86" s="21">
        <v>234636598</v>
      </c>
      <c r="E86" s="22">
        <v>729453772</v>
      </c>
    </row>
    <row r="87" spans="1:5" ht="19.5" customHeight="1">
      <c r="A87" s="19" t="s">
        <v>163</v>
      </c>
      <c r="B87" s="20" t="s">
        <v>164</v>
      </c>
      <c r="C87" s="19"/>
      <c r="D87" s="21">
        <v>182681922</v>
      </c>
      <c r="E87" s="22"/>
    </row>
    <row r="88" spans="1:5" ht="19.5" customHeight="1">
      <c r="A88" s="19" t="s">
        <v>165</v>
      </c>
      <c r="B88" s="20" t="s">
        <v>166</v>
      </c>
      <c r="C88" s="19"/>
      <c r="D88" s="21">
        <v>-5000000</v>
      </c>
      <c r="E88" s="22">
        <v>72821291</v>
      </c>
    </row>
    <row r="89" spans="1:5" ht="19.5" customHeight="1">
      <c r="A89" s="19" t="s">
        <v>167</v>
      </c>
      <c r="B89" s="20" t="s">
        <v>168</v>
      </c>
      <c r="C89" s="19"/>
      <c r="D89" s="21">
        <v>0</v>
      </c>
      <c r="E89" s="22"/>
    </row>
    <row r="90" spans="1:5" ht="19.5" customHeight="1">
      <c r="A90" s="19" t="s">
        <v>169</v>
      </c>
      <c r="B90" s="20" t="s">
        <v>170</v>
      </c>
      <c r="C90" s="19"/>
      <c r="D90" s="21">
        <v>408240000</v>
      </c>
      <c r="E90" s="22">
        <f>D90</f>
        <v>408240000</v>
      </c>
    </row>
    <row r="91" spans="1:5" ht="19.5" customHeight="1">
      <c r="A91" s="19" t="s">
        <v>171</v>
      </c>
      <c r="B91" s="20" t="s">
        <v>172</v>
      </c>
      <c r="C91" s="19"/>
      <c r="D91" s="21">
        <v>0</v>
      </c>
      <c r="E91" s="22"/>
    </row>
    <row r="92" spans="1:5" ht="19.5" customHeight="1">
      <c r="A92" s="19" t="s">
        <v>173</v>
      </c>
      <c r="B92" s="20" t="s">
        <v>174</v>
      </c>
      <c r="C92" s="19"/>
      <c r="D92" s="21">
        <v>629758437</v>
      </c>
      <c r="E92" s="22">
        <v>29203322267</v>
      </c>
    </row>
    <row r="93" spans="1:5" ht="19.5" customHeight="1">
      <c r="A93" s="19" t="s">
        <v>175</v>
      </c>
      <c r="B93" s="20" t="s">
        <v>176</v>
      </c>
      <c r="C93" s="19"/>
      <c r="D93" s="21">
        <v>0</v>
      </c>
      <c r="E93" s="22"/>
    </row>
    <row r="94" spans="1:5" ht="19.5" customHeight="1">
      <c r="A94" s="19" t="s">
        <v>177</v>
      </c>
      <c r="B94" s="20" t="s">
        <v>178</v>
      </c>
      <c r="C94" s="19"/>
      <c r="D94" s="21">
        <v>201541043</v>
      </c>
      <c r="E94" s="31">
        <f>D94</f>
        <v>201541043</v>
      </c>
    </row>
    <row r="95" spans="1:5" ht="19.5" customHeight="1">
      <c r="A95" s="19" t="s">
        <v>179</v>
      </c>
      <c r="B95" s="20" t="s">
        <v>180</v>
      </c>
      <c r="C95" s="19"/>
      <c r="D95" s="18">
        <f>D96+D99+D100+D101+D102+D103+D104+D105+D106+D107+D108+D109+D110+D111+D112</f>
        <v>26445000000</v>
      </c>
      <c r="E95" s="23">
        <f>E96+E99+E100+E101+E102+E103+E104+E105+E106+E107+E108+E109+E110+E111+E112</f>
        <v>26445000000</v>
      </c>
    </row>
    <row r="96" spans="1:5" ht="19.5" customHeight="1">
      <c r="A96" s="19" t="s">
        <v>181</v>
      </c>
      <c r="B96" s="20" t="s">
        <v>182</v>
      </c>
      <c r="C96" s="19"/>
      <c r="D96" s="21">
        <f>D97+D98</f>
        <v>0</v>
      </c>
      <c r="E96" s="22"/>
    </row>
    <row r="97" spans="1:5" ht="19.5" customHeight="1">
      <c r="A97" s="19" t="s">
        <v>183</v>
      </c>
      <c r="B97" s="20" t="s">
        <v>184</v>
      </c>
      <c r="C97" s="19"/>
      <c r="D97" s="21">
        <v>0</v>
      </c>
      <c r="E97" s="22"/>
    </row>
    <row r="98" spans="1:5" ht="19.5" customHeight="1">
      <c r="A98" s="19" t="s">
        <v>185</v>
      </c>
      <c r="B98" s="20" t="s">
        <v>186</v>
      </c>
      <c r="C98" s="19"/>
      <c r="D98" s="21">
        <v>0</v>
      </c>
      <c r="E98" s="22"/>
    </row>
    <row r="99" spans="1:5" ht="19.5" customHeight="1">
      <c r="A99" s="19" t="s">
        <v>187</v>
      </c>
      <c r="B99" s="20" t="s">
        <v>188</v>
      </c>
      <c r="C99" s="19"/>
      <c r="D99" s="21">
        <v>0</v>
      </c>
      <c r="E99" s="22"/>
    </row>
    <row r="100" spans="1:5" ht="19.5" customHeight="1">
      <c r="A100" s="19" t="s">
        <v>189</v>
      </c>
      <c r="B100" s="20" t="s">
        <v>190</v>
      </c>
      <c r="C100" s="19"/>
      <c r="D100" s="21">
        <v>0</v>
      </c>
      <c r="E100" s="22"/>
    </row>
    <row r="101" spans="1:5" ht="19.5" customHeight="1">
      <c r="A101" s="19" t="s">
        <v>191</v>
      </c>
      <c r="B101" s="20" t="s">
        <v>192</v>
      </c>
      <c r="C101" s="19"/>
      <c r="D101" s="21">
        <v>0</v>
      </c>
      <c r="E101" s="22"/>
    </row>
    <row r="102" spans="1:5" ht="19.5" customHeight="1">
      <c r="A102" s="19" t="s">
        <v>193</v>
      </c>
      <c r="B102" s="20" t="s">
        <v>194</v>
      </c>
      <c r="C102" s="19"/>
      <c r="D102" s="21">
        <v>0</v>
      </c>
      <c r="E102" s="22"/>
    </row>
    <row r="103" spans="1:5" ht="19.5" customHeight="1">
      <c r="A103" s="19" t="s">
        <v>195</v>
      </c>
      <c r="B103" s="20" t="s">
        <v>196</v>
      </c>
      <c r="C103" s="19"/>
      <c r="D103" s="21">
        <v>0</v>
      </c>
      <c r="E103" s="22"/>
    </row>
    <row r="104" spans="1:5" ht="19.5" customHeight="1">
      <c r="A104" s="19" t="s">
        <v>197</v>
      </c>
      <c r="B104" s="20" t="s">
        <v>198</v>
      </c>
      <c r="C104" s="19"/>
      <c r="D104" s="21">
        <v>0</v>
      </c>
      <c r="E104" s="41"/>
    </row>
    <row r="105" spans="1:5" ht="19.5" customHeight="1">
      <c r="A105" s="19" t="s">
        <v>199</v>
      </c>
      <c r="B105" s="20" t="s">
        <v>200</v>
      </c>
      <c r="C105" s="19"/>
      <c r="D105" s="21">
        <v>0</v>
      </c>
      <c r="E105" s="22"/>
    </row>
    <row r="106" spans="1:5" ht="19.5" customHeight="1">
      <c r="A106" s="19" t="s">
        <v>201</v>
      </c>
      <c r="B106" s="20" t="s">
        <v>202</v>
      </c>
      <c r="C106" s="19"/>
      <c r="D106" s="21">
        <v>0</v>
      </c>
      <c r="E106" s="22"/>
    </row>
    <row r="107" spans="1:5" ht="19.5" customHeight="1">
      <c r="A107" s="19" t="s">
        <v>203</v>
      </c>
      <c r="B107" s="20" t="s">
        <v>204</v>
      </c>
      <c r="C107" s="19"/>
      <c r="D107" s="21">
        <v>0</v>
      </c>
      <c r="E107" s="22"/>
    </row>
    <row r="108" spans="1:5" ht="19.5" customHeight="1">
      <c r="A108" s="19" t="s">
        <v>205</v>
      </c>
      <c r="B108" s="20" t="s">
        <v>206</v>
      </c>
      <c r="C108" s="19"/>
      <c r="D108" s="21">
        <v>26445000000</v>
      </c>
      <c r="E108" s="42">
        <f>D108</f>
        <v>26445000000</v>
      </c>
    </row>
    <row r="109" spans="1:5" ht="19.5" customHeight="1">
      <c r="A109" s="19" t="s">
        <v>207</v>
      </c>
      <c r="B109" s="20" t="s">
        <v>208</v>
      </c>
      <c r="C109" s="19"/>
      <c r="D109" s="21">
        <v>0</v>
      </c>
      <c r="E109" s="22"/>
    </row>
    <row r="110" spans="1:5" ht="19.5" customHeight="1">
      <c r="A110" s="19" t="s">
        <v>209</v>
      </c>
      <c r="B110" s="20" t="s">
        <v>210</v>
      </c>
      <c r="C110" s="19"/>
      <c r="D110" s="21">
        <v>0</v>
      </c>
      <c r="E110" s="22"/>
    </row>
    <row r="111" spans="1:5" ht="19.5" customHeight="1">
      <c r="A111" s="19" t="s">
        <v>211</v>
      </c>
      <c r="B111" s="20" t="s">
        <v>212</v>
      </c>
      <c r="C111" s="19"/>
      <c r="D111" s="21">
        <v>0</v>
      </c>
      <c r="E111" s="22"/>
    </row>
    <row r="112" spans="1:5" ht="19.5" customHeight="1">
      <c r="A112" s="19" t="s">
        <v>213</v>
      </c>
      <c r="B112" s="20" t="s">
        <v>214</v>
      </c>
      <c r="C112" s="19"/>
      <c r="D112" s="25">
        <v>0</v>
      </c>
      <c r="E112" s="26"/>
    </row>
    <row r="113" spans="1:5" ht="19.5" customHeight="1">
      <c r="A113" s="16" t="s">
        <v>215</v>
      </c>
      <c r="B113" s="17" t="s">
        <v>216</v>
      </c>
      <c r="C113" s="16"/>
      <c r="D113" s="27">
        <f>D114+D132</f>
        <v>155316808663</v>
      </c>
      <c r="E113" s="28">
        <f>E114+E132</f>
        <v>151217900818</v>
      </c>
    </row>
    <row r="114" spans="1:5" ht="19.5" customHeight="1">
      <c r="A114" s="19" t="s">
        <v>217</v>
      </c>
      <c r="B114" s="20" t="s">
        <v>218</v>
      </c>
      <c r="C114" s="19"/>
      <c r="D114" s="29">
        <v>155316808663</v>
      </c>
      <c r="E114" s="43">
        <f>E115+E128</f>
        <v>151217900818</v>
      </c>
    </row>
    <row r="115" spans="1:5" ht="19.5" customHeight="1">
      <c r="A115" s="19" t="s">
        <v>219</v>
      </c>
      <c r="B115" s="20" t="s">
        <v>220</v>
      </c>
      <c r="C115" s="19"/>
      <c r="D115" s="21">
        <f>D116+D119+D120+D121+D122</f>
        <v>145584000000</v>
      </c>
      <c r="E115" s="31">
        <f>E116+E119+E120+E121+E122</f>
        <v>145584000000</v>
      </c>
    </row>
    <row r="116" spans="1:5" ht="19.5" customHeight="1">
      <c r="A116" s="19" t="s">
        <v>221</v>
      </c>
      <c r="B116" s="20" t="s">
        <v>222</v>
      </c>
      <c r="C116" s="19"/>
      <c r="D116" s="21">
        <f>D117+D118</f>
        <v>135000000000</v>
      </c>
      <c r="E116" s="31">
        <f>E117+E118</f>
        <v>135000000000</v>
      </c>
    </row>
    <row r="117" spans="1:5" ht="19.5" customHeight="1">
      <c r="A117" s="19" t="s">
        <v>223</v>
      </c>
      <c r="B117" s="20" t="s">
        <v>224</v>
      </c>
      <c r="C117" s="19"/>
      <c r="D117" s="21">
        <v>135000000000</v>
      </c>
      <c r="E117" s="31">
        <v>135000000000</v>
      </c>
    </row>
    <row r="118" spans="1:5" ht="19.5" customHeight="1">
      <c r="A118" s="19" t="s">
        <v>225</v>
      </c>
      <c r="B118" s="20" t="s">
        <v>226</v>
      </c>
      <c r="C118" s="19"/>
      <c r="D118" s="21">
        <v>0</v>
      </c>
      <c r="E118" s="22"/>
    </row>
    <row r="119" spans="1:5" ht="19.5" customHeight="1">
      <c r="A119" s="19" t="s">
        <v>227</v>
      </c>
      <c r="B119" s="20" t="s">
        <v>228</v>
      </c>
      <c r="C119" s="19"/>
      <c r="D119" s="21">
        <v>10584000000</v>
      </c>
      <c r="E119" s="31">
        <v>10584000000</v>
      </c>
    </row>
    <row r="120" spans="1:5" ht="19.5" customHeight="1">
      <c r="A120" s="19" t="s">
        <v>229</v>
      </c>
      <c r="B120" s="20" t="s">
        <v>230</v>
      </c>
      <c r="C120" s="19"/>
      <c r="D120" s="21">
        <v>0</v>
      </c>
      <c r="E120" s="22"/>
    </row>
    <row r="121" spans="1:5" ht="19.5" customHeight="1">
      <c r="A121" s="19" t="s">
        <v>231</v>
      </c>
      <c r="B121" s="20" t="s">
        <v>232</v>
      </c>
      <c r="C121" s="19"/>
      <c r="D121" s="21">
        <v>0</v>
      </c>
      <c r="E121" s="22"/>
    </row>
    <row r="122" spans="1:5" ht="19.5" customHeight="1">
      <c r="A122" s="19" t="s">
        <v>233</v>
      </c>
      <c r="B122" s="20" t="s">
        <v>234</v>
      </c>
      <c r="C122" s="19"/>
      <c r="D122" s="21">
        <v>0</v>
      </c>
      <c r="E122" s="22"/>
    </row>
    <row r="123" spans="1:5" ht="19.5" customHeight="1">
      <c r="A123" s="19" t="s">
        <v>235</v>
      </c>
      <c r="B123" s="20" t="s">
        <v>236</v>
      </c>
      <c r="C123" s="19"/>
      <c r="D123" s="21">
        <v>0</v>
      </c>
      <c r="E123" s="22"/>
    </row>
    <row r="124" spans="1:5" ht="19.5" customHeight="1">
      <c r="A124" s="19" t="s">
        <v>237</v>
      </c>
      <c r="B124" s="20" t="s">
        <v>238</v>
      </c>
      <c r="C124" s="19"/>
      <c r="D124" s="21">
        <v>0</v>
      </c>
      <c r="E124" s="22"/>
    </row>
    <row r="125" spans="1:5" ht="19.5" customHeight="1">
      <c r="A125" s="19" t="s">
        <v>239</v>
      </c>
      <c r="B125" s="20" t="s">
        <v>240</v>
      </c>
      <c r="C125" s="19"/>
      <c r="D125" s="21">
        <v>0</v>
      </c>
      <c r="E125" s="22"/>
    </row>
    <row r="126" spans="1:5" ht="19.5" customHeight="1">
      <c r="A126" s="19" t="s">
        <v>241</v>
      </c>
      <c r="B126" s="20" t="s">
        <v>242</v>
      </c>
      <c r="C126" s="19"/>
      <c r="D126" s="21">
        <v>0</v>
      </c>
      <c r="E126" s="22"/>
    </row>
    <row r="127" spans="1:5" ht="19.5" customHeight="1">
      <c r="A127" s="19" t="s">
        <v>243</v>
      </c>
      <c r="B127" s="20" t="s">
        <v>244</v>
      </c>
      <c r="C127" s="19"/>
      <c r="D127" s="21">
        <v>0</v>
      </c>
      <c r="E127" s="22"/>
    </row>
    <row r="128" spans="1:5" ht="19.5" customHeight="1">
      <c r="A128" s="19" t="s">
        <v>245</v>
      </c>
      <c r="B128" s="20" t="s">
        <v>246</v>
      </c>
      <c r="C128" s="19"/>
      <c r="D128" s="21">
        <f>D129+D130</f>
        <v>9732808663</v>
      </c>
      <c r="E128" s="31">
        <f>E129</f>
        <v>5633900818</v>
      </c>
    </row>
    <row r="129" spans="1:5" ht="19.5" customHeight="1">
      <c r="A129" s="19" t="s">
        <v>247</v>
      </c>
      <c r="B129" s="20" t="s">
        <v>248</v>
      </c>
      <c r="C129" s="19"/>
      <c r="D129" s="21">
        <v>9732808663</v>
      </c>
      <c r="E129" s="22">
        <v>5633900818</v>
      </c>
    </row>
    <row r="130" spans="1:5" ht="19.5" customHeight="1">
      <c r="A130" s="19" t="s">
        <v>249</v>
      </c>
      <c r="B130" s="20" t="s">
        <v>250</v>
      </c>
      <c r="C130" s="19"/>
      <c r="D130" s="21">
        <v>0</v>
      </c>
      <c r="E130" s="22"/>
    </row>
    <row r="131" spans="1:5" ht="19.5" customHeight="1">
      <c r="A131" s="19" t="s">
        <v>251</v>
      </c>
      <c r="B131" s="20" t="s">
        <v>252</v>
      </c>
      <c r="C131" s="19"/>
      <c r="D131" s="21"/>
      <c r="E131" s="22"/>
    </row>
    <row r="132" spans="1:5" ht="19.5" customHeight="1">
      <c r="A132" s="19" t="s">
        <v>253</v>
      </c>
      <c r="B132" s="20" t="s">
        <v>254</v>
      </c>
      <c r="C132" s="19"/>
      <c r="D132" s="18">
        <v>0</v>
      </c>
      <c r="E132" s="32"/>
    </row>
    <row r="133" spans="1:5" ht="19.5" customHeight="1">
      <c r="A133" s="16" t="s">
        <v>255</v>
      </c>
      <c r="B133" s="17" t="s">
        <v>256</v>
      </c>
      <c r="C133" s="16"/>
      <c r="D133" s="18">
        <f>D114+D132</f>
        <v>155316808663</v>
      </c>
      <c r="E133" s="44">
        <f>E114+E132</f>
        <v>151217900818</v>
      </c>
    </row>
    <row r="134" spans="1:5" ht="19.5" customHeight="1">
      <c r="A134" s="45" t="s">
        <v>257</v>
      </c>
      <c r="B134" s="46" t="s">
        <v>258</v>
      </c>
      <c r="C134" s="45"/>
      <c r="D134" s="40">
        <f>D72+D113</f>
        <v>185862634432.29999</v>
      </c>
      <c r="E134" s="40">
        <f>E72+E113</f>
        <v>210915570743</v>
      </c>
    </row>
    <row r="135" spans="1:5" ht="19.5" customHeight="1">
      <c r="A135" s="47" t="s">
        <v>259</v>
      </c>
      <c r="B135" s="48" t="s">
        <v>260</v>
      </c>
      <c r="C135" s="49"/>
      <c r="D135" s="50"/>
      <c r="E135" s="32"/>
    </row>
    <row r="136" spans="1:5" ht="19.5" customHeight="1">
      <c r="A136" s="51" t="s">
        <v>261</v>
      </c>
      <c r="B136" s="52" t="s">
        <v>262</v>
      </c>
      <c r="C136" s="51"/>
      <c r="D136" s="53"/>
      <c r="E136" s="53"/>
    </row>
    <row r="137" spans="1:5" ht="19.5" customHeight="1">
      <c r="A137" s="16" t="s">
        <v>263</v>
      </c>
      <c r="B137" s="17"/>
      <c r="C137" s="16"/>
      <c r="D137" s="54"/>
      <c r="E137" s="54"/>
    </row>
    <row r="138" spans="1:5" ht="19.5" customHeight="1">
      <c r="A138" s="16" t="s">
        <v>264</v>
      </c>
      <c r="B138" s="17"/>
      <c r="C138" s="16"/>
      <c r="D138" s="32"/>
      <c r="E138" s="32"/>
    </row>
    <row r="139" spans="1:5" ht="19.5" customHeight="1">
      <c r="A139" s="19" t="s">
        <v>265</v>
      </c>
      <c r="B139" s="20" t="s">
        <v>266</v>
      </c>
      <c r="C139" s="19"/>
      <c r="D139" s="22"/>
      <c r="E139" s="22"/>
    </row>
    <row r="140" spans="1:5" ht="19.5" customHeight="1">
      <c r="A140" s="19" t="s">
        <v>267</v>
      </c>
      <c r="B140" s="20" t="s">
        <v>268</v>
      </c>
      <c r="C140" s="19"/>
      <c r="D140" s="22"/>
      <c r="E140" s="22"/>
    </row>
    <row r="141" spans="1:5" ht="19.5" customHeight="1">
      <c r="A141" s="19" t="s">
        <v>269</v>
      </c>
      <c r="B141" s="20" t="s">
        <v>270</v>
      </c>
      <c r="C141" s="19"/>
      <c r="D141" s="22"/>
      <c r="E141" s="22"/>
    </row>
    <row r="142" spans="1:5" ht="19.5" customHeight="1">
      <c r="A142" s="19" t="s">
        <v>271</v>
      </c>
      <c r="B142" s="20" t="s">
        <v>272</v>
      </c>
      <c r="C142" s="19"/>
      <c r="D142" s="22"/>
      <c r="E142" s="22"/>
    </row>
    <row r="143" spans="1:5" ht="19.5" customHeight="1">
      <c r="A143" s="19" t="s">
        <v>273</v>
      </c>
      <c r="B143" s="20" t="s">
        <v>274</v>
      </c>
      <c r="C143" s="19"/>
      <c r="D143" s="22"/>
      <c r="E143" s="22"/>
    </row>
    <row r="144" spans="1:5" ht="19.5" customHeight="1">
      <c r="A144" s="19" t="s">
        <v>275</v>
      </c>
      <c r="B144" s="20" t="s">
        <v>276</v>
      </c>
      <c r="C144" s="19"/>
      <c r="D144" s="22">
        <v>13500000</v>
      </c>
      <c r="E144" s="22">
        <v>13500000</v>
      </c>
    </row>
    <row r="145" spans="1:5" ht="19.5" customHeight="1">
      <c r="A145" s="19" t="s">
        <v>277</v>
      </c>
      <c r="B145" s="20" t="s">
        <v>278</v>
      </c>
      <c r="C145" s="19"/>
      <c r="D145" s="22"/>
      <c r="E145" s="22"/>
    </row>
    <row r="146" spans="1:5" ht="19.5" customHeight="1">
      <c r="A146" s="19" t="s">
        <v>279</v>
      </c>
      <c r="B146" s="20" t="s">
        <v>280</v>
      </c>
      <c r="C146" s="19"/>
      <c r="D146" s="22"/>
      <c r="E146" s="22"/>
    </row>
    <row r="147" spans="1:5" ht="19.5" customHeight="1">
      <c r="A147" s="19" t="s">
        <v>281</v>
      </c>
      <c r="B147" s="20" t="s">
        <v>282</v>
      </c>
      <c r="C147" s="19"/>
      <c r="D147" s="22"/>
      <c r="E147" s="22"/>
    </row>
    <row r="148" spans="1:5" ht="19.5" customHeight="1">
      <c r="A148" s="19" t="s">
        <v>283</v>
      </c>
      <c r="B148" s="20" t="s">
        <v>284</v>
      </c>
      <c r="C148" s="19"/>
      <c r="D148" s="22"/>
      <c r="E148" s="22"/>
    </row>
    <row r="149" spans="1:5" ht="19.5" customHeight="1">
      <c r="A149" s="19" t="s">
        <v>285</v>
      </c>
      <c r="B149" s="20" t="s">
        <v>286</v>
      </c>
      <c r="C149" s="19"/>
      <c r="D149" s="22"/>
      <c r="E149" s="22"/>
    </row>
    <row r="150" spans="1:5" ht="19.5" customHeight="1">
      <c r="A150" s="19" t="s">
        <v>287</v>
      </c>
      <c r="B150" s="20" t="s">
        <v>288</v>
      </c>
      <c r="C150" s="19"/>
      <c r="D150" s="22"/>
      <c r="E150" s="22"/>
    </row>
    <row r="151" spans="1:5" ht="19.5" customHeight="1">
      <c r="A151" s="19" t="s">
        <v>289</v>
      </c>
      <c r="B151" s="20" t="s">
        <v>290</v>
      </c>
      <c r="C151" s="19"/>
      <c r="D151" s="22"/>
      <c r="E151" s="22"/>
    </row>
    <row r="152" spans="1:5" ht="19.5" customHeight="1">
      <c r="A152" s="19" t="s">
        <v>291</v>
      </c>
      <c r="B152" s="20" t="s">
        <v>292</v>
      </c>
      <c r="C152" s="19"/>
      <c r="D152" s="22"/>
      <c r="E152" s="22"/>
    </row>
    <row r="153" spans="1:5" ht="19.5" customHeight="1">
      <c r="A153" s="19" t="s">
        <v>293</v>
      </c>
      <c r="B153" s="20" t="s">
        <v>294</v>
      </c>
      <c r="C153" s="19"/>
      <c r="D153" s="22"/>
      <c r="E153" s="22"/>
    </row>
    <row r="154" spans="1:5" ht="19.5" customHeight="1">
      <c r="A154" s="19" t="s">
        <v>295</v>
      </c>
      <c r="B154" s="20" t="s">
        <v>296</v>
      </c>
      <c r="C154" s="19"/>
      <c r="D154" s="22"/>
      <c r="E154" s="22"/>
    </row>
    <row r="155" spans="1:5" ht="19.5" customHeight="1">
      <c r="A155" s="19" t="s">
        <v>297</v>
      </c>
      <c r="B155" s="20" t="s">
        <v>298</v>
      </c>
      <c r="C155" s="19"/>
      <c r="D155" s="22"/>
      <c r="E155" s="22"/>
    </row>
    <row r="156" spans="1:5" ht="19.5" customHeight="1">
      <c r="A156" s="19" t="s">
        <v>299</v>
      </c>
      <c r="B156" s="20" t="s">
        <v>300</v>
      </c>
      <c r="C156" s="19"/>
      <c r="D156" s="22"/>
      <c r="E156" s="22"/>
    </row>
    <row r="157" spans="1:5" ht="19.5" customHeight="1">
      <c r="A157" s="19" t="s">
        <v>301</v>
      </c>
      <c r="B157" s="20" t="s">
        <v>302</v>
      </c>
      <c r="C157" s="19"/>
      <c r="D157" s="22"/>
      <c r="E157" s="22"/>
    </row>
    <row r="158" spans="1:5" ht="19.5" customHeight="1">
      <c r="A158" s="19" t="s">
        <v>303</v>
      </c>
      <c r="B158" s="20" t="s">
        <v>304</v>
      </c>
      <c r="C158" s="19"/>
      <c r="D158" s="22"/>
      <c r="E158" s="22"/>
    </row>
    <row r="159" spans="1:5" ht="19.5" customHeight="1">
      <c r="A159" s="19" t="s">
        <v>305</v>
      </c>
      <c r="B159" s="20" t="s">
        <v>306</v>
      </c>
      <c r="C159" s="19"/>
      <c r="D159" s="22"/>
      <c r="E159" s="22"/>
    </row>
    <row r="160" spans="1:5" ht="19.5" customHeight="1">
      <c r="A160" s="19" t="s">
        <v>307</v>
      </c>
      <c r="B160" s="20" t="s">
        <v>308</v>
      </c>
      <c r="C160" s="19"/>
      <c r="D160" s="22"/>
      <c r="E160" s="22"/>
    </row>
    <row r="161" spans="1:5" ht="19.5" customHeight="1">
      <c r="A161" s="19" t="s">
        <v>309</v>
      </c>
      <c r="B161" s="20" t="s">
        <v>310</v>
      </c>
      <c r="C161" s="19"/>
      <c r="D161" s="22">
        <v>14694500000</v>
      </c>
      <c r="E161" s="22"/>
    </row>
    <row r="162" spans="1:5" ht="19.5" customHeight="1">
      <c r="A162" s="19" t="s">
        <v>311</v>
      </c>
      <c r="B162" s="20" t="s">
        <v>312</v>
      </c>
      <c r="C162" s="19"/>
      <c r="D162" s="22"/>
      <c r="E162" s="22"/>
    </row>
    <row r="163" spans="1:5" ht="19.5" customHeight="1">
      <c r="A163" s="16" t="s">
        <v>313</v>
      </c>
      <c r="B163" s="17"/>
      <c r="C163" s="16"/>
      <c r="D163" s="32"/>
      <c r="E163" s="32"/>
    </row>
    <row r="164" spans="1:5" ht="19.5" customHeight="1">
      <c r="A164" s="16" t="s">
        <v>314</v>
      </c>
      <c r="B164" s="17"/>
      <c r="C164" s="16"/>
      <c r="D164" s="32">
        <f>D165+D172+D177+D178+D179</f>
        <v>606554140000</v>
      </c>
      <c r="E164" s="32">
        <f>E165+E172+E177+E178+E179</f>
        <v>411358250000</v>
      </c>
    </row>
    <row r="165" spans="1:5" ht="19.5" customHeight="1">
      <c r="A165" s="19" t="s">
        <v>315</v>
      </c>
      <c r="B165" s="20" t="s">
        <v>316</v>
      </c>
      <c r="C165" s="19"/>
      <c r="D165" s="55">
        <f>SUM(D166:D170)</f>
        <v>580193390000</v>
      </c>
      <c r="E165" s="55">
        <f>SUM(E166:E170)</f>
        <v>380119830000</v>
      </c>
    </row>
    <row r="166" spans="1:5" ht="19.5" customHeight="1">
      <c r="A166" s="19" t="s">
        <v>317</v>
      </c>
      <c r="B166" s="20" t="s">
        <v>318</v>
      </c>
      <c r="C166" s="19"/>
      <c r="D166" s="22">
        <v>483487510000</v>
      </c>
      <c r="E166" s="22">
        <v>201376350000</v>
      </c>
    </row>
    <row r="167" spans="1:5" ht="19.5" customHeight="1">
      <c r="A167" s="19" t="s">
        <v>283</v>
      </c>
      <c r="B167" s="20" t="s">
        <v>319</v>
      </c>
      <c r="C167" s="19"/>
      <c r="D167" s="22">
        <v>30419400000</v>
      </c>
      <c r="E167" s="22">
        <v>23192900000</v>
      </c>
    </row>
    <row r="168" spans="1:5" ht="19.5" customHeight="1">
      <c r="A168" s="19" t="s">
        <v>285</v>
      </c>
      <c r="B168" s="20" t="s">
        <v>320</v>
      </c>
      <c r="C168" s="19"/>
      <c r="D168" s="22">
        <v>41325000000</v>
      </c>
      <c r="E168" s="22">
        <v>135000000000</v>
      </c>
    </row>
    <row r="169" spans="1:5" ht="19.5" customHeight="1">
      <c r="A169" s="19" t="s">
        <v>287</v>
      </c>
      <c r="B169" s="20" t="s">
        <v>321</v>
      </c>
      <c r="C169" s="19"/>
      <c r="D169" s="22">
        <v>18334680000</v>
      </c>
      <c r="E169" s="22">
        <v>15368780000</v>
      </c>
    </row>
    <row r="170" spans="1:5" ht="19.5" customHeight="1">
      <c r="A170" s="19" t="s">
        <v>289</v>
      </c>
      <c r="B170" s="20" t="s">
        <v>322</v>
      </c>
      <c r="C170" s="19"/>
      <c r="D170" s="22">
        <v>6626800000</v>
      </c>
      <c r="E170" s="22">
        <v>5181800000</v>
      </c>
    </row>
    <row r="171" spans="1:5" ht="19.5" customHeight="1">
      <c r="A171" s="19" t="s">
        <v>323</v>
      </c>
      <c r="B171" s="20" t="s">
        <v>324</v>
      </c>
      <c r="C171" s="19"/>
      <c r="D171" s="22"/>
      <c r="E171" s="22"/>
    </row>
    <row r="172" spans="1:5" ht="19.5" customHeight="1">
      <c r="A172" s="19" t="s">
        <v>325</v>
      </c>
      <c r="B172" s="20" t="s">
        <v>326</v>
      </c>
      <c r="C172" s="19"/>
      <c r="D172" s="55">
        <f>SUM(D173:D176)</f>
        <v>23450110000</v>
      </c>
      <c r="E172" s="55">
        <f>SUM(E173:E176)</f>
        <v>31238420000</v>
      </c>
    </row>
    <row r="173" spans="1:5" ht="19.5" customHeight="1">
      <c r="A173" s="19" t="s">
        <v>297</v>
      </c>
      <c r="B173" s="20" t="s">
        <v>327</v>
      </c>
      <c r="C173" s="19"/>
      <c r="D173" s="22">
        <v>280110000</v>
      </c>
      <c r="E173" s="22">
        <v>30807420000</v>
      </c>
    </row>
    <row r="174" spans="1:5" ht="19.5" customHeight="1">
      <c r="A174" s="19" t="s">
        <v>299</v>
      </c>
      <c r="B174" s="20" t="s">
        <v>328</v>
      </c>
      <c r="C174" s="19"/>
      <c r="D174" s="22">
        <v>23170000000</v>
      </c>
      <c r="E174" s="22"/>
    </row>
    <row r="175" spans="1:5" ht="19.5" customHeight="1">
      <c r="A175" s="19" t="s">
        <v>301</v>
      </c>
      <c r="B175" s="20" t="s">
        <v>329</v>
      </c>
      <c r="C175" s="19"/>
      <c r="D175" s="22"/>
      <c r="E175" s="22"/>
    </row>
    <row r="176" spans="1:5" ht="19.5" customHeight="1">
      <c r="A176" s="19" t="s">
        <v>303</v>
      </c>
      <c r="B176" s="20" t="s">
        <v>330</v>
      </c>
      <c r="C176" s="19"/>
      <c r="D176" s="22"/>
      <c r="E176" s="22">
        <v>431000000</v>
      </c>
    </row>
    <row r="177" spans="1:5" ht="19.5" customHeight="1">
      <c r="A177" s="19" t="s">
        <v>331</v>
      </c>
      <c r="B177" s="20" t="s">
        <v>332</v>
      </c>
      <c r="C177" s="19"/>
      <c r="D177" s="55">
        <v>2910640000</v>
      </c>
      <c r="E177" s="55"/>
    </row>
    <row r="178" spans="1:5" ht="19.5" customHeight="1">
      <c r="A178" s="19" t="s">
        <v>333</v>
      </c>
      <c r="B178" s="20" t="s">
        <v>334</v>
      </c>
      <c r="C178" s="19"/>
      <c r="D178" s="22"/>
      <c r="E178" s="22"/>
    </row>
    <row r="179" spans="1:5" ht="19.5" customHeight="1">
      <c r="A179" s="19" t="s">
        <v>335</v>
      </c>
      <c r="B179" s="20" t="s">
        <v>336</v>
      </c>
      <c r="C179" s="19"/>
      <c r="D179" s="22"/>
      <c r="E179" s="22"/>
    </row>
    <row r="180" spans="1:5" ht="19.5" customHeight="1">
      <c r="A180" s="16" t="s">
        <v>337</v>
      </c>
      <c r="B180" s="17"/>
      <c r="C180" s="16"/>
      <c r="D180" s="22"/>
      <c r="E180" s="22"/>
    </row>
    <row r="181" spans="1:5" ht="19.5" customHeight="1">
      <c r="A181" s="19" t="s">
        <v>338</v>
      </c>
      <c r="B181" s="20" t="s">
        <v>339</v>
      </c>
      <c r="C181" s="19"/>
      <c r="D181" s="32">
        <f>D182+D185+D186+D189</f>
        <v>9172212146</v>
      </c>
      <c r="E181" s="32">
        <f>E182+E185+E186+E189</f>
        <v>28542015875</v>
      </c>
    </row>
    <row r="182" spans="1:5" ht="19.5" customHeight="1">
      <c r="A182" s="19" t="s">
        <v>340</v>
      </c>
      <c r="B182" s="20" t="s">
        <v>341</v>
      </c>
      <c r="C182" s="19"/>
      <c r="D182" s="22">
        <f>D183+D184</f>
        <v>7980766746</v>
      </c>
      <c r="E182" s="22">
        <f>E183+E184</f>
        <v>16581999875</v>
      </c>
    </row>
    <row r="183" spans="1:5" ht="19.5" customHeight="1">
      <c r="A183" s="19" t="s">
        <v>342</v>
      </c>
      <c r="B183" s="20" t="s">
        <v>343</v>
      </c>
      <c r="C183" s="19"/>
      <c r="D183" s="22">
        <v>7980766746</v>
      </c>
      <c r="E183" s="22">
        <v>16581999875</v>
      </c>
    </row>
    <row r="184" spans="1:5" ht="19.5" customHeight="1">
      <c r="A184" s="19" t="s">
        <v>344</v>
      </c>
      <c r="B184" s="20" t="s">
        <v>345</v>
      </c>
      <c r="C184" s="19"/>
      <c r="D184" s="22">
        <v>0</v>
      </c>
      <c r="E184" s="22">
        <v>0</v>
      </c>
    </row>
    <row r="185" spans="1:5" ht="19.5" customHeight="1">
      <c r="A185" s="19" t="s">
        <v>346</v>
      </c>
      <c r="B185" s="20"/>
      <c r="C185" s="19"/>
      <c r="D185" s="22">
        <v>0</v>
      </c>
      <c r="E185" s="22">
        <v>0</v>
      </c>
    </row>
    <row r="186" spans="1:5" ht="19.5" customHeight="1">
      <c r="A186" s="19" t="s">
        <v>347</v>
      </c>
      <c r="B186" s="20" t="s">
        <v>348</v>
      </c>
      <c r="C186" s="19"/>
      <c r="D186" s="22">
        <f>D187+D188</f>
        <v>1191445400</v>
      </c>
      <c r="E186" s="22">
        <f>E187+E188</f>
        <v>11960016000</v>
      </c>
    </row>
    <row r="187" spans="1:5" ht="19.5" customHeight="1">
      <c r="A187" s="19" t="s">
        <v>349</v>
      </c>
      <c r="B187" s="20" t="s">
        <v>350</v>
      </c>
      <c r="C187" s="19"/>
      <c r="D187" s="22">
        <v>1191445400</v>
      </c>
      <c r="E187" s="22">
        <v>11960016000</v>
      </c>
    </row>
    <row r="188" spans="1:5" ht="19.5" customHeight="1">
      <c r="A188" s="19" t="s">
        <v>351</v>
      </c>
      <c r="B188" s="20" t="s">
        <v>352</v>
      </c>
      <c r="C188" s="19"/>
      <c r="D188" s="22">
        <v>0</v>
      </c>
      <c r="E188" s="22">
        <v>0</v>
      </c>
    </row>
    <row r="189" spans="1:5" ht="19.5" customHeight="1">
      <c r="A189" s="19" t="s">
        <v>353</v>
      </c>
      <c r="B189" s="20" t="s">
        <v>354</v>
      </c>
      <c r="C189" s="19"/>
      <c r="D189" s="22">
        <v>0</v>
      </c>
      <c r="E189" s="22">
        <v>0</v>
      </c>
    </row>
    <row r="190" spans="1:5" ht="19.5" customHeight="1">
      <c r="A190" s="19" t="s">
        <v>355</v>
      </c>
      <c r="B190" s="20" t="s">
        <v>356</v>
      </c>
      <c r="C190" s="19"/>
      <c r="D190" s="22">
        <f>D191+D192</f>
        <v>7974961963.6999998</v>
      </c>
      <c r="E190" s="22">
        <f>E191+E192</f>
        <v>16581999875</v>
      </c>
    </row>
    <row r="191" spans="1:5" ht="19.5" customHeight="1">
      <c r="A191" s="19" t="s">
        <v>357</v>
      </c>
      <c r="B191" s="20" t="s">
        <v>358</v>
      </c>
      <c r="C191" s="19"/>
      <c r="D191" s="22">
        <v>7974961963.6999998</v>
      </c>
      <c r="E191" s="22">
        <v>16581999875</v>
      </c>
    </row>
    <row r="192" spans="1:5" ht="19.5" customHeight="1">
      <c r="A192" s="19" t="s">
        <v>359</v>
      </c>
      <c r="B192" s="20" t="s">
        <v>360</v>
      </c>
      <c r="C192" s="19"/>
      <c r="D192" s="22"/>
      <c r="E192" s="22"/>
    </row>
    <row r="193" spans="1:9" ht="19.5" customHeight="1">
      <c r="A193" s="19" t="s">
        <v>361</v>
      </c>
      <c r="B193" s="20" t="s">
        <v>362</v>
      </c>
      <c r="C193" s="19"/>
      <c r="D193" s="22"/>
      <c r="E193" s="22"/>
    </row>
    <row r="194" spans="1:9" ht="19.5" customHeight="1">
      <c r="A194" s="19" t="s">
        <v>363</v>
      </c>
      <c r="B194" s="20" t="s">
        <v>364</v>
      </c>
      <c r="C194" s="19"/>
      <c r="D194" s="22"/>
      <c r="E194" s="22"/>
    </row>
    <row r="195" spans="1:9" ht="19.5" customHeight="1">
      <c r="A195" s="19" t="s">
        <v>365</v>
      </c>
      <c r="B195" s="20" t="s">
        <v>366</v>
      </c>
      <c r="C195" s="19"/>
      <c r="D195" s="22"/>
      <c r="E195" s="22"/>
    </row>
    <row r="196" spans="1:9" ht="19.5" customHeight="1">
      <c r="A196" s="19" t="s">
        <v>367</v>
      </c>
      <c r="B196" s="20" t="s">
        <v>368</v>
      </c>
      <c r="C196" s="19"/>
      <c r="D196" s="22"/>
      <c r="E196" s="22"/>
    </row>
    <row r="197" spans="1:9" ht="19.5" customHeight="1">
      <c r="A197" s="19" t="s">
        <v>369</v>
      </c>
      <c r="B197" s="20" t="s">
        <v>370</v>
      </c>
      <c r="C197" s="19"/>
      <c r="D197" s="22"/>
      <c r="E197" s="22"/>
    </row>
    <row r="198" spans="1:9" ht="19.5" customHeight="1">
      <c r="A198" s="19" t="s">
        <v>371</v>
      </c>
      <c r="B198" s="20" t="s">
        <v>372</v>
      </c>
      <c r="C198" s="19"/>
      <c r="D198" s="22"/>
      <c r="E198" s="22"/>
    </row>
    <row r="199" spans="1:9" ht="19.5" customHeight="1">
      <c r="A199" s="33" t="s">
        <v>373</v>
      </c>
      <c r="B199" s="34" t="s">
        <v>374</v>
      </c>
      <c r="C199" s="33"/>
      <c r="D199" s="56"/>
      <c r="E199" s="56">
        <v>0</v>
      </c>
    </row>
    <row r="201" spans="1:9" s="181" customFormat="1" ht="12" customHeight="1">
      <c r="A201" s="185"/>
      <c r="D201" s="348" t="s">
        <v>1039</v>
      </c>
      <c r="E201" s="348"/>
      <c r="F201" s="348"/>
      <c r="H201" s="340"/>
      <c r="I201" s="340"/>
    </row>
    <row r="202" spans="1:9" s="181" customFormat="1" ht="12">
      <c r="A202" s="341"/>
      <c r="B202" s="341"/>
      <c r="C202" s="341"/>
      <c r="D202" s="341"/>
      <c r="E202" s="341"/>
      <c r="F202" s="317"/>
      <c r="G202" s="317"/>
    </row>
    <row r="203" spans="1:9" s="181" customFormat="1" ht="12" customHeight="1">
      <c r="A203" s="344" t="s">
        <v>1040</v>
      </c>
      <c r="B203" s="304" t="s">
        <v>1041</v>
      </c>
      <c r="C203" s="304"/>
      <c r="D203" s="317" t="s">
        <v>719</v>
      </c>
      <c r="E203" s="317"/>
      <c r="G203" s="344"/>
    </row>
    <row r="204" spans="1:9" s="181" customFormat="1" ht="12">
      <c r="A204" s="346"/>
      <c r="B204" s="346"/>
      <c r="C204" s="197"/>
      <c r="E204" s="341"/>
    </row>
    <row r="205" spans="1:9" s="181" customFormat="1" ht="12">
      <c r="A205" s="346"/>
      <c r="B205" s="346"/>
      <c r="C205" s="197"/>
      <c r="E205" s="341"/>
    </row>
    <row r="206" spans="1:9" s="181" customFormat="1" ht="12">
      <c r="A206" s="346"/>
      <c r="B206" s="346"/>
      <c r="C206" s="197"/>
      <c r="E206" s="341"/>
    </row>
    <row r="207" spans="1:9" s="181" customFormat="1" ht="12">
      <c r="A207" s="341"/>
      <c r="B207" s="346"/>
      <c r="C207" s="197"/>
      <c r="D207" s="341"/>
      <c r="G207" s="341"/>
    </row>
    <row r="208" spans="1:9" s="181" customFormat="1" ht="12" customHeight="1">
      <c r="A208" s="344" t="s">
        <v>1042</v>
      </c>
      <c r="B208" s="304" t="s">
        <v>1042</v>
      </c>
      <c r="C208" s="304"/>
      <c r="D208" s="343" t="s">
        <v>721</v>
      </c>
      <c r="E208" s="343"/>
      <c r="G208" s="347"/>
    </row>
    <row r="209" spans="1:7" s="181" customFormat="1" ht="12">
      <c r="A209" s="344"/>
      <c r="B209" s="344"/>
      <c r="C209" s="344"/>
      <c r="D209" s="344"/>
      <c r="F209" s="344"/>
      <c r="G209" s="344"/>
    </row>
    <row r="210" spans="1:7" s="181" customFormat="1" ht="12">
      <c r="A210" s="344"/>
      <c r="B210" s="341"/>
      <c r="C210" s="344"/>
      <c r="D210" s="345"/>
      <c r="E210" s="344"/>
    </row>
    <row r="211" spans="1:7" s="181" customFormat="1" ht="12"/>
  </sheetData>
  <mergeCells count="11">
    <mergeCell ref="B203:C203"/>
    <mergeCell ref="B208:C208"/>
    <mergeCell ref="D201:F201"/>
    <mergeCell ref="D203:E203"/>
    <mergeCell ref="D208:E208"/>
    <mergeCell ref="F202:G202"/>
    <mergeCell ref="A1:B1"/>
    <mergeCell ref="A2:B2"/>
    <mergeCell ref="A3:B3"/>
    <mergeCell ref="C4:D4"/>
    <mergeCell ref="A5:D5"/>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I95"/>
  <sheetViews>
    <sheetView topLeftCell="A62" workbookViewId="0">
      <selection activeCell="E101" sqref="E101"/>
    </sheetView>
  </sheetViews>
  <sheetFormatPr defaultRowHeight="12"/>
  <cols>
    <col min="1" max="1" width="63.7109375" style="5" customWidth="1"/>
    <col min="2" max="2" width="9.140625" style="6"/>
    <col min="3" max="3" width="9.140625" style="5"/>
    <col min="4" max="5" width="14.28515625" style="5" customWidth="1"/>
    <col min="6" max="7" width="14.28515625" style="59" customWidth="1"/>
    <col min="8" max="16384" width="9.140625" style="5"/>
  </cols>
  <sheetData>
    <row r="1" spans="1:7" ht="18">
      <c r="A1" s="57" t="s">
        <v>0</v>
      </c>
      <c r="B1" s="58"/>
      <c r="D1" s="4"/>
      <c r="E1" s="3" t="s">
        <v>1</v>
      </c>
    </row>
    <row r="2" spans="1:7" ht="18">
      <c r="A2" s="2" t="s">
        <v>2</v>
      </c>
      <c r="B2" s="2"/>
      <c r="D2" s="4"/>
      <c r="E2" s="3" t="s">
        <v>375</v>
      </c>
    </row>
    <row r="3" spans="1:7">
      <c r="A3" s="2" t="s">
        <v>4</v>
      </c>
      <c r="B3" s="2"/>
      <c r="E3" s="59"/>
    </row>
    <row r="4" spans="1:7">
      <c r="E4" s="2" t="s">
        <v>5</v>
      </c>
      <c r="F4" s="2"/>
    </row>
    <row r="5" spans="1:7" ht="18">
      <c r="A5" s="60" t="s">
        <v>376</v>
      </c>
      <c r="B5" s="61"/>
      <c r="C5" s="61"/>
      <c r="D5" s="61"/>
      <c r="E5" s="61"/>
      <c r="F5" s="61"/>
    </row>
    <row r="8" spans="1:7" s="64" customFormat="1" ht="48">
      <c r="A8" s="62" t="s">
        <v>7</v>
      </c>
      <c r="B8" s="62" t="s">
        <v>8</v>
      </c>
      <c r="C8" s="62" t="s">
        <v>9</v>
      </c>
      <c r="D8" s="62" t="s">
        <v>377</v>
      </c>
      <c r="E8" s="62" t="s">
        <v>378</v>
      </c>
      <c r="F8" s="63" t="s">
        <v>379</v>
      </c>
      <c r="G8" s="63" t="s">
        <v>380</v>
      </c>
    </row>
    <row r="9" spans="1:7" ht="12.75">
      <c r="A9" s="111" t="s">
        <v>381</v>
      </c>
      <c r="B9" s="112"/>
      <c r="C9" s="111"/>
      <c r="D9" s="113">
        <v>0</v>
      </c>
      <c r="E9" s="113"/>
      <c r="F9" s="114"/>
      <c r="G9" s="114"/>
    </row>
    <row r="10" spans="1:7" ht="12.75">
      <c r="A10" s="115" t="s">
        <v>382</v>
      </c>
      <c r="B10" s="116" t="s">
        <v>383</v>
      </c>
      <c r="C10" s="115"/>
      <c r="D10" s="117">
        <v>0</v>
      </c>
      <c r="E10" s="118"/>
      <c r="F10" s="119">
        <v>1876398000</v>
      </c>
      <c r="G10" s="119"/>
    </row>
    <row r="11" spans="1:7" ht="12.75">
      <c r="A11" s="115" t="s">
        <v>384</v>
      </c>
      <c r="B11" s="116" t="s">
        <v>385</v>
      </c>
      <c r="C11" s="115"/>
      <c r="D11" s="117">
        <v>0</v>
      </c>
      <c r="E11" s="118"/>
      <c r="F11" s="119"/>
      <c r="G11" s="119"/>
    </row>
    <row r="12" spans="1:7" ht="12.75">
      <c r="A12" s="115" t="s">
        <v>386</v>
      </c>
      <c r="B12" s="116" t="s">
        <v>387</v>
      </c>
      <c r="C12" s="115"/>
      <c r="D12" s="117">
        <v>0</v>
      </c>
      <c r="E12" s="118"/>
      <c r="F12" s="119"/>
      <c r="G12" s="119"/>
    </row>
    <row r="13" spans="1:7" ht="12.75">
      <c r="A13" s="115" t="s">
        <v>388</v>
      </c>
      <c r="B13" s="116" t="s">
        <v>389</v>
      </c>
      <c r="C13" s="115"/>
      <c r="D13" s="117">
        <v>0</v>
      </c>
      <c r="E13" s="118"/>
      <c r="F13" s="120"/>
      <c r="G13" s="119"/>
    </row>
    <row r="14" spans="1:7" ht="12.75">
      <c r="A14" s="115" t="s">
        <v>390</v>
      </c>
      <c r="B14" s="116" t="s">
        <v>391</v>
      </c>
      <c r="C14" s="115"/>
      <c r="D14" s="117">
        <v>0</v>
      </c>
      <c r="E14" s="118"/>
      <c r="F14" s="120"/>
      <c r="G14" s="119"/>
    </row>
    <row r="15" spans="1:7" ht="12.75">
      <c r="A15" s="115" t="s">
        <v>392</v>
      </c>
      <c r="B15" s="116" t="s">
        <v>393</v>
      </c>
      <c r="C15" s="115"/>
      <c r="D15" s="117">
        <v>582737813</v>
      </c>
      <c r="E15" s="118"/>
      <c r="F15" s="119">
        <v>1900612803</v>
      </c>
      <c r="G15" s="119"/>
    </row>
    <row r="16" spans="1:7" ht="12.75">
      <c r="A16" s="115" t="s">
        <v>394</v>
      </c>
      <c r="B16" s="116" t="s">
        <v>395</v>
      </c>
      <c r="C16" s="115"/>
      <c r="D16" s="117">
        <v>0</v>
      </c>
      <c r="E16" s="118"/>
      <c r="F16" s="120"/>
      <c r="G16" s="119"/>
    </row>
    <row r="17" spans="1:7" ht="12.75">
      <c r="A17" s="115" t="s">
        <v>396</v>
      </c>
      <c r="B17" s="116" t="s">
        <v>397</v>
      </c>
      <c r="C17" s="115"/>
      <c r="D17" s="117">
        <v>0</v>
      </c>
      <c r="E17" s="118"/>
      <c r="F17" s="120"/>
      <c r="G17" s="119"/>
    </row>
    <row r="18" spans="1:7" ht="12.75">
      <c r="A18" s="115" t="s">
        <v>398</v>
      </c>
      <c r="B18" s="116" t="s">
        <v>399</v>
      </c>
      <c r="C18" s="115"/>
      <c r="D18" s="117">
        <v>692040860</v>
      </c>
      <c r="E18" s="121">
        <v>1793151633</v>
      </c>
      <c r="F18" s="119">
        <v>5365556918</v>
      </c>
      <c r="G18" s="119">
        <v>3856389504</v>
      </c>
    </row>
    <row r="19" spans="1:7" ht="12.75">
      <c r="A19" s="115" t="s">
        <v>400</v>
      </c>
      <c r="B19" s="116" t="s">
        <v>401</v>
      </c>
      <c r="C19" s="115"/>
      <c r="D19" s="117">
        <v>0</v>
      </c>
      <c r="E19" s="121"/>
      <c r="F19" s="120"/>
      <c r="G19" s="119"/>
    </row>
    <row r="20" spans="1:7" ht="12.75">
      <c r="A20" s="115" t="s">
        <v>402</v>
      </c>
      <c r="B20" s="116" t="s">
        <v>403</v>
      </c>
      <c r="C20" s="115"/>
      <c r="D20" s="117">
        <v>95738329</v>
      </c>
      <c r="E20" s="121">
        <v>1180000000</v>
      </c>
      <c r="F20" s="120">
        <v>1395909091</v>
      </c>
      <c r="G20" s="119">
        <v>1270000000</v>
      </c>
    </row>
    <row r="21" spans="1:7" ht="12.75">
      <c r="A21" s="115" t="s">
        <v>404</v>
      </c>
      <c r="B21" s="116" t="s">
        <v>405</v>
      </c>
      <c r="C21" s="115"/>
      <c r="D21" s="117"/>
      <c r="E21" s="121"/>
      <c r="F21" s="119"/>
      <c r="G21" s="119"/>
    </row>
    <row r="22" spans="1:7" ht="12.75">
      <c r="A22" s="115" t="s">
        <v>406</v>
      </c>
      <c r="B22" s="116" t="s">
        <v>407</v>
      </c>
      <c r="C22" s="115"/>
      <c r="D22" s="117">
        <v>225000000</v>
      </c>
      <c r="E22" s="121">
        <v>108145307</v>
      </c>
      <c r="F22" s="119">
        <v>356482331</v>
      </c>
      <c r="G22" s="119">
        <v>260929926</v>
      </c>
    </row>
    <row r="23" spans="1:7" ht="12.75">
      <c r="A23" s="115" t="s">
        <v>408</v>
      </c>
      <c r="B23" s="116" t="s">
        <v>409</v>
      </c>
      <c r="C23" s="115"/>
      <c r="D23" s="117">
        <v>200000</v>
      </c>
      <c r="E23" s="121">
        <v>494989659</v>
      </c>
      <c r="F23" s="119">
        <v>693907527</v>
      </c>
      <c r="G23" s="119">
        <v>2149955196</v>
      </c>
    </row>
    <row r="24" spans="1:7">
      <c r="A24" s="122" t="s">
        <v>410</v>
      </c>
      <c r="B24" s="123" t="s">
        <v>411</v>
      </c>
      <c r="C24" s="122"/>
      <c r="D24" s="124">
        <f>SUM(D10:D23)</f>
        <v>1595717002</v>
      </c>
      <c r="E24" s="124">
        <f>SUM(E10:E23)</f>
        <v>3576286599</v>
      </c>
      <c r="F24" s="124">
        <f>SUM(F10:F23)</f>
        <v>11588866670</v>
      </c>
      <c r="G24" s="124">
        <f>SUM(G10:G23)</f>
        <v>7537274626</v>
      </c>
    </row>
    <row r="25" spans="1:7">
      <c r="A25" s="122" t="s">
        <v>412</v>
      </c>
      <c r="B25" s="123"/>
      <c r="C25" s="122"/>
      <c r="D25" s="125">
        <v>0</v>
      </c>
      <c r="E25" s="126">
        <v>0</v>
      </c>
      <c r="F25" s="120">
        <v>0</v>
      </c>
      <c r="G25" s="119"/>
    </row>
    <row r="26" spans="1:7">
      <c r="A26" s="115" t="s">
        <v>413</v>
      </c>
      <c r="B26" s="116" t="s">
        <v>414</v>
      </c>
      <c r="C26" s="115"/>
      <c r="D26" s="127">
        <v>0</v>
      </c>
      <c r="E26" s="128">
        <v>0</v>
      </c>
      <c r="F26" s="120">
        <v>0</v>
      </c>
      <c r="G26" s="119"/>
    </row>
    <row r="27" spans="1:7">
      <c r="A27" s="115" t="s">
        <v>415</v>
      </c>
      <c r="B27" s="116" t="s">
        <v>416</v>
      </c>
      <c r="C27" s="115"/>
      <c r="D27" s="127">
        <v>0</v>
      </c>
      <c r="E27" s="128">
        <v>0</v>
      </c>
      <c r="F27" s="120">
        <v>0</v>
      </c>
      <c r="G27" s="119"/>
    </row>
    <row r="28" spans="1:7">
      <c r="A28" s="115" t="s">
        <v>417</v>
      </c>
      <c r="B28" s="116" t="s">
        <v>418</v>
      </c>
      <c r="C28" s="115"/>
      <c r="D28" s="127">
        <v>0</v>
      </c>
      <c r="E28" s="128">
        <v>0</v>
      </c>
      <c r="F28" s="120">
        <v>0</v>
      </c>
      <c r="G28" s="119"/>
    </row>
    <row r="29" spans="1:7">
      <c r="A29" s="115" t="s">
        <v>419</v>
      </c>
      <c r="B29" s="116" t="s">
        <v>420</v>
      </c>
      <c r="C29" s="115"/>
      <c r="D29" s="127">
        <v>0</v>
      </c>
      <c r="E29" s="128">
        <v>0</v>
      </c>
      <c r="F29" s="120">
        <v>0</v>
      </c>
      <c r="G29" s="119"/>
    </row>
    <row r="30" spans="1:7">
      <c r="A30" s="115" t="s">
        <v>421</v>
      </c>
      <c r="B30" s="116" t="s">
        <v>422</v>
      </c>
      <c r="C30" s="115"/>
      <c r="D30" s="127">
        <v>0</v>
      </c>
      <c r="E30" s="128">
        <v>0</v>
      </c>
      <c r="F30" s="120">
        <v>0</v>
      </c>
      <c r="G30" s="119"/>
    </row>
    <row r="31" spans="1:7">
      <c r="A31" s="115" t="s">
        <v>423</v>
      </c>
      <c r="B31" s="116" t="s">
        <v>424</v>
      </c>
      <c r="C31" s="115"/>
      <c r="D31" s="127">
        <v>0</v>
      </c>
      <c r="E31" s="128">
        <v>0</v>
      </c>
      <c r="F31" s="120">
        <v>0</v>
      </c>
      <c r="G31" s="119"/>
    </row>
    <row r="32" spans="1:7">
      <c r="A32" s="115" t="s">
        <v>425</v>
      </c>
      <c r="B32" s="116" t="s">
        <v>426</v>
      </c>
      <c r="C32" s="115"/>
      <c r="D32" s="127">
        <v>0</v>
      </c>
      <c r="E32" s="128">
        <v>0</v>
      </c>
      <c r="F32" s="120">
        <v>0</v>
      </c>
      <c r="G32" s="119"/>
    </row>
    <row r="33" spans="1:7">
      <c r="A33" s="115" t="s">
        <v>427</v>
      </c>
      <c r="B33" s="116" t="s">
        <v>428</v>
      </c>
      <c r="C33" s="115"/>
      <c r="D33" s="127">
        <v>0</v>
      </c>
      <c r="E33" s="128">
        <v>0</v>
      </c>
      <c r="F33" s="120">
        <v>0</v>
      </c>
      <c r="G33" s="119"/>
    </row>
    <row r="34" spans="1:7" ht="12.75">
      <c r="A34" s="115" t="s">
        <v>429</v>
      </c>
      <c r="B34" s="116" t="s">
        <v>430</v>
      </c>
      <c r="C34" s="115"/>
      <c r="D34" s="117">
        <v>131064000</v>
      </c>
      <c r="E34" s="121">
        <v>0</v>
      </c>
      <c r="F34" s="119">
        <v>428728000</v>
      </c>
      <c r="G34" s="119"/>
    </row>
    <row r="35" spans="1:7" ht="12.75">
      <c r="A35" s="115" t="s">
        <v>431</v>
      </c>
      <c r="B35" s="116" t="s">
        <v>432</v>
      </c>
      <c r="C35" s="115"/>
      <c r="D35" s="117">
        <v>814327199</v>
      </c>
      <c r="E35" s="121"/>
      <c r="F35" s="119">
        <v>4009297315</v>
      </c>
      <c r="G35" s="119"/>
    </row>
    <row r="36" spans="1:7" ht="12.75">
      <c r="A36" s="115" t="s">
        <v>433</v>
      </c>
      <c r="B36" s="116" t="s">
        <v>434</v>
      </c>
      <c r="C36" s="115"/>
      <c r="D36" s="117">
        <v>0</v>
      </c>
      <c r="E36" s="121">
        <v>0</v>
      </c>
      <c r="F36" s="120"/>
      <c r="G36" s="119"/>
    </row>
    <row r="37" spans="1:7" ht="12.75">
      <c r="A37" s="115" t="s">
        <v>435</v>
      </c>
      <c r="B37" s="116" t="s">
        <v>436</v>
      </c>
      <c r="C37" s="115"/>
      <c r="D37" s="117">
        <v>175618207</v>
      </c>
      <c r="E37" s="121">
        <v>0</v>
      </c>
      <c r="F37" s="120">
        <v>459154273</v>
      </c>
      <c r="G37" s="119"/>
    </row>
    <row r="38" spans="1:7" ht="12.75">
      <c r="A38" s="115" t="s">
        <v>437</v>
      </c>
      <c r="B38" s="116" t="s">
        <v>438</v>
      </c>
      <c r="C38" s="115"/>
      <c r="D38" s="129"/>
      <c r="E38" s="121">
        <v>0</v>
      </c>
      <c r="F38" s="119"/>
      <c r="G38" s="119"/>
    </row>
    <row r="39" spans="1:7" ht="12.75">
      <c r="A39" s="115" t="s">
        <v>439</v>
      </c>
      <c r="B39" s="116" t="s">
        <v>440</v>
      </c>
      <c r="C39" s="115"/>
      <c r="D39" s="117">
        <v>133600000</v>
      </c>
      <c r="E39" s="121">
        <v>0</v>
      </c>
      <c r="F39" s="119">
        <v>640038683</v>
      </c>
      <c r="G39" s="119"/>
    </row>
    <row r="40" spans="1:7" ht="12.75">
      <c r="A40" s="115" t="s">
        <v>441</v>
      </c>
      <c r="B40" s="116" t="s">
        <v>442</v>
      </c>
      <c r="C40" s="115"/>
      <c r="D40" s="117">
        <v>133148364</v>
      </c>
      <c r="E40" s="121">
        <v>1273105987</v>
      </c>
      <c r="F40" s="119">
        <v>403660799</v>
      </c>
      <c r="G40" s="130">
        <v>2783618670</v>
      </c>
    </row>
    <row r="41" spans="1:7" ht="12.75">
      <c r="A41" s="115" t="s">
        <v>443</v>
      </c>
      <c r="B41" s="116" t="s">
        <v>444</v>
      </c>
      <c r="C41" s="115"/>
      <c r="D41" s="117">
        <v>0</v>
      </c>
      <c r="E41" s="121">
        <v>0</v>
      </c>
      <c r="F41" s="120">
        <v>0</v>
      </c>
      <c r="G41" s="119"/>
    </row>
    <row r="42" spans="1:7" ht="12.75">
      <c r="A42" s="122" t="s">
        <v>445</v>
      </c>
      <c r="B42" s="123" t="s">
        <v>446</v>
      </c>
      <c r="C42" s="122"/>
      <c r="D42" s="131">
        <f>SUM(D26:D41)</f>
        <v>1387757770</v>
      </c>
      <c r="E42" s="131">
        <f>SUM(E26:E41)</f>
        <v>1273105987</v>
      </c>
      <c r="F42" s="131">
        <f>SUM(F26:F41)</f>
        <v>5940879070</v>
      </c>
      <c r="G42" s="131">
        <f>SUM(G26:G41)</f>
        <v>2783618670</v>
      </c>
    </row>
    <row r="43" spans="1:7">
      <c r="A43" s="122" t="s">
        <v>447</v>
      </c>
      <c r="B43" s="123"/>
      <c r="C43" s="122"/>
      <c r="D43" s="125">
        <v>0</v>
      </c>
      <c r="E43" s="126">
        <v>0</v>
      </c>
      <c r="F43" s="120">
        <v>0</v>
      </c>
      <c r="G43" s="119"/>
    </row>
    <row r="44" spans="1:7">
      <c r="A44" s="115" t="s">
        <v>448</v>
      </c>
      <c r="B44" s="116" t="s">
        <v>449</v>
      </c>
      <c r="C44" s="115"/>
      <c r="D44" s="127">
        <v>0</v>
      </c>
      <c r="E44" s="128">
        <v>0</v>
      </c>
      <c r="F44" s="120">
        <v>0</v>
      </c>
      <c r="G44" s="119"/>
    </row>
    <row r="45" spans="1:7" ht="12.75">
      <c r="A45" s="115" t="s">
        <v>450</v>
      </c>
      <c r="B45" s="116" t="s">
        <v>451</v>
      </c>
      <c r="C45" s="115"/>
      <c r="D45" s="117">
        <v>8835082</v>
      </c>
      <c r="E45" s="128">
        <v>0</v>
      </c>
      <c r="F45" s="119">
        <v>163458560</v>
      </c>
      <c r="G45" s="119"/>
    </row>
    <row r="46" spans="1:7" ht="12.75">
      <c r="A46" s="115" t="s">
        <v>452</v>
      </c>
      <c r="B46" s="116" t="s">
        <v>453</v>
      </c>
      <c r="C46" s="115"/>
      <c r="D46" s="117">
        <v>0</v>
      </c>
      <c r="E46" s="128">
        <v>0</v>
      </c>
      <c r="F46" s="120"/>
      <c r="G46" s="119"/>
    </row>
    <row r="47" spans="1:7" ht="12.75">
      <c r="A47" s="115" t="s">
        <v>454</v>
      </c>
      <c r="B47" s="116" t="s">
        <v>455</v>
      </c>
      <c r="C47" s="115"/>
      <c r="D47" s="117">
        <v>0</v>
      </c>
      <c r="E47" s="128">
        <v>0</v>
      </c>
      <c r="F47" s="120">
        <v>977147985</v>
      </c>
      <c r="G47" s="119"/>
    </row>
    <row r="48" spans="1:7" ht="12.75">
      <c r="A48" s="122" t="s">
        <v>456</v>
      </c>
      <c r="B48" s="123" t="s">
        <v>457</v>
      </c>
      <c r="C48" s="122"/>
      <c r="D48" s="131">
        <f>SUM(D44:D47)</f>
        <v>8835082</v>
      </c>
      <c r="E48" s="131">
        <f>SUM(E44:E47)</f>
        <v>0</v>
      </c>
      <c r="F48" s="131">
        <f>SUM(F44:F47)</f>
        <v>1140606545</v>
      </c>
      <c r="G48" s="131">
        <f>SUM(G44:G47)</f>
        <v>0</v>
      </c>
    </row>
    <row r="49" spans="1:7">
      <c r="A49" s="122" t="s">
        <v>458</v>
      </c>
      <c r="B49" s="123"/>
      <c r="C49" s="122"/>
      <c r="D49" s="125"/>
      <c r="E49" s="126">
        <v>0</v>
      </c>
      <c r="F49" s="120">
        <v>0</v>
      </c>
      <c r="G49" s="119"/>
    </row>
    <row r="50" spans="1:7">
      <c r="A50" s="115" t="s">
        <v>459</v>
      </c>
      <c r="B50" s="116" t="s">
        <v>460</v>
      </c>
      <c r="C50" s="115"/>
      <c r="D50" s="127"/>
      <c r="E50" s="128">
        <v>0</v>
      </c>
      <c r="F50" s="120">
        <v>0</v>
      </c>
      <c r="G50" s="119"/>
    </row>
    <row r="51" spans="1:7">
      <c r="A51" s="115" t="s">
        <v>461</v>
      </c>
      <c r="B51" s="116" t="s">
        <v>462</v>
      </c>
      <c r="C51" s="115"/>
      <c r="D51" s="127"/>
      <c r="E51" s="128">
        <v>0</v>
      </c>
      <c r="F51" s="120">
        <v>0</v>
      </c>
      <c r="G51" s="119"/>
    </row>
    <row r="52" spans="1:7">
      <c r="A52" s="115" t="s">
        <v>463</v>
      </c>
      <c r="B52" s="116" t="s">
        <v>464</v>
      </c>
      <c r="C52" s="115"/>
      <c r="D52" s="127"/>
      <c r="E52" s="128">
        <v>0</v>
      </c>
      <c r="F52" s="120">
        <v>0</v>
      </c>
      <c r="G52" s="119"/>
    </row>
    <row r="53" spans="1:7">
      <c r="A53" s="115" t="s">
        <v>465</v>
      </c>
      <c r="B53" s="116" t="s">
        <v>466</v>
      </c>
      <c r="C53" s="115"/>
      <c r="D53" s="127"/>
      <c r="E53" s="128">
        <v>0</v>
      </c>
      <c r="F53" s="120">
        <v>0</v>
      </c>
      <c r="G53" s="119"/>
    </row>
    <row r="54" spans="1:7">
      <c r="A54" s="122" t="s">
        <v>467</v>
      </c>
      <c r="B54" s="123" t="s">
        <v>468</v>
      </c>
      <c r="C54" s="122"/>
      <c r="D54" s="125"/>
      <c r="E54" s="128">
        <v>0</v>
      </c>
      <c r="F54" s="120">
        <v>0</v>
      </c>
      <c r="G54" s="119"/>
    </row>
    <row r="55" spans="1:7">
      <c r="A55" s="115" t="s">
        <v>469</v>
      </c>
      <c r="B55" s="116" t="s">
        <v>470</v>
      </c>
      <c r="C55" s="115"/>
      <c r="D55" s="125"/>
      <c r="E55" s="126">
        <v>0</v>
      </c>
      <c r="F55" s="120">
        <v>0</v>
      </c>
      <c r="G55" s="119"/>
    </row>
    <row r="56" spans="1:7" ht="12.75">
      <c r="A56" s="115" t="s">
        <v>471</v>
      </c>
      <c r="B56" s="116" t="s">
        <v>472</v>
      </c>
      <c r="C56" s="115"/>
      <c r="D56" s="131">
        <v>1325707775</v>
      </c>
      <c r="E56" s="132">
        <v>3275515098</v>
      </c>
      <c r="F56" s="133">
        <v>6112779314</v>
      </c>
      <c r="G56" s="133">
        <v>8152028693</v>
      </c>
    </row>
    <row r="57" spans="1:7" ht="12.75">
      <c r="A57" s="122" t="s">
        <v>473</v>
      </c>
      <c r="B57" s="123" t="s">
        <v>474</v>
      </c>
      <c r="C57" s="122"/>
      <c r="D57" s="134">
        <f>D24-D42+D48-D54-D56</f>
        <v>-1108913461</v>
      </c>
      <c r="E57" s="134">
        <f>E24-E42+E48-E54-E56</f>
        <v>-972334486</v>
      </c>
      <c r="F57" s="134">
        <f>F24-F42+F48-F54-F56</f>
        <v>675814831</v>
      </c>
      <c r="G57" s="134">
        <f>G24-G42+G48-G54-G56</f>
        <v>-3398372737</v>
      </c>
    </row>
    <row r="58" spans="1:7" ht="12.75">
      <c r="A58" s="122" t="s">
        <v>475</v>
      </c>
      <c r="B58" s="123"/>
      <c r="C58" s="122"/>
      <c r="D58" s="131"/>
      <c r="E58" s="132"/>
      <c r="F58" s="124"/>
      <c r="G58" s="124"/>
    </row>
    <row r="59" spans="1:7" ht="12.75">
      <c r="A59" s="115" t="s">
        <v>476</v>
      </c>
      <c r="B59" s="116" t="s">
        <v>477</v>
      </c>
      <c r="C59" s="115"/>
      <c r="D59" s="117">
        <v>1492080149</v>
      </c>
      <c r="E59" s="121">
        <v>1259907265</v>
      </c>
      <c r="F59" s="119">
        <v>5161806073</v>
      </c>
      <c r="G59" s="119">
        <v>5641564165</v>
      </c>
    </row>
    <row r="60" spans="1:7" ht="12.75">
      <c r="A60" s="115" t="s">
        <v>478</v>
      </c>
      <c r="B60" s="116" t="s">
        <v>479</v>
      </c>
      <c r="C60" s="115"/>
      <c r="D60" s="117">
        <v>395254681</v>
      </c>
      <c r="E60" s="121">
        <v>0</v>
      </c>
      <c r="F60" s="119">
        <v>770637830</v>
      </c>
      <c r="G60" s="119">
        <v>865000319</v>
      </c>
    </row>
    <row r="61" spans="1:7" ht="12.75">
      <c r="A61" s="122" t="s">
        <v>480</v>
      </c>
      <c r="B61" s="123" t="s">
        <v>481</v>
      </c>
      <c r="C61" s="122"/>
      <c r="D61" s="134">
        <f>D59-D60</f>
        <v>1096825468</v>
      </c>
      <c r="E61" s="134">
        <f>E59-E60</f>
        <v>1259907265</v>
      </c>
      <c r="F61" s="134">
        <f>F59-F60</f>
        <v>4391168243</v>
      </c>
      <c r="G61" s="134">
        <f>G59-G60</f>
        <v>4776563846</v>
      </c>
    </row>
    <row r="62" spans="1:7" ht="12.75">
      <c r="A62" s="122" t="s">
        <v>482</v>
      </c>
      <c r="B62" s="123" t="s">
        <v>483</v>
      </c>
      <c r="C62" s="122"/>
      <c r="D62" s="131">
        <f>D57+D61</f>
        <v>-12087993</v>
      </c>
      <c r="E62" s="131">
        <f>E57+E61</f>
        <v>287572779</v>
      </c>
      <c r="F62" s="131">
        <f>F57+F61</f>
        <v>5066983074</v>
      </c>
      <c r="G62" s="131">
        <f>G57+G61</f>
        <v>1378191109</v>
      </c>
    </row>
    <row r="63" spans="1:7" ht="12.75">
      <c r="A63" s="115" t="s">
        <v>484</v>
      </c>
      <c r="B63" s="116" t="s">
        <v>485</v>
      </c>
      <c r="C63" s="115"/>
      <c r="D63" s="135">
        <f>D62</f>
        <v>-12087993</v>
      </c>
      <c r="E63" s="135">
        <f>E62</f>
        <v>287572779</v>
      </c>
      <c r="F63" s="135">
        <f>F62</f>
        <v>5066983074</v>
      </c>
      <c r="G63" s="135">
        <f>G62</f>
        <v>1378191109</v>
      </c>
    </row>
    <row r="64" spans="1:7" ht="12.75">
      <c r="A64" s="115" t="s">
        <v>486</v>
      </c>
      <c r="B64" s="116" t="s">
        <v>487</v>
      </c>
      <c r="C64" s="115"/>
      <c r="D64" s="117">
        <v>0</v>
      </c>
      <c r="E64" s="121">
        <v>0</v>
      </c>
      <c r="F64" s="120">
        <v>0</v>
      </c>
      <c r="G64" s="119"/>
    </row>
    <row r="65" spans="1:7" ht="12.75">
      <c r="A65" s="122" t="s">
        <v>488</v>
      </c>
      <c r="B65" s="123" t="s">
        <v>14</v>
      </c>
      <c r="C65" s="115"/>
      <c r="D65" s="117">
        <v>0</v>
      </c>
      <c r="E65" s="132">
        <v>0</v>
      </c>
      <c r="F65" s="136"/>
      <c r="G65" s="119"/>
    </row>
    <row r="66" spans="1:7" ht="12.75">
      <c r="A66" s="115" t="s">
        <v>489</v>
      </c>
      <c r="B66" s="116" t="s">
        <v>490</v>
      </c>
      <c r="C66" s="115"/>
      <c r="D66" s="131">
        <v>0</v>
      </c>
      <c r="E66" s="121">
        <v>0</v>
      </c>
      <c r="F66" s="120"/>
      <c r="G66" s="119"/>
    </row>
    <row r="67" spans="1:7" ht="12.75">
      <c r="A67" s="115" t="s">
        <v>491</v>
      </c>
      <c r="B67" s="116" t="s">
        <v>492</v>
      </c>
      <c r="C67" s="115"/>
      <c r="D67" s="117">
        <v>0</v>
      </c>
      <c r="E67" s="121">
        <v>0</v>
      </c>
      <c r="F67" s="120"/>
      <c r="G67" s="119"/>
    </row>
    <row r="68" spans="1:7">
      <c r="A68" s="122" t="s">
        <v>493</v>
      </c>
      <c r="B68" s="123" t="s">
        <v>72</v>
      </c>
      <c r="C68" s="122"/>
      <c r="D68" s="124">
        <f>D62-D66</f>
        <v>-12087993</v>
      </c>
      <c r="E68" s="124">
        <f>E62-E66</f>
        <v>287572779</v>
      </c>
      <c r="F68" s="124">
        <f>F62-F66</f>
        <v>5066983074</v>
      </c>
      <c r="G68" s="124">
        <f>G62-G66</f>
        <v>1378191109</v>
      </c>
    </row>
    <row r="69" spans="1:7" ht="12.75">
      <c r="A69" s="115" t="s">
        <v>494</v>
      </c>
      <c r="B69" s="116" t="s">
        <v>495</v>
      </c>
      <c r="C69" s="115"/>
      <c r="D69" s="135">
        <v>-12087993</v>
      </c>
      <c r="E69" s="118">
        <v>287572779</v>
      </c>
      <c r="F69" s="118">
        <f>F68</f>
        <v>5066983074</v>
      </c>
      <c r="G69" s="120">
        <f>G68</f>
        <v>1378191109</v>
      </c>
    </row>
    <row r="70" spans="1:7">
      <c r="A70" s="115" t="s">
        <v>496</v>
      </c>
      <c r="B70" s="116" t="s">
        <v>497</v>
      </c>
      <c r="C70" s="115"/>
      <c r="D70" s="127"/>
      <c r="E70" s="127"/>
      <c r="F70" s="120"/>
      <c r="G70" s="120"/>
    </row>
    <row r="71" spans="1:7">
      <c r="A71" s="115" t="s">
        <v>498</v>
      </c>
      <c r="B71" s="116" t="s">
        <v>134</v>
      </c>
      <c r="C71" s="115"/>
      <c r="D71" s="125"/>
      <c r="E71" s="125"/>
      <c r="F71" s="120"/>
      <c r="G71" s="120"/>
    </row>
    <row r="72" spans="1:7">
      <c r="A72" s="115" t="s">
        <v>499</v>
      </c>
      <c r="B72" s="116" t="s">
        <v>500</v>
      </c>
      <c r="C72" s="115"/>
      <c r="D72" s="127"/>
      <c r="E72" s="127"/>
      <c r="F72" s="120"/>
      <c r="G72" s="120"/>
    </row>
    <row r="73" spans="1:7">
      <c r="A73" s="115" t="s">
        <v>501</v>
      </c>
      <c r="B73" s="116" t="s">
        <v>502</v>
      </c>
      <c r="C73" s="115"/>
      <c r="D73" s="127"/>
      <c r="E73" s="127"/>
      <c r="F73" s="120"/>
      <c r="G73" s="120"/>
    </row>
    <row r="74" spans="1:7">
      <c r="A74" s="115" t="s">
        <v>503</v>
      </c>
      <c r="B74" s="116" t="s">
        <v>504</v>
      </c>
      <c r="C74" s="115"/>
      <c r="D74" s="127"/>
      <c r="E74" s="127"/>
      <c r="F74" s="120"/>
      <c r="G74" s="120"/>
    </row>
    <row r="75" spans="1:7">
      <c r="A75" s="115" t="s">
        <v>505</v>
      </c>
      <c r="B75" s="116" t="s">
        <v>506</v>
      </c>
      <c r="C75" s="115"/>
      <c r="D75" s="127"/>
      <c r="E75" s="127"/>
      <c r="F75" s="120"/>
      <c r="G75" s="120"/>
    </row>
    <row r="76" spans="1:7">
      <c r="A76" s="115" t="s">
        <v>507</v>
      </c>
      <c r="B76" s="116" t="s">
        <v>508</v>
      </c>
      <c r="C76" s="115"/>
      <c r="D76" s="127"/>
      <c r="E76" s="127"/>
      <c r="F76" s="120"/>
      <c r="G76" s="120"/>
    </row>
    <row r="77" spans="1:7">
      <c r="A77" s="115" t="s">
        <v>509</v>
      </c>
      <c r="B77" s="116" t="s">
        <v>510</v>
      </c>
      <c r="C77" s="115"/>
      <c r="D77" s="127"/>
      <c r="E77" s="127"/>
      <c r="F77" s="120"/>
      <c r="G77" s="120"/>
    </row>
    <row r="78" spans="1:7">
      <c r="A78" s="115" t="s">
        <v>511</v>
      </c>
      <c r="B78" s="116" t="s">
        <v>512</v>
      </c>
      <c r="C78" s="115"/>
      <c r="D78" s="127"/>
      <c r="E78" s="127"/>
      <c r="F78" s="120"/>
      <c r="G78" s="120"/>
    </row>
    <row r="79" spans="1:7">
      <c r="A79" s="115" t="s">
        <v>513</v>
      </c>
      <c r="B79" s="116" t="s">
        <v>514</v>
      </c>
      <c r="C79" s="115"/>
      <c r="D79" s="127"/>
      <c r="E79" s="127"/>
      <c r="F79" s="120"/>
      <c r="G79" s="120"/>
    </row>
    <row r="80" spans="1:7">
      <c r="A80" s="115" t="s">
        <v>515</v>
      </c>
      <c r="B80" s="116" t="s">
        <v>216</v>
      </c>
      <c r="C80" s="115"/>
      <c r="D80" s="137">
        <v>0</v>
      </c>
      <c r="E80" s="137"/>
      <c r="F80" s="120"/>
      <c r="G80" s="120"/>
    </row>
    <row r="81" spans="1:9">
      <c r="A81" s="115" t="s">
        <v>516</v>
      </c>
      <c r="B81" s="116" t="s">
        <v>517</v>
      </c>
      <c r="C81" s="115"/>
      <c r="D81" s="138">
        <v>0</v>
      </c>
      <c r="E81" s="138"/>
      <c r="F81" s="120"/>
      <c r="G81" s="120"/>
    </row>
    <row r="82" spans="1:9">
      <c r="A82" s="115" t="s">
        <v>518</v>
      </c>
      <c r="B82" s="116" t="s">
        <v>519</v>
      </c>
      <c r="C82" s="115"/>
      <c r="D82" s="138">
        <v>0</v>
      </c>
      <c r="E82" s="138"/>
      <c r="F82" s="120"/>
      <c r="G82" s="120"/>
    </row>
    <row r="83" spans="1:9">
      <c r="A83" s="115" t="s">
        <v>520</v>
      </c>
      <c r="B83" s="116" t="s">
        <v>521</v>
      </c>
      <c r="C83" s="115"/>
      <c r="D83" s="137">
        <v>0</v>
      </c>
      <c r="E83" s="137"/>
      <c r="F83" s="120"/>
      <c r="G83" s="120"/>
    </row>
    <row r="84" spans="1:9" ht="12.75">
      <c r="A84" s="115" t="s">
        <v>522</v>
      </c>
      <c r="B84" s="116" t="s">
        <v>523</v>
      </c>
      <c r="C84" s="115"/>
      <c r="D84" s="139">
        <v>0</v>
      </c>
      <c r="E84" s="139">
        <v>21.301687333333334</v>
      </c>
      <c r="F84" s="120">
        <f>F69/13500000</f>
        <v>375.33207955555554</v>
      </c>
      <c r="G84" s="120">
        <f>G69/13500000</f>
        <v>102.0882302962963</v>
      </c>
    </row>
    <row r="85" spans="1:9">
      <c r="A85" s="140" t="s">
        <v>524</v>
      </c>
      <c r="B85" s="141" t="s">
        <v>525</v>
      </c>
      <c r="C85" s="140"/>
      <c r="D85" s="142"/>
      <c r="E85" s="142"/>
      <c r="F85" s="143">
        <v>0</v>
      </c>
      <c r="G85" s="143">
        <v>0</v>
      </c>
    </row>
    <row r="87" spans="1:9" s="181" customFormat="1" ht="12" customHeight="1">
      <c r="A87" s="185"/>
      <c r="D87" s="339" t="s">
        <v>1039</v>
      </c>
      <c r="E87" s="339"/>
      <c r="F87" s="339"/>
      <c r="G87" s="339"/>
      <c r="H87" s="340"/>
      <c r="I87" s="340"/>
    </row>
    <row r="88" spans="1:9" s="181" customFormat="1">
      <c r="A88" s="341"/>
      <c r="B88" s="341"/>
      <c r="C88" s="341"/>
      <c r="D88" s="341"/>
      <c r="E88" s="341"/>
      <c r="F88" s="317"/>
      <c r="G88" s="317"/>
    </row>
    <row r="89" spans="1:9" s="181" customFormat="1" ht="12" customHeight="1">
      <c r="A89" s="344" t="s">
        <v>1040</v>
      </c>
      <c r="B89" s="304" t="s">
        <v>1041</v>
      </c>
      <c r="C89" s="304"/>
      <c r="D89" s="317" t="s">
        <v>719</v>
      </c>
      <c r="E89" s="317"/>
      <c r="F89" s="317"/>
      <c r="G89" s="317"/>
    </row>
    <row r="90" spans="1:9" s="181" customFormat="1">
      <c r="A90" s="346"/>
      <c r="B90" s="346"/>
      <c r="C90" s="197"/>
      <c r="E90" s="341"/>
    </row>
    <row r="91" spans="1:9" s="181" customFormat="1">
      <c r="A91" s="346"/>
      <c r="B91" s="346"/>
      <c r="C91" s="197"/>
      <c r="E91" s="341"/>
    </row>
    <row r="92" spans="1:9" s="181" customFormat="1">
      <c r="A92" s="346"/>
      <c r="B92" s="346"/>
      <c r="C92" s="197"/>
      <c r="E92" s="341"/>
    </row>
    <row r="93" spans="1:9" s="181" customFormat="1">
      <c r="A93" s="341"/>
      <c r="B93" s="346"/>
      <c r="C93" s="197"/>
      <c r="D93" s="341"/>
      <c r="G93" s="341"/>
    </row>
    <row r="94" spans="1:9" s="181" customFormat="1" ht="12" customHeight="1">
      <c r="A94" s="344" t="s">
        <v>1042</v>
      </c>
      <c r="B94" s="304" t="s">
        <v>1042</v>
      </c>
      <c r="C94" s="304"/>
      <c r="D94" s="343" t="s">
        <v>721</v>
      </c>
      <c r="E94" s="343"/>
      <c r="F94" s="343"/>
      <c r="G94" s="343"/>
    </row>
    <row r="95" spans="1:9" s="181" customFormat="1">
      <c r="A95" s="344"/>
      <c r="B95" s="344"/>
      <c r="C95" s="344"/>
      <c r="D95" s="344"/>
      <c r="F95" s="344"/>
      <c r="G95" s="344"/>
    </row>
  </sheetData>
  <protectedRanges>
    <protectedRange sqref="D85" name="Range1_2_2"/>
    <protectedRange sqref="E85" name="Range1_3_2"/>
  </protectedRanges>
  <mergeCells count="11">
    <mergeCell ref="F88:G88"/>
    <mergeCell ref="B89:C89"/>
    <mergeCell ref="B94:C94"/>
    <mergeCell ref="D87:G87"/>
    <mergeCell ref="D89:G89"/>
    <mergeCell ref="D94:G94"/>
    <mergeCell ref="A1:B1"/>
    <mergeCell ref="A2:B2"/>
    <mergeCell ref="A3:B3"/>
    <mergeCell ref="E4:F4"/>
    <mergeCell ref="A5:F5"/>
  </mergeCells>
  <dataValidations count="1">
    <dataValidation type="whole" operator="lessThanOrEqual" allowBlank="1" showInputMessage="1" showErrorMessage="1" sqref="D85:E85 IZ85:JA85 SV85:SW85 ACR85:ACS85 AMN85:AMO85 AWJ85:AWK85 BGF85:BGG85 BQB85:BQC85 BZX85:BZY85 CJT85:CJU85 CTP85:CTQ85 DDL85:DDM85 DNH85:DNI85 DXD85:DXE85 EGZ85:EHA85 EQV85:EQW85 FAR85:FAS85 FKN85:FKO85 FUJ85:FUK85 GEF85:GEG85 GOB85:GOC85 GXX85:GXY85 HHT85:HHU85 HRP85:HRQ85 IBL85:IBM85 ILH85:ILI85 IVD85:IVE85 JEZ85:JFA85 JOV85:JOW85 JYR85:JYS85 KIN85:KIO85 KSJ85:KSK85 LCF85:LCG85 LMB85:LMC85 LVX85:LVY85 MFT85:MFU85 MPP85:MPQ85 MZL85:MZM85 NJH85:NJI85 NTD85:NTE85 OCZ85:ODA85 OMV85:OMW85 OWR85:OWS85 PGN85:PGO85 PQJ85:PQK85 QAF85:QAG85 QKB85:QKC85 QTX85:QTY85 RDT85:RDU85 RNP85:RNQ85 RXL85:RXM85 SHH85:SHI85 SRD85:SRE85 TAZ85:TBA85 TKV85:TKW85 TUR85:TUS85 UEN85:UEO85 UOJ85:UOK85 UYF85:UYG85 VIB85:VIC85 VRX85:VRY85 WBT85:WBU85 WLP85:WLQ85 WVL85:WVM85 D65621:E65621 IZ65621:JA65621 SV65621:SW65621 ACR65621:ACS65621 AMN65621:AMO65621 AWJ65621:AWK65621 BGF65621:BGG65621 BQB65621:BQC65621 BZX65621:BZY65621 CJT65621:CJU65621 CTP65621:CTQ65621 DDL65621:DDM65621 DNH65621:DNI65621 DXD65621:DXE65621 EGZ65621:EHA65621 EQV65621:EQW65621 FAR65621:FAS65621 FKN65621:FKO65621 FUJ65621:FUK65621 GEF65621:GEG65621 GOB65621:GOC65621 GXX65621:GXY65621 HHT65621:HHU65621 HRP65621:HRQ65621 IBL65621:IBM65621 ILH65621:ILI65621 IVD65621:IVE65621 JEZ65621:JFA65621 JOV65621:JOW65621 JYR65621:JYS65621 KIN65621:KIO65621 KSJ65621:KSK65621 LCF65621:LCG65621 LMB65621:LMC65621 LVX65621:LVY65621 MFT65621:MFU65621 MPP65621:MPQ65621 MZL65621:MZM65621 NJH65621:NJI65621 NTD65621:NTE65621 OCZ65621:ODA65621 OMV65621:OMW65621 OWR65621:OWS65621 PGN65621:PGO65621 PQJ65621:PQK65621 QAF65621:QAG65621 QKB65621:QKC65621 QTX65621:QTY65621 RDT65621:RDU65621 RNP65621:RNQ65621 RXL65621:RXM65621 SHH65621:SHI65621 SRD65621:SRE65621 TAZ65621:TBA65621 TKV65621:TKW65621 TUR65621:TUS65621 UEN65621:UEO65621 UOJ65621:UOK65621 UYF65621:UYG65621 VIB65621:VIC65621 VRX65621:VRY65621 WBT65621:WBU65621 WLP65621:WLQ65621 WVL65621:WVM65621 D131157:E131157 IZ131157:JA131157 SV131157:SW131157 ACR131157:ACS131157 AMN131157:AMO131157 AWJ131157:AWK131157 BGF131157:BGG131157 BQB131157:BQC131157 BZX131157:BZY131157 CJT131157:CJU131157 CTP131157:CTQ131157 DDL131157:DDM131157 DNH131157:DNI131157 DXD131157:DXE131157 EGZ131157:EHA131157 EQV131157:EQW131157 FAR131157:FAS131157 FKN131157:FKO131157 FUJ131157:FUK131157 GEF131157:GEG131157 GOB131157:GOC131157 GXX131157:GXY131157 HHT131157:HHU131157 HRP131157:HRQ131157 IBL131157:IBM131157 ILH131157:ILI131157 IVD131157:IVE131157 JEZ131157:JFA131157 JOV131157:JOW131157 JYR131157:JYS131157 KIN131157:KIO131157 KSJ131157:KSK131157 LCF131157:LCG131157 LMB131157:LMC131157 LVX131157:LVY131157 MFT131157:MFU131157 MPP131157:MPQ131157 MZL131157:MZM131157 NJH131157:NJI131157 NTD131157:NTE131157 OCZ131157:ODA131157 OMV131157:OMW131157 OWR131157:OWS131157 PGN131157:PGO131157 PQJ131157:PQK131157 QAF131157:QAG131157 QKB131157:QKC131157 QTX131157:QTY131157 RDT131157:RDU131157 RNP131157:RNQ131157 RXL131157:RXM131157 SHH131157:SHI131157 SRD131157:SRE131157 TAZ131157:TBA131157 TKV131157:TKW131157 TUR131157:TUS131157 UEN131157:UEO131157 UOJ131157:UOK131157 UYF131157:UYG131157 VIB131157:VIC131157 VRX131157:VRY131157 WBT131157:WBU131157 WLP131157:WLQ131157 WVL131157:WVM131157 D196693:E196693 IZ196693:JA196693 SV196693:SW196693 ACR196693:ACS196693 AMN196693:AMO196693 AWJ196693:AWK196693 BGF196693:BGG196693 BQB196693:BQC196693 BZX196693:BZY196693 CJT196693:CJU196693 CTP196693:CTQ196693 DDL196693:DDM196693 DNH196693:DNI196693 DXD196693:DXE196693 EGZ196693:EHA196693 EQV196693:EQW196693 FAR196693:FAS196693 FKN196693:FKO196693 FUJ196693:FUK196693 GEF196693:GEG196693 GOB196693:GOC196693 GXX196693:GXY196693 HHT196693:HHU196693 HRP196693:HRQ196693 IBL196693:IBM196693 ILH196693:ILI196693 IVD196693:IVE196693 JEZ196693:JFA196693 JOV196693:JOW196693 JYR196693:JYS196693 KIN196693:KIO196693 KSJ196693:KSK196693 LCF196693:LCG196693 LMB196693:LMC196693 LVX196693:LVY196693 MFT196693:MFU196693 MPP196693:MPQ196693 MZL196693:MZM196693 NJH196693:NJI196693 NTD196693:NTE196693 OCZ196693:ODA196693 OMV196693:OMW196693 OWR196693:OWS196693 PGN196693:PGO196693 PQJ196693:PQK196693 QAF196693:QAG196693 QKB196693:QKC196693 QTX196693:QTY196693 RDT196693:RDU196693 RNP196693:RNQ196693 RXL196693:RXM196693 SHH196693:SHI196693 SRD196693:SRE196693 TAZ196693:TBA196693 TKV196693:TKW196693 TUR196693:TUS196693 UEN196693:UEO196693 UOJ196693:UOK196693 UYF196693:UYG196693 VIB196693:VIC196693 VRX196693:VRY196693 WBT196693:WBU196693 WLP196693:WLQ196693 WVL196693:WVM196693 D262229:E262229 IZ262229:JA262229 SV262229:SW262229 ACR262229:ACS262229 AMN262229:AMO262229 AWJ262229:AWK262229 BGF262229:BGG262229 BQB262229:BQC262229 BZX262229:BZY262229 CJT262229:CJU262229 CTP262229:CTQ262229 DDL262229:DDM262229 DNH262229:DNI262229 DXD262229:DXE262229 EGZ262229:EHA262229 EQV262229:EQW262229 FAR262229:FAS262229 FKN262229:FKO262229 FUJ262229:FUK262229 GEF262229:GEG262229 GOB262229:GOC262229 GXX262229:GXY262229 HHT262229:HHU262229 HRP262229:HRQ262229 IBL262229:IBM262229 ILH262229:ILI262229 IVD262229:IVE262229 JEZ262229:JFA262229 JOV262229:JOW262229 JYR262229:JYS262229 KIN262229:KIO262229 KSJ262229:KSK262229 LCF262229:LCG262229 LMB262229:LMC262229 LVX262229:LVY262229 MFT262229:MFU262229 MPP262229:MPQ262229 MZL262229:MZM262229 NJH262229:NJI262229 NTD262229:NTE262229 OCZ262229:ODA262229 OMV262229:OMW262229 OWR262229:OWS262229 PGN262229:PGO262229 PQJ262229:PQK262229 QAF262229:QAG262229 QKB262229:QKC262229 QTX262229:QTY262229 RDT262229:RDU262229 RNP262229:RNQ262229 RXL262229:RXM262229 SHH262229:SHI262229 SRD262229:SRE262229 TAZ262229:TBA262229 TKV262229:TKW262229 TUR262229:TUS262229 UEN262229:UEO262229 UOJ262229:UOK262229 UYF262229:UYG262229 VIB262229:VIC262229 VRX262229:VRY262229 WBT262229:WBU262229 WLP262229:WLQ262229 WVL262229:WVM262229 D327765:E327765 IZ327765:JA327765 SV327765:SW327765 ACR327765:ACS327765 AMN327765:AMO327765 AWJ327765:AWK327765 BGF327765:BGG327765 BQB327765:BQC327765 BZX327765:BZY327765 CJT327765:CJU327765 CTP327765:CTQ327765 DDL327765:DDM327765 DNH327765:DNI327765 DXD327765:DXE327765 EGZ327765:EHA327765 EQV327765:EQW327765 FAR327765:FAS327765 FKN327765:FKO327765 FUJ327765:FUK327765 GEF327765:GEG327765 GOB327765:GOC327765 GXX327765:GXY327765 HHT327765:HHU327765 HRP327765:HRQ327765 IBL327765:IBM327765 ILH327765:ILI327765 IVD327765:IVE327765 JEZ327765:JFA327765 JOV327765:JOW327765 JYR327765:JYS327765 KIN327765:KIO327765 KSJ327765:KSK327765 LCF327765:LCG327765 LMB327765:LMC327765 LVX327765:LVY327765 MFT327765:MFU327765 MPP327765:MPQ327765 MZL327765:MZM327765 NJH327765:NJI327765 NTD327765:NTE327765 OCZ327765:ODA327765 OMV327765:OMW327765 OWR327765:OWS327765 PGN327765:PGO327765 PQJ327765:PQK327765 QAF327765:QAG327765 QKB327765:QKC327765 QTX327765:QTY327765 RDT327765:RDU327765 RNP327765:RNQ327765 RXL327765:RXM327765 SHH327765:SHI327765 SRD327765:SRE327765 TAZ327765:TBA327765 TKV327765:TKW327765 TUR327765:TUS327765 UEN327765:UEO327765 UOJ327765:UOK327765 UYF327765:UYG327765 VIB327765:VIC327765 VRX327765:VRY327765 WBT327765:WBU327765 WLP327765:WLQ327765 WVL327765:WVM327765 D393301:E393301 IZ393301:JA393301 SV393301:SW393301 ACR393301:ACS393301 AMN393301:AMO393301 AWJ393301:AWK393301 BGF393301:BGG393301 BQB393301:BQC393301 BZX393301:BZY393301 CJT393301:CJU393301 CTP393301:CTQ393301 DDL393301:DDM393301 DNH393301:DNI393301 DXD393301:DXE393301 EGZ393301:EHA393301 EQV393301:EQW393301 FAR393301:FAS393301 FKN393301:FKO393301 FUJ393301:FUK393301 GEF393301:GEG393301 GOB393301:GOC393301 GXX393301:GXY393301 HHT393301:HHU393301 HRP393301:HRQ393301 IBL393301:IBM393301 ILH393301:ILI393301 IVD393301:IVE393301 JEZ393301:JFA393301 JOV393301:JOW393301 JYR393301:JYS393301 KIN393301:KIO393301 KSJ393301:KSK393301 LCF393301:LCG393301 LMB393301:LMC393301 LVX393301:LVY393301 MFT393301:MFU393301 MPP393301:MPQ393301 MZL393301:MZM393301 NJH393301:NJI393301 NTD393301:NTE393301 OCZ393301:ODA393301 OMV393301:OMW393301 OWR393301:OWS393301 PGN393301:PGO393301 PQJ393301:PQK393301 QAF393301:QAG393301 QKB393301:QKC393301 QTX393301:QTY393301 RDT393301:RDU393301 RNP393301:RNQ393301 RXL393301:RXM393301 SHH393301:SHI393301 SRD393301:SRE393301 TAZ393301:TBA393301 TKV393301:TKW393301 TUR393301:TUS393301 UEN393301:UEO393301 UOJ393301:UOK393301 UYF393301:UYG393301 VIB393301:VIC393301 VRX393301:VRY393301 WBT393301:WBU393301 WLP393301:WLQ393301 WVL393301:WVM393301 D458837:E458837 IZ458837:JA458837 SV458837:SW458837 ACR458837:ACS458837 AMN458837:AMO458837 AWJ458837:AWK458837 BGF458837:BGG458837 BQB458837:BQC458837 BZX458837:BZY458837 CJT458837:CJU458837 CTP458837:CTQ458837 DDL458837:DDM458837 DNH458837:DNI458837 DXD458837:DXE458837 EGZ458837:EHA458837 EQV458837:EQW458837 FAR458837:FAS458837 FKN458837:FKO458837 FUJ458837:FUK458837 GEF458837:GEG458837 GOB458837:GOC458837 GXX458837:GXY458837 HHT458837:HHU458837 HRP458837:HRQ458837 IBL458837:IBM458837 ILH458837:ILI458837 IVD458837:IVE458837 JEZ458837:JFA458837 JOV458837:JOW458837 JYR458837:JYS458837 KIN458837:KIO458837 KSJ458837:KSK458837 LCF458837:LCG458837 LMB458837:LMC458837 LVX458837:LVY458837 MFT458837:MFU458837 MPP458837:MPQ458837 MZL458837:MZM458837 NJH458837:NJI458837 NTD458837:NTE458837 OCZ458837:ODA458837 OMV458837:OMW458837 OWR458837:OWS458837 PGN458837:PGO458837 PQJ458837:PQK458837 QAF458837:QAG458837 QKB458837:QKC458837 QTX458837:QTY458837 RDT458837:RDU458837 RNP458837:RNQ458837 RXL458837:RXM458837 SHH458837:SHI458837 SRD458837:SRE458837 TAZ458837:TBA458837 TKV458837:TKW458837 TUR458837:TUS458837 UEN458837:UEO458837 UOJ458837:UOK458837 UYF458837:UYG458837 VIB458837:VIC458837 VRX458837:VRY458837 WBT458837:WBU458837 WLP458837:WLQ458837 WVL458837:WVM458837 D524373:E524373 IZ524373:JA524373 SV524373:SW524373 ACR524373:ACS524373 AMN524373:AMO524373 AWJ524373:AWK524373 BGF524373:BGG524373 BQB524373:BQC524373 BZX524373:BZY524373 CJT524373:CJU524373 CTP524373:CTQ524373 DDL524373:DDM524373 DNH524373:DNI524373 DXD524373:DXE524373 EGZ524373:EHA524373 EQV524373:EQW524373 FAR524373:FAS524373 FKN524373:FKO524373 FUJ524373:FUK524373 GEF524373:GEG524373 GOB524373:GOC524373 GXX524373:GXY524373 HHT524373:HHU524373 HRP524373:HRQ524373 IBL524373:IBM524373 ILH524373:ILI524373 IVD524373:IVE524373 JEZ524373:JFA524373 JOV524373:JOW524373 JYR524373:JYS524373 KIN524373:KIO524373 KSJ524373:KSK524373 LCF524373:LCG524373 LMB524373:LMC524373 LVX524373:LVY524373 MFT524373:MFU524373 MPP524373:MPQ524373 MZL524373:MZM524373 NJH524373:NJI524373 NTD524373:NTE524373 OCZ524373:ODA524373 OMV524373:OMW524373 OWR524373:OWS524373 PGN524373:PGO524373 PQJ524373:PQK524373 QAF524373:QAG524373 QKB524373:QKC524373 QTX524373:QTY524373 RDT524373:RDU524373 RNP524373:RNQ524373 RXL524373:RXM524373 SHH524373:SHI524373 SRD524373:SRE524373 TAZ524373:TBA524373 TKV524373:TKW524373 TUR524373:TUS524373 UEN524373:UEO524373 UOJ524373:UOK524373 UYF524373:UYG524373 VIB524373:VIC524373 VRX524373:VRY524373 WBT524373:WBU524373 WLP524373:WLQ524373 WVL524373:WVM524373 D589909:E589909 IZ589909:JA589909 SV589909:SW589909 ACR589909:ACS589909 AMN589909:AMO589909 AWJ589909:AWK589909 BGF589909:BGG589909 BQB589909:BQC589909 BZX589909:BZY589909 CJT589909:CJU589909 CTP589909:CTQ589909 DDL589909:DDM589909 DNH589909:DNI589909 DXD589909:DXE589909 EGZ589909:EHA589909 EQV589909:EQW589909 FAR589909:FAS589909 FKN589909:FKO589909 FUJ589909:FUK589909 GEF589909:GEG589909 GOB589909:GOC589909 GXX589909:GXY589909 HHT589909:HHU589909 HRP589909:HRQ589909 IBL589909:IBM589909 ILH589909:ILI589909 IVD589909:IVE589909 JEZ589909:JFA589909 JOV589909:JOW589909 JYR589909:JYS589909 KIN589909:KIO589909 KSJ589909:KSK589909 LCF589909:LCG589909 LMB589909:LMC589909 LVX589909:LVY589909 MFT589909:MFU589909 MPP589909:MPQ589909 MZL589909:MZM589909 NJH589909:NJI589909 NTD589909:NTE589909 OCZ589909:ODA589909 OMV589909:OMW589909 OWR589909:OWS589909 PGN589909:PGO589909 PQJ589909:PQK589909 QAF589909:QAG589909 QKB589909:QKC589909 QTX589909:QTY589909 RDT589909:RDU589909 RNP589909:RNQ589909 RXL589909:RXM589909 SHH589909:SHI589909 SRD589909:SRE589909 TAZ589909:TBA589909 TKV589909:TKW589909 TUR589909:TUS589909 UEN589909:UEO589909 UOJ589909:UOK589909 UYF589909:UYG589909 VIB589909:VIC589909 VRX589909:VRY589909 WBT589909:WBU589909 WLP589909:WLQ589909 WVL589909:WVM589909 D655445:E655445 IZ655445:JA655445 SV655445:SW655445 ACR655445:ACS655445 AMN655445:AMO655445 AWJ655445:AWK655445 BGF655445:BGG655445 BQB655445:BQC655445 BZX655445:BZY655445 CJT655445:CJU655445 CTP655445:CTQ655445 DDL655445:DDM655445 DNH655445:DNI655445 DXD655445:DXE655445 EGZ655445:EHA655445 EQV655445:EQW655445 FAR655445:FAS655445 FKN655445:FKO655445 FUJ655445:FUK655445 GEF655445:GEG655445 GOB655445:GOC655445 GXX655445:GXY655445 HHT655445:HHU655445 HRP655445:HRQ655445 IBL655445:IBM655445 ILH655445:ILI655445 IVD655445:IVE655445 JEZ655445:JFA655445 JOV655445:JOW655445 JYR655445:JYS655445 KIN655445:KIO655445 KSJ655445:KSK655445 LCF655445:LCG655445 LMB655445:LMC655445 LVX655445:LVY655445 MFT655445:MFU655445 MPP655445:MPQ655445 MZL655445:MZM655445 NJH655445:NJI655445 NTD655445:NTE655445 OCZ655445:ODA655445 OMV655445:OMW655445 OWR655445:OWS655445 PGN655445:PGO655445 PQJ655445:PQK655445 QAF655445:QAG655445 QKB655445:QKC655445 QTX655445:QTY655445 RDT655445:RDU655445 RNP655445:RNQ655445 RXL655445:RXM655445 SHH655445:SHI655445 SRD655445:SRE655445 TAZ655445:TBA655445 TKV655445:TKW655445 TUR655445:TUS655445 UEN655445:UEO655445 UOJ655445:UOK655445 UYF655445:UYG655445 VIB655445:VIC655445 VRX655445:VRY655445 WBT655445:WBU655445 WLP655445:WLQ655445 WVL655445:WVM655445 D720981:E720981 IZ720981:JA720981 SV720981:SW720981 ACR720981:ACS720981 AMN720981:AMO720981 AWJ720981:AWK720981 BGF720981:BGG720981 BQB720981:BQC720981 BZX720981:BZY720981 CJT720981:CJU720981 CTP720981:CTQ720981 DDL720981:DDM720981 DNH720981:DNI720981 DXD720981:DXE720981 EGZ720981:EHA720981 EQV720981:EQW720981 FAR720981:FAS720981 FKN720981:FKO720981 FUJ720981:FUK720981 GEF720981:GEG720981 GOB720981:GOC720981 GXX720981:GXY720981 HHT720981:HHU720981 HRP720981:HRQ720981 IBL720981:IBM720981 ILH720981:ILI720981 IVD720981:IVE720981 JEZ720981:JFA720981 JOV720981:JOW720981 JYR720981:JYS720981 KIN720981:KIO720981 KSJ720981:KSK720981 LCF720981:LCG720981 LMB720981:LMC720981 LVX720981:LVY720981 MFT720981:MFU720981 MPP720981:MPQ720981 MZL720981:MZM720981 NJH720981:NJI720981 NTD720981:NTE720981 OCZ720981:ODA720981 OMV720981:OMW720981 OWR720981:OWS720981 PGN720981:PGO720981 PQJ720981:PQK720981 QAF720981:QAG720981 QKB720981:QKC720981 QTX720981:QTY720981 RDT720981:RDU720981 RNP720981:RNQ720981 RXL720981:RXM720981 SHH720981:SHI720981 SRD720981:SRE720981 TAZ720981:TBA720981 TKV720981:TKW720981 TUR720981:TUS720981 UEN720981:UEO720981 UOJ720981:UOK720981 UYF720981:UYG720981 VIB720981:VIC720981 VRX720981:VRY720981 WBT720981:WBU720981 WLP720981:WLQ720981 WVL720981:WVM720981 D786517:E786517 IZ786517:JA786517 SV786517:SW786517 ACR786517:ACS786517 AMN786517:AMO786517 AWJ786517:AWK786517 BGF786517:BGG786517 BQB786517:BQC786517 BZX786517:BZY786517 CJT786517:CJU786517 CTP786517:CTQ786517 DDL786517:DDM786517 DNH786517:DNI786517 DXD786517:DXE786517 EGZ786517:EHA786517 EQV786517:EQW786517 FAR786517:FAS786517 FKN786517:FKO786517 FUJ786517:FUK786517 GEF786517:GEG786517 GOB786517:GOC786517 GXX786517:GXY786517 HHT786517:HHU786517 HRP786517:HRQ786517 IBL786517:IBM786517 ILH786517:ILI786517 IVD786517:IVE786517 JEZ786517:JFA786517 JOV786517:JOW786517 JYR786517:JYS786517 KIN786517:KIO786517 KSJ786517:KSK786517 LCF786517:LCG786517 LMB786517:LMC786517 LVX786517:LVY786517 MFT786517:MFU786517 MPP786517:MPQ786517 MZL786517:MZM786517 NJH786517:NJI786517 NTD786517:NTE786517 OCZ786517:ODA786517 OMV786517:OMW786517 OWR786517:OWS786517 PGN786517:PGO786517 PQJ786517:PQK786517 QAF786517:QAG786517 QKB786517:QKC786517 QTX786517:QTY786517 RDT786517:RDU786517 RNP786517:RNQ786517 RXL786517:RXM786517 SHH786517:SHI786517 SRD786517:SRE786517 TAZ786517:TBA786517 TKV786517:TKW786517 TUR786517:TUS786517 UEN786517:UEO786517 UOJ786517:UOK786517 UYF786517:UYG786517 VIB786517:VIC786517 VRX786517:VRY786517 WBT786517:WBU786517 WLP786517:WLQ786517 WVL786517:WVM786517 D852053:E852053 IZ852053:JA852053 SV852053:SW852053 ACR852053:ACS852053 AMN852053:AMO852053 AWJ852053:AWK852053 BGF852053:BGG852053 BQB852053:BQC852053 BZX852053:BZY852053 CJT852053:CJU852053 CTP852053:CTQ852053 DDL852053:DDM852053 DNH852053:DNI852053 DXD852053:DXE852053 EGZ852053:EHA852053 EQV852053:EQW852053 FAR852053:FAS852053 FKN852053:FKO852053 FUJ852053:FUK852053 GEF852053:GEG852053 GOB852053:GOC852053 GXX852053:GXY852053 HHT852053:HHU852053 HRP852053:HRQ852053 IBL852053:IBM852053 ILH852053:ILI852053 IVD852053:IVE852053 JEZ852053:JFA852053 JOV852053:JOW852053 JYR852053:JYS852053 KIN852053:KIO852053 KSJ852053:KSK852053 LCF852053:LCG852053 LMB852053:LMC852053 LVX852053:LVY852053 MFT852053:MFU852053 MPP852053:MPQ852053 MZL852053:MZM852053 NJH852053:NJI852053 NTD852053:NTE852053 OCZ852053:ODA852053 OMV852053:OMW852053 OWR852053:OWS852053 PGN852053:PGO852053 PQJ852053:PQK852053 QAF852053:QAG852053 QKB852053:QKC852053 QTX852053:QTY852053 RDT852053:RDU852053 RNP852053:RNQ852053 RXL852053:RXM852053 SHH852053:SHI852053 SRD852053:SRE852053 TAZ852053:TBA852053 TKV852053:TKW852053 TUR852053:TUS852053 UEN852053:UEO852053 UOJ852053:UOK852053 UYF852053:UYG852053 VIB852053:VIC852053 VRX852053:VRY852053 WBT852053:WBU852053 WLP852053:WLQ852053 WVL852053:WVM852053 D917589:E917589 IZ917589:JA917589 SV917589:SW917589 ACR917589:ACS917589 AMN917589:AMO917589 AWJ917589:AWK917589 BGF917589:BGG917589 BQB917589:BQC917589 BZX917589:BZY917589 CJT917589:CJU917589 CTP917589:CTQ917589 DDL917589:DDM917589 DNH917589:DNI917589 DXD917589:DXE917589 EGZ917589:EHA917589 EQV917589:EQW917589 FAR917589:FAS917589 FKN917589:FKO917589 FUJ917589:FUK917589 GEF917589:GEG917589 GOB917589:GOC917589 GXX917589:GXY917589 HHT917589:HHU917589 HRP917589:HRQ917589 IBL917589:IBM917589 ILH917589:ILI917589 IVD917589:IVE917589 JEZ917589:JFA917589 JOV917589:JOW917589 JYR917589:JYS917589 KIN917589:KIO917589 KSJ917589:KSK917589 LCF917589:LCG917589 LMB917589:LMC917589 LVX917589:LVY917589 MFT917589:MFU917589 MPP917589:MPQ917589 MZL917589:MZM917589 NJH917589:NJI917589 NTD917589:NTE917589 OCZ917589:ODA917589 OMV917589:OMW917589 OWR917589:OWS917589 PGN917589:PGO917589 PQJ917589:PQK917589 QAF917589:QAG917589 QKB917589:QKC917589 QTX917589:QTY917589 RDT917589:RDU917589 RNP917589:RNQ917589 RXL917589:RXM917589 SHH917589:SHI917589 SRD917589:SRE917589 TAZ917589:TBA917589 TKV917589:TKW917589 TUR917589:TUS917589 UEN917589:UEO917589 UOJ917589:UOK917589 UYF917589:UYG917589 VIB917589:VIC917589 VRX917589:VRY917589 WBT917589:WBU917589 WLP917589:WLQ917589 WVL917589:WVM917589 D983125:E983125 IZ983125:JA983125 SV983125:SW983125 ACR983125:ACS983125 AMN983125:AMO983125 AWJ983125:AWK983125 BGF983125:BGG983125 BQB983125:BQC983125 BZX983125:BZY983125 CJT983125:CJU983125 CTP983125:CTQ983125 DDL983125:DDM983125 DNH983125:DNI983125 DXD983125:DXE983125 EGZ983125:EHA983125 EQV983125:EQW983125 FAR983125:FAS983125 FKN983125:FKO983125 FUJ983125:FUK983125 GEF983125:GEG983125 GOB983125:GOC983125 GXX983125:GXY983125 HHT983125:HHU983125 HRP983125:HRQ983125 IBL983125:IBM983125 ILH983125:ILI983125 IVD983125:IVE983125 JEZ983125:JFA983125 JOV983125:JOW983125 JYR983125:JYS983125 KIN983125:KIO983125 KSJ983125:KSK983125 LCF983125:LCG983125 LMB983125:LMC983125 LVX983125:LVY983125 MFT983125:MFU983125 MPP983125:MPQ983125 MZL983125:MZM983125 NJH983125:NJI983125 NTD983125:NTE983125 OCZ983125:ODA983125 OMV983125:OMW983125 OWR983125:OWS983125 PGN983125:PGO983125 PQJ983125:PQK983125 QAF983125:QAG983125 QKB983125:QKC983125 QTX983125:QTY983125 RDT983125:RDU983125 RNP983125:RNQ983125 RXL983125:RXM983125 SHH983125:SHI983125 SRD983125:SRE983125 TAZ983125:TBA983125 TKV983125:TKW983125 TUR983125:TUS983125 UEN983125:UEO983125 UOJ983125:UOK983125 UYF983125:UYG983125 VIB983125:VIC983125 VRX983125:VRY983125 WBT983125:WBU983125 WLP983125:WLQ983125 WVL983125:WVM983125">
      <formula1>1000000000000000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39"/>
  <sheetViews>
    <sheetView topLeftCell="A114" workbookViewId="0">
      <selection activeCell="D27" sqref="D27"/>
    </sheetView>
  </sheetViews>
  <sheetFormatPr defaultRowHeight="22.5" customHeight="1"/>
  <cols>
    <col min="1" max="1" width="52" style="65" customWidth="1"/>
    <col min="2" max="2" width="6.5703125" style="67" customWidth="1"/>
    <col min="3" max="3" width="6.85546875" style="65" customWidth="1"/>
    <col min="4" max="4" width="18.42578125" style="65" customWidth="1"/>
    <col min="5" max="5" width="16.5703125" style="65" customWidth="1"/>
    <col min="6" max="6" width="16.85546875" style="65" customWidth="1"/>
    <col min="7" max="16384" width="9.140625" style="65"/>
  </cols>
  <sheetData>
    <row r="1" spans="1:5" ht="12.75">
      <c r="A1" s="66" t="s">
        <v>0</v>
      </c>
    </row>
    <row r="2" spans="1:5" ht="12.75">
      <c r="A2" s="68" t="s">
        <v>526</v>
      </c>
    </row>
    <row r="4" spans="1:5" ht="12.75">
      <c r="A4" s="69" t="s">
        <v>527</v>
      </c>
      <c r="B4" s="70"/>
      <c r="C4" s="70"/>
      <c r="D4" s="70"/>
      <c r="E4" s="70"/>
    </row>
    <row r="5" spans="1:5" ht="12.75">
      <c r="A5" s="71" t="s">
        <v>528</v>
      </c>
      <c r="B5" s="71"/>
      <c r="C5" s="71"/>
      <c r="D5" s="71"/>
      <c r="E5" s="71"/>
    </row>
    <row r="7" spans="1:5" ht="38.25">
      <c r="A7" s="109" t="s">
        <v>529</v>
      </c>
      <c r="B7" s="110" t="s">
        <v>530</v>
      </c>
      <c r="C7" s="109" t="s">
        <v>9</v>
      </c>
      <c r="D7" s="72" t="s">
        <v>379</v>
      </c>
      <c r="E7" s="73" t="s">
        <v>380</v>
      </c>
    </row>
    <row r="8" spans="1:5" s="74" customFormat="1" ht="12.75">
      <c r="A8" s="144" t="s">
        <v>531</v>
      </c>
      <c r="B8" s="145"/>
      <c r="C8" s="146"/>
      <c r="D8" s="147"/>
      <c r="E8" s="148">
        <v>0</v>
      </c>
    </row>
    <row r="9" spans="1:5" ht="13.5">
      <c r="A9" s="149" t="s">
        <v>532</v>
      </c>
      <c r="B9" s="150" t="s">
        <v>383</v>
      </c>
      <c r="C9" s="151"/>
      <c r="D9" s="152">
        <v>5066983074</v>
      </c>
      <c r="E9" s="153">
        <v>1378191109</v>
      </c>
    </row>
    <row r="10" spans="1:5" ht="13.5">
      <c r="A10" s="149" t="s">
        <v>533</v>
      </c>
      <c r="B10" s="150" t="s">
        <v>391</v>
      </c>
      <c r="C10" s="151"/>
      <c r="D10" s="152">
        <v>-200102509</v>
      </c>
      <c r="E10" s="154">
        <v>351653354</v>
      </c>
    </row>
    <row r="11" spans="1:5" ht="12.75">
      <c r="A11" s="155" t="s">
        <v>534</v>
      </c>
      <c r="B11" s="150" t="s">
        <v>393</v>
      </c>
      <c r="C11" s="151"/>
      <c r="D11" s="156">
        <v>190621794</v>
      </c>
      <c r="E11" s="157">
        <v>837937313</v>
      </c>
    </row>
    <row r="12" spans="1:5" ht="12.75">
      <c r="A12" s="155" t="s">
        <v>535</v>
      </c>
      <c r="B12" s="150" t="s">
        <v>395</v>
      </c>
      <c r="C12" s="151"/>
      <c r="D12" s="156">
        <v>0</v>
      </c>
      <c r="E12" s="158">
        <v>32116772</v>
      </c>
    </row>
    <row r="13" spans="1:5" ht="12.75">
      <c r="A13" s="155" t="s">
        <v>536</v>
      </c>
      <c r="B13" s="150" t="s">
        <v>397</v>
      </c>
      <c r="C13" s="151"/>
      <c r="D13" s="156">
        <v>0</v>
      </c>
      <c r="E13" s="158"/>
    </row>
    <row r="14" spans="1:5" ht="12.75">
      <c r="A14" s="155" t="s">
        <v>537</v>
      </c>
      <c r="B14" s="150" t="s">
        <v>399</v>
      </c>
      <c r="C14" s="151"/>
      <c r="D14" s="156">
        <v>-388305442</v>
      </c>
      <c r="E14" s="158">
        <v>729949887</v>
      </c>
    </row>
    <row r="15" spans="1:5" ht="25.5">
      <c r="A15" s="159" t="s">
        <v>538</v>
      </c>
      <c r="B15" s="150" t="s">
        <v>401</v>
      </c>
      <c r="C15" s="151"/>
      <c r="D15" s="156">
        <v>0</v>
      </c>
      <c r="E15" s="157">
        <v>-1248350618</v>
      </c>
    </row>
    <row r="16" spans="1:5" ht="12.75">
      <c r="A16" s="160" t="s">
        <v>539</v>
      </c>
      <c r="B16" s="150" t="s">
        <v>403</v>
      </c>
      <c r="C16" s="151"/>
      <c r="D16" s="156">
        <v>0</v>
      </c>
      <c r="E16" s="158"/>
    </row>
    <row r="17" spans="1:5" ht="12.75">
      <c r="A17" s="155" t="s">
        <v>540</v>
      </c>
      <c r="B17" s="150" t="s">
        <v>405</v>
      </c>
      <c r="C17" s="151"/>
      <c r="D17" s="156">
        <v>-2418861</v>
      </c>
      <c r="E17" s="158"/>
    </row>
    <row r="18" spans="1:5" ht="13.5">
      <c r="A18" s="161" t="s">
        <v>541</v>
      </c>
      <c r="B18" s="150" t="s">
        <v>407</v>
      </c>
      <c r="C18" s="151"/>
      <c r="D18" s="162"/>
      <c r="E18" s="158"/>
    </row>
    <row r="19" spans="1:5" ht="25.5">
      <c r="A19" s="159" t="s">
        <v>542</v>
      </c>
      <c r="B19" s="150" t="s">
        <v>409</v>
      </c>
      <c r="C19" s="151"/>
      <c r="D19" s="162"/>
      <c r="E19" s="158"/>
    </row>
    <row r="20" spans="1:5" ht="25.5">
      <c r="A20" s="159" t="s">
        <v>543</v>
      </c>
      <c r="B20" s="150" t="s">
        <v>544</v>
      </c>
      <c r="C20" s="151"/>
      <c r="D20" s="162">
        <v>0</v>
      </c>
      <c r="E20" s="158"/>
    </row>
    <row r="21" spans="1:5" ht="12.75">
      <c r="A21" s="160" t="s">
        <v>545</v>
      </c>
      <c r="B21" s="150" t="s">
        <v>546</v>
      </c>
      <c r="C21" s="151"/>
      <c r="D21" s="162">
        <v>0</v>
      </c>
      <c r="E21" s="158"/>
    </row>
    <row r="22" spans="1:5" ht="12.75">
      <c r="A22" s="160" t="s">
        <v>547</v>
      </c>
      <c r="B22" s="150" t="s">
        <v>548</v>
      </c>
      <c r="C22" s="151"/>
      <c r="D22" s="162">
        <v>0</v>
      </c>
      <c r="E22" s="158"/>
    </row>
    <row r="23" spans="1:5" ht="12.75">
      <c r="A23" s="160" t="s">
        <v>549</v>
      </c>
      <c r="B23" s="150" t="s">
        <v>550</v>
      </c>
      <c r="C23" s="151"/>
      <c r="D23" s="162">
        <v>0</v>
      </c>
      <c r="E23" s="158"/>
    </row>
    <row r="24" spans="1:5" ht="25.5">
      <c r="A24" s="163" t="s">
        <v>551</v>
      </c>
      <c r="B24" s="150" t="s">
        <v>552</v>
      </c>
      <c r="C24" s="151"/>
      <c r="D24" s="162">
        <v>0</v>
      </c>
      <c r="E24" s="158"/>
    </row>
    <row r="25" spans="1:5" ht="12.75">
      <c r="A25" s="163" t="s">
        <v>553</v>
      </c>
      <c r="B25" s="150" t="s">
        <v>554</v>
      </c>
      <c r="C25" s="151"/>
      <c r="D25" s="162">
        <v>0</v>
      </c>
      <c r="E25" s="158"/>
    </row>
    <row r="26" spans="1:5" ht="12.75">
      <c r="A26" s="160" t="s">
        <v>555</v>
      </c>
      <c r="B26" s="150" t="s">
        <v>556</v>
      </c>
      <c r="C26" s="151"/>
      <c r="D26" s="162"/>
      <c r="E26" s="158"/>
    </row>
    <row r="27" spans="1:5" ht="25.5">
      <c r="A27" s="163" t="s">
        <v>557</v>
      </c>
      <c r="B27" s="150" t="s">
        <v>558</v>
      </c>
      <c r="C27" s="151"/>
      <c r="D27" s="162"/>
      <c r="E27" s="158"/>
    </row>
    <row r="28" spans="1:5" ht="13.5">
      <c r="A28" s="149" t="s">
        <v>559</v>
      </c>
      <c r="B28" s="150" t="s">
        <v>411</v>
      </c>
      <c r="C28" s="151"/>
      <c r="D28" s="164"/>
      <c r="E28" s="158"/>
    </row>
    <row r="29" spans="1:5" ht="25.5">
      <c r="A29" s="163" t="s">
        <v>560</v>
      </c>
      <c r="B29" s="150" t="s">
        <v>414</v>
      </c>
      <c r="C29" s="151"/>
      <c r="D29" s="162"/>
      <c r="E29" s="158"/>
    </row>
    <row r="30" spans="1:5" ht="25.5">
      <c r="A30" s="163" t="s">
        <v>561</v>
      </c>
      <c r="B30" s="150" t="s">
        <v>422</v>
      </c>
      <c r="C30" s="151"/>
      <c r="D30" s="162"/>
      <c r="E30" s="158"/>
    </row>
    <row r="31" spans="1:5" ht="12.75">
      <c r="A31" s="163" t="s">
        <v>562</v>
      </c>
      <c r="B31" s="150" t="s">
        <v>424</v>
      </c>
      <c r="C31" s="151"/>
      <c r="D31" s="162"/>
      <c r="E31" s="158"/>
    </row>
    <row r="32" spans="1:5" ht="25.5">
      <c r="A32" s="163" t="s">
        <v>563</v>
      </c>
      <c r="B32" s="150" t="s">
        <v>426</v>
      </c>
      <c r="C32" s="151"/>
      <c r="D32" s="162"/>
      <c r="E32" s="158"/>
    </row>
    <row r="33" spans="1:5" ht="25.5">
      <c r="A33" s="163" t="s">
        <v>564</v>
      </c>
      <c r="B33" s="150" t="s">
        <v>428</v>
      </c>
      <c r="C33" s="151"/>
      <c r="D33" s="162"/>
      <c r="E33" s="158"/>
    </row>
    <row r="34" spans="1:5" ht="12.75">
      <c r="A34" s="160" t="s">
        <v>565</v>
      </c>
      <c r="B34" s="150" t="s">
        <v>430</v>
      </c>
      <c r="C34" s="151"/>
      <c r="D34" s="162"/>
      <c r="E34" s="158"/>
    </row>
    <row r="35" spans="1:5" ht="12.75">
      <c r="A35" s="160" t="s">
        <v>566</v>
      </c>
      <c r="B35" s="150" t="s">
        <v>432</v>
      </c>
      <c r="C35" s="151"/>
      <c r="D35" s="162"/>
      <c r="E35" s="158"/>
    </row>
    <row r="36" spans="1:5" ht="12.75">
      <c r="A36" s="160" t="s">
        <v>567</v>
      </c>
      <c r="B36" s="150" t="s">
        <v>434</v>
      </c>
      <c r="C36" s="151"/>
      <c r="D36" s="162"/>
      <c r="E36" s="158"/>
    </row>
    <row r="37" spans="1:5" ht="25.5">
      <c r="A37" s="163" t="s">
        <v>568</v>
      </c>
      <c r="B37" s="150" t="s">
        <v>436</v>
      </c>
      <c r="C37" s="151"/>
      <c r="D37" s="162"/>
      <c r="E37" s="158"/>
    </row>
    <row r="38" spans="1:5" ht="13.5">
      <c r="A38" s="149" t="s">
        <v>569</v>
      </c>
      <c r="B38" s="150" t="s">
        <v>438</v>
      </c>
      <c r="C38" s="151"/>
      <c r="D38" s="154">
        <v>-43943166717</v>
      </c>
      <c r="E38" s="154">
        <v>-266974755</v>
      </c>
    </row>
    <row r="39" spans="1:5" ht="12.75">
      <c r="A39" s="160" t="s">
        <v>570</v>
      </c>
      <c r="B39" s="150" t="s">
        <v>440</v>
      </c>
      <c r="C39" s="151"/>
      <c r="D39" s="156">
        <v>-17629800000</v>
      </c>
      <c r="E39" s="158"/>
    </row>
    <row r="40" spans="1:5" ht="12.75">
      <c r="A40" s="160" t="s">
        <v>571</v>
      </c>
      <c r="B40" s="150" t="s">
        <v>442</v>
      </c>
      <c r="C40" s="151"/>
      <c r="D40" s="158"/>
      <c r="E40" s="158"/>
    </row>
    <row r="41" spans="1:5" ht="12.75">
      <c r="A41" s="160" t="s">
        <v>572</v>
      </c>
      <c r="B41" s="150" t="s">
        <v>444</v>
      </c>
      <c r="C41" s="151"/>
      <c r="D41" s="156">
        <v>-26313366717</v>
      </c>
      <c r="E41" s="158"/>
    </row>
    <row r="42" spans="1:5" ht="12.75">
      <c r="A42" s="160" t="s">
        <v>573</v>
      </c>
      <c r="B42" s="150" t="s">
        <v>574</v>
      </c>
      <c r="C42" s="151"/>
      <c r="D42" s="158"/>
      <c r="E42" s="158"/>
    </row>
    <row r="43" spans="1:5" ht="12.75">
      <c r="A43" s="163" t="s">
        <v>575</v>
      </c>
      <c r="B43" s="150" t="s">
        <v>576</v>
      </c>
      <c r="C43" s="151"/>
      <c r="D43" s="158"/>
      <c r="E43" s="158"/>
    </row>
    <row r="44" spans="1:5" ht="12.75">
      <c r="A44" s="160" t="s">
        <v>577</v>
      </c>
      <c r="B44" s="150" t="s">
        <v>578</v>
      </c>
      <c r="C44" s="151"/>
      <c r="D44" s="158"/>
      <c r="E44" s="158">
        <v>-266974755</v>
      </c>
    </row>
    <row r="45" spans="1:5" ht="12.75">
      <c r="A45" s="160" t="s">
        <v>579</v>
      </c>
      <c r="B45" s="150" t="s">
        <v>580</v>
      </c>
      <c r="C45" s="151"/>
      <c r="D45" s="158">
        <v>0</v>
      </c>
      <c r="E45" s="158"/>
    </row>
    <row r="46" spans="1:5" ht="12.75">
      <c r="A46" s="160" t="s">
        <v>581</v>
      </c>
      <c r="B46" s="150" t="s">
        <v>582</v>
      </c>
      <c r="C46" s="151"/>
      <c r="D46" s="158">
        <v>0</v>
      </c>
      <c r="E46" s="158"/>
    </row>
    <row r="47" spans="1:5" ht="12.75">
      <c r="A47" s="160" t="s">
        <v>583</v>
      </c>
      <c r="B47" s="150" t="s">
        <v>584</v>
      </c>
      <c r="C47" s="151"/>
      <c r="D47" s="158">
        <v>0</v>
      </c>
      <c r="E47" s="158"/>
    </row>
    <row r="48" spans="1:5" ht="12.75">
      <c r="A48" s="160" t="s">
        <v>585</v>
      </c>
      <c r="B48" s="165" t="s">
        <v>446</v>
      </c>
      <c r="C48" s="151"/>
      <c r="D48" s="162"/>
      <c r="E48" s="158"/>
    </row>
    <row r="49" spans="1:5" ht="12.75">
      <c r="A49" s="160" t="s">
        <v>586</v>
      </c>
      <c r="B49" s="165" t="s">
        <v>449</v>
      </c>
      <c r="C49" s="151"/>
      <c r="D49" s="162"/>
      <c r="E49" s="158"/>
    </row>
    <row r="50" spans="1:5" ht="13.5">
      <c r="A50" s="166" t="s">
        <v>587</v>
      </c>
      <c r="B50" s="165" t="s">
        <v>451</v>
      </c>
      <c r="C50" s="151"/>
      <c r="D50" s="164">
        <v>19817498537.300007</v>
      </c>
      <c r="E50" s="164">
        <v>22852930834</v>
      </c>
    </row>
    <row r="51" spans="1:5" ht="12.75">
      <c r="A51" s="167" t="s">
        <v>588</v>
      </c>
      <c r="B51" s="165" t="s">
        <v>453</v>
      </c>
      <c r="C51" s="151"/>
      <c r="D51" s="158">
        <v>0</v>
      </c>
      <c r="E51" s="158"/>
    </row>
    <row r="52" spans="1:5" ht="12.75">
      <c r="A52" s="167" t="s">
        <v>589</v>
      </c>
      <c r="B52" s="165" t="s">
        <v>455</v>
      </c>
      <c r="C52" s="151"/>
      <c r="D52" s="156">
        <v>258878000</v>
      </c>
      <c r="E52" s="158"/>
    </row>
    <row r="53" spans="1:5" ht="12.75">
      <c r="A53" s="151" t="s">
        <v>590</v>
      </c>
      <c r="B53" s="165" t="s">
        <v>591</v>
      </c>
      <c r="C53" s="151"/>
      <c r="D53" s="156">
        <v>4533580803</v>
      </c>
      <c r="E53" s="158"/>
    </row>
    <row r="54" spans="1:5" ht="12.75">
      <c r="A54" s="151" t="s">
        <v>592</v>
      </c>
      <c r="B54" s="165" t="s">
        <v>593</v>
      </c>
      <c r="C54" s="151"/>
      <c r="D54" s="158"/>
      <c r="E54" s="158"/>
    </row>
    <row r="55" spans="1:5" ht="12.75">
      <c r="A55" s="151" t="s">
        <v>594</v>
      </c>
      <c r="B55" s="165" t="s">
        <v>595</v>
      </c>
      <c r="C55" s="151"/>
      <c r="D55" s="158"/>
      <c r="E55" s="157"/>
    </row>
    <row r="56" spans="1:5" ht="12.75">
      <c r="A56" s="151" t="s">
        <v>596</v>
      </c>
      <c r="B56" s="165" t="s">
        <v>597</v>
      </c>
      <c r="C56" s="151"/>
      <c r="D56" s="156">
        <v>-409944808</v>
      </c>
      <c r="E56" s="158"/>
    </row>
    <row r="57" spans="1:5" ht="12.75">
      <c r="A57" s="151" t="s">
        <v>598</v>
      </c>
      <c r="B57" s="165" t="s">
        <v>599</v>
      </c>
      <c r="C57" s="151"/>
      <c r="D57" s="158"/>
      <c r="E57" s="158"/>
    </row>
    <row r="58" spans="1:5" ht="12.75">
      <c r="A58" s="151" t="s">
        <v>600</v>
      </c>
      <c r="B58" s="165" t="s">
        <v>457</v>
      </c>
      <c r="C58" s="151"/>
      <c r="D58" s="156">
        <v>612757449.70000005</v>
      </c>
      <c r="E58" s="158"/>
    </row>
    <row r="59" spans="1:5" ht="12.75">
      <c r="A59" s="151" t="s">
        <v>601</v>
      </c>
      <c r="B59" s="165" t="s">
        <v>460</v>
      </c>
      <c r="C59" s="151"/>
      <c r="D59" s="156">
        <v>-79997033</v>
      </c>
      <c r="E59" s="157">
        <v>32226572000</v>
      </c>
    </row>
    <row r="60" spans="1:5" ht="12.75">
      <c r="A60" s="151" t="s">
        <v>602</v>
      </c>
      <c r="B60" s="165" t="s">
        <v>462</v>
      </c>
      <c r="C60" s="151"/>
      <c r="D60" s="158"/>
      <c r="E60" s="158">
        <v>-943122079</v>
      </c>
    </row>
    <row r="61" spans="1:5" ht="12.75">
      <c r="A61" s="168" t="s">
        <v>603</v>
      </c>
      <c r="B61" s="165" t="s">
        <v>464</v>
      </c>
      <c r="C61" s="151"/>
      <c r="D61" s="156">
        <v>14902224125.600006</v>
      </c>
      <c r="E61" s="158">
        <v>-10000000</v>
      </c>
    </row>
    <row r="62" spans="1:5" ht="12.75">
      <c r="A62" s="168" t="s">
        <v>604</v>
      </c>
      <c r="B62" s="165" t="s">
        <v>466</v>
      </c>
      <c r="C62" s="151"/>
      <c r="D62" s="158"/>
      <c r="E62" s="158">
        <v>-8420519087</v>
      </c>
    </row>
    <row r="63" spans="1:5" ht="13.5">
      <c r="A63" s="149" t="s">
        <v>605</v>
      </c>
      <c r="B63" s="165" t="s">
        <v>468</v>
      </c>
      <c r="C63" s="151"/>
      <c r="D63" s="169">
        <v>-19258787614.699993</v>
      </c>
      <c r="E63" s="169">
        <v>24315800542</v>
      </c>
    </row>
    <row r="64" spans="1:5" ht="12.75">
      <c r="A64" s="170" t="s">
        <v>606</v>
      </c>
      <c r="B64" s="165"/>
      <c r="C64" s="151"/>
      <c r="D64" s="171"/>
      <c r="E64" s="171"/>
    </row>
    <row r="65" spans="1:5" ht="12.75">
      <c r="A65" s="151" t="s">
        <v>607</v>
      </c>
      <c r="B65" s="165" t="s">
        <v>470</v>
      </c>
      <c r="C65" s="151"/>
      <c r="D65" s="156">
        <v>-1499727273</v>
      </c>
      <c r="E65" s="158">
        <v>-45000000</v>
      </c>
    </row>
    <row r="66" spans="1:5" ht="25.5">
      <c r="A66" s="172" t="s">
        <v>608</v>
      </c>
      <c r="B66" s="165" t="s">
        <v>472</v>
      </c>
      <c r="C66" s="151"/>
      <c r="D66" s="158"/>
      <c r="E66" s="158"/>
    </row>
    <row r="67" spans="1:5" ht="25.5">
      <c r="A67" s="172" t="s">
        <v>609</v>
      </c>
      <c r="B67" s="165" t="s">
        <v>610</v>
      </c>
      <c r="C67" s="151"/>
      <c r="D67" s="158"/>
      <c r="E67" s="162">
        <v>-29383000000</v>
      </c>
    </row>
    <row r="68" spans="1:5" ht="25.5">
      <c r="A68" s="172" t="s">
        <v>611</v>
      </c>
      <c r="B68" s="165" t="s">
        <v>612</v>
      </c>
      <c r="C68" s="151"/>
      <c r="D68" s="158"/>
      <c r="E68" s="158"/>
    </row>
    <row r="69" spans="1:5" ht="12.75">
      <c r="A69" s="151" t="s">
        <v>613</v>
      </c>
      <c r="B69" s="165" t="s">
        <v>614</v>
      </c>
      <c r="C69" s="151"/>
      <c r="D69" s="158"/>
      <c r="E69" s="158">
        <v>1248350618</v>
      </c>
    </row>
    <row r="70" spans="1:5" ht="13.5">
      <c r="A70" s="149" t="s">
        <v>615</v>
      </c>
      <c r="B70" s="165" t="s">
        <v>474</v>
      </c>
      <c r="C70" s="151"/>
      <c r="D70" s="164">
        <v>-1499727273</v>
      </c>
      <c r="E70" s="164">
        <v>-28179649382</v>
      </c>
    </row>
    <row r="71" spans="1:5" ht="12.75">
      <c r="A71" s="170" t="s">
        <v>616</v>
      </c>
      <c r="B71" s="165"/>
      <c r="C71" s="151"/>
      <c r="D71" s="162"/>
      <c r="E71" s="173"/>
    </row>
    <row r="72" spans="1:5" ht="12.75">
      <c r="A72" s="151" t="s">
        <v>617</v>
      </c>
      <c r="B72" s="165" t="s">
        <v>477</v>
      </c>
      <c r="C72" s="151"/>
      <c r="D72" s="162"/>
      <c r="E72" s="158"/>
    </row>
    <row r="73" spans="1:5" ht="12.75">
      <c r="A73" s="151" t="s">
        <v>618</v>
      </c>
      <c r="B73" s="165" t="s">
        <v>479</v>
      </c>
      <c r="C73" s="151"/>
      <c r="D73" s="162"/>
      <c r="E73" s="158"/>
    </row>
    <row r="74" spans="1:5" ht="12.75">
      <c r="A74" s="151" t="s">
        <v>619</v>
      </c>
      <c r="B74" s="165" t="s">
        <v>620</v>
      </c>
      <c r="C74" s="151"/>
      <c r="D74" s="156">
        <v>9000000000</v>
      </c>
      <c r="E74" s="158"/>
    </row>
    <row r="75" spans="1:5" ht="12.75">
      <c r="A75" s="155" t="s">
        <v>621</v>
      </c>
      <c r="B75" s="165" t="s">
        <v>622</v>
      </c>
      <c r="C75" s="151"/>
      <c r="D75" s="162"/>
      <c r="E75" s="158"/>
    </row>
    <row r="76" spans="1:5" ht="12.75">
      <c r="A76" s="155" t="s">
        <v>623</v>
      </c>
      <c r="B76" s="165" t="s">
        <v>624</v>
      </c>
      <c r="C76" s="151"/>
      <c r="D76" s="156">
        <v>9000000000</v>
      </c>
      <c r="E76" s="158"/>
    </row>
    <row r="77" spans="1:5" ht="12.75">
      <c r="A77" s="151" t="s">
        <v>625</v>
      </c>
      <c r="B77" s="165" t="s">
        <v>626</v>
      </c>
      <c r="C77" s="151"/>
      <c r="D77" s="162"/>
      <c r="E77" s="158"/>
    </row>
    <row r="78" spans="1:5" ht="12.75">
      <c r="A78" s="155" t="s">
        <v>627</v>
      </c>
      <c r="B78" s="165" t="s">
        <v>628</v>
      </c>
      <c r="C78" s="151"/>
      <c r="D78" s="162"/>
      <c r="E78" s="158"/>
    </row>
    <row r="79" spans="1:5" ht="12.75">
      <c r="A79" s="155" t="s">
        <v>629</v>
      </c>
      <c r="B79" s="165" t="s">
        <v>630</v>
      </c>
      <c r="C79" s="151"/>
      <c r="D79" s="162"/>
      <c r="E79" s="158"/>
    </row>
    <row r="80" spans="1:5" ht="12.75">
      <c r="A80" s="155" t="s">
        <v>631</v>
      </c>
      <c r="B80" s="165" t="s">
        <v>632</v>
      </c>
      <c r="C80" s="151"/>
      <c r="D80" s="156">
        <v>-9000000000</v>
      </c>
      <c r="E80" s="158"/>
    </row>
    <row r="81" spans="1:6" ht="17.25" customHeight="1">
      <c r="A81" s="151" t="s">
        <v>633</v>
      </c>
      <c r="B81" s="165" t="s">
        <v>634</v>
      </c>
      <c r="C81" s="151"/>
      <c r="D81" s="174"/>
      <c r="E81" s="158"/>
    </row>
    <row r="82" spans="1:6" ht="17.25" customHeight="1">
      <c r="A82" s="151" t="s">
        <v>635</v>
      </c>
      <c r="B82" s="165" t="s">
        <v>636</v>
      </c>
      <c r="C82" s="151"/>
      <c r="D82" s="162"/>
      <c r="E82" s="158"/>
    </row>
    <row r="83" spans="1:6" ht="17.25" customHeight="1">
      <c r="A83" s="149" t="s">
        <v>637</v>
      </c>
      <c r="B83" s="165" t="s">
        <v>481</v>
      </c>
      <c r="C83" s="151"/>
      <c r="D83" s="162"/>
      <c r="E83" s="162"/>
    </row>
    <row r="84" spans="1:6" ht="17.25" customHeight="1">
      <c r="A84" s="170" t="s">
        <v>638</v>
      </c>
      <c r="B84" s="165" t="s">
        <v>483</v>
      </c>
      <c r="C84" s="151"/>
      <c r="D84" s="164">
        <v>-20758514887.699993</v>
      </c>
      <c r="E84" s="164">
        <v>-3863848840</v>
      </c>
    </row>
    <row r="85" spans="1:6" ht="17.25" customHeight="1">
      <c r="A85" s="170" t="s">
        <v>639</v>
      </c>
      <c r="B85" s="165" t="s">
        <v>640</v>
      </c>
      <c r="C85" s="151"/>
      <c r="D85" s="175">
        <v>144130717086</v>
      </c>
      <c r="E85" s="175">
        <v>147994565926</v>
      </c>
      <c r="F85" s="76">
        <f>D84+D85-D90</f>
        <v>0</v>
      </c>
    </row>
    <row r="86" spans="1:6" ht="17.25" customHeight="1">
      <c r="A86" s="151" t="s">
        <v>641</v>
      </c>
      <c r="B86" s="165" t="s">
        <v>642</v>
      </c>
      <c r="C86" s="151"/>
      <c r="D86" s="162">
        <v>3637502444</v>
      </c>
      <c r="E86" s="158">
        <v>547271367</v>
      </c>
    </row>
    <row r="87" spans="1:6" ht="17.25" customHeight="1">
      <c r="A87" s="168" t="s">
        <v>643</v>
      </c>
      <c r="B87" s="165" t="s">
        <v>644</v>
      </c>
      <c r="C87" s="151"/>
      <c r="D87" s="162">
        <v>3637502444</v>
      </c>
      <c r="E87" s="158">
        <v>547271367</v>
      </c>
    </row>
    <row r="88" spans="1:6" ht="17.25" customHeight="1">
      <c r="A88" s="151" t="s">
        <v>645</v>
      </c>
      <c r="B88" s="165" t="s">
        <v>646</v>
      </c>
      <c r="C88" s="151"/>
      <c r="D88" s="158">
        <v>138000000000</v>
      </c>
      <c r="E88" s="158">
        <v>145000000000</v>
      </c>
    </row>
    <row r="89" spans="1:6" ht="17.25" customHeight="1">
      <c r="A89" s="151" t="s">
        <v>647</v>
      </c>
      <c r="B89" s="165" t="s">
        <v>648</v>
      </c>
      <c r="C89" s="151"/>
      <c r="D89" s="158"/>
      <c r="E89" s="158"/>
    </row>
    <row r="90" spans="1:6" ht="17.25" customHeight="1">
      <c r="A90" s="170" t="s">
        <v>649</v>
      </c>
      <c r="B90" s="165" t="s">
        <v>650</v>
      </c>
      <c r="C90" s="151"/>
      <c r="D90" s="164">
        <v>123372202198.3</v>
      </c>
      <c r="E90" s="173">
        <v>144130717086</v>
      </c>
    </row>
    <row r="91" spans="1:6" ht="17.25" customHeight="1">
      <c r="A91" s="151" t="s">
        <v>651</v>
      </c>
      <c r="B91" s="165" t="s">
        <v>652</v>
      </c>
      <c r="C91" s="151"/>
      <c r="D91" s="176">
        <v>7372202198.3000002</v>
      </c>
      <c r="E91" s="162">
        <v>3637502444</v>
      </c>
    </row>
    <row r="92" spans="1:6" ht="17.25" customHeight="1">
      <c r="A92" s="168" t="s">
        <v>653</v>
      </c>
      <c r="B92" s="165" t="s">
        <v>654</v>
      </c>
      <c r="C92" s="151"/>
      <c r="D92" s="176">
        <v>7372202198.3000002</v>
      </c>
      <c r="E92" s="162">
        <v>3637502444</v>
      </c>
    </row>
    <row r="93" spans="1:6" ht="17.25" customHeight="1">
      <c r="A93" s="151" t="s">
        <v>645</v>
      </c>
      <c r="B93" s="165" t="s">
        <v>655</v>
      </c>
      <c r="C93" s="151"/>
      <c r="D93" s="176">
        <v>116000000000</v>
      </c>
      <c r="E93" s="158">
        <v>138000000000</v>
      </c>
    </row>
    <row r="94" spans="1:6" ht="17.25" customHeight="1">
      <c r="A94" s="177" t="s">
        <v>647</v>
      </c>
      <c r="B94" s="178" t="s">
        <v>656</v>
      </c>
      <c r="C94" s="177"/>
      <c r="D94" s="179">
        <v>0</v>
      </c>
      <c r="E94" s="180"/>
    </row>
    <row r="95" spans="1:6" ht="21" customHeight="1">
      <c r="A95" s="78" t="s">
        <v>657</v>
      </c>
      <c r="B95" s="79"/>
      <c r="C95" s="79"/>
      <c r="D95" s="79"/>
      <c r="E95" s="80"/>
    </row>
    <row r="96" spans="1:6" ht="26.25" customHeight="1">
      <c r="A96" s="81" t="s">
        <v>658</v>
      </c>
      <c r="B96" s="82"/>
      <c r="C96" s="83"/>
      <c r="D96" s="84"/>
      <c r="E96" s="84"/>
    </row>
    <row r="97" spans="1:5" ht="12.75">
      <c r="A97" s="85" t="s">
        <v>659</v>
      </c>
      <c r="B97" s="86" t="s">
        <v>660</v>
      </c>
      <c r="C97" s="75"/>
      <c r="D97" s="107">
        <v>8041875911859</v>
      </c>
      <c r="E97" s="87">
        <v>2033511490103</v>
      </c>
    </row>
    <row r="98" spans="1:5" ht="12.75">
      <c r="A98" s="85" t="s">
        <v>661</v>
      </c>
      <c r="B98" s="86" t="s">
        <v>662</v>
      </c>
      <c r="C98" s="75"/>
      <c r="D98" s="107">
        <v>-8061245715588</v>
      </c>
      <c r="E98" s="87">
        <v>-2025302153380</v>
      </c>
    </row>
    <row r="99" spans="1:5" ht="12.75">
      <c r="A99" s="85" t="s">
        <v>663</v>
      </c>
      <c r="B99" s="86" t="s">
        <v>664</v>
      </c>
      <c r="C99" s="75"/>
      <c r="D99" s="87">
        <v>0</v>
      </c>
      <c r="E99" s="87"/>
    </row>
    <row r="100" spans="1:5" ht="12.75">
      <c r="A100" s="85" t="s">
        <v>665</v>
      </c>
      <c r="B100" s="86" t="s">
        <v>666</v>
      </c>
      <c r="C100" s="75"/>
      <c r="D100" s="87">
        <v>0</v>
      </c>
      <c r="E100" s="87"/>
    </row>
    <row r="101" spans="1:5" ht="12.75">
      <c r="A101" s="85" t="s">
        <v>667</v>
      </c>
      <c r="B101" s="86" t="s">
        <v>668</v>
      </c>
      <c r="C101" s="75"/>
      <c r="D101" s="87"/>
      <c r="E101" s="87"/>
    </row>
    <row r="102" spans="1:5" ht="12.75">
      <c r="A102" s="85" t="s">
        <v>669</v>
      </c>
      <c r="B102" s="86" t="s">
        <v>670</v>
      </c>
      <c r="C102" s="75"/>
      <c r="D102" s="87"/>
      <c r="E102" s="87"/>
    </row>
    <row r="103" spans="1:5" ht="12.75">
      <c r="A103" s="85" t="s">
        <v>671</v>
      </c>
      <c r="B103" s="86" t="s">
        <v>672</v>
      </c>
      <c r="C103" s="75"/>
      <c r="D103" s="87">
        <v>0</v>
      </c>
      <c r="E103" s="87"/>
    </row>
    <row r="104" spans="1:5" ht="12.75">
      <c r="A104" s="85" t="s">
        <v>673</v>
      </c>
      <c r="B104" s="86" t="s">
        <v>674</v>
      </c>
      <c r="C104" s="75"/>
      <c r="D104" s="87">
        <v>0</v>
      </c>
      <c r="E104" s="87"/>
    </row>
    <row r="105" spans="1:5" ht="25.5">
      <c r="A105" s="85" t="s">
        <v>675</v>
      </c>
      <c r="B105" s="86" t="s">
        <v>676</v>
      </c>
      <c r="C105" s="75"/>
      <c r="D105" s="87"/>
      <c r="E105" s="87"/>
    </row>
    <row r="106" spans="1:5" ht="25.5">
      <c r="A106" s="85" t="s">
        <v>677</v>
      </c>
      <c r="B106" s="86" t="s">
        <v>678</v>
      </c>
      <c r="C106" s="75"/>
      <c r="D106" s="87">
        <v>0</v>
      </c>
      <c r="E106" s="87"/>
    </row>
    <row r="107" spans="1:5" ht="12.75">
      <c r="A107" s="85" t="s">
        <v>679</v>
      </c>
      <c r="B107" s="86" t="s">
        <v>680</v>
      </c>
      <c r="C107" s="75"/>
      <c r="D107" s="87"/>
      <c r="E107" s="87"/>
    </row>
    <row r="108" spans="1:5" ht="12.75">
      <c r="A108" s="85" t="s">
        <v>681</v>
      </c>
      <c r="B108" s="86" t="s">
        <v>682</v>
      </c>
      <c r="C108" s="75"/>
      <c r="D108" s="87"/>
      <c r="E108" s="87"/>
    </row>
    <row r="109" spans="1:5" ht="12.75">
      <c r="A109" s="85" t="s">
        <v>683</v>
      </c>
      <c r="B109" s="86" t="s">
        <v>684</v>
      </c>
      <c r="C109" s="75"/>
      <c r="D109" s="107"/>
      <c r="E109" s="87"/>
    </row>
    <row r="110" spans="1:5" ht="12.75">
      <c r="A110" s="85" t="s">
        <v>685</v>
      </c>
      <c r="B110" s="86" t="s">
        <v>686</v>
      </c>
      <c r="C110" s="75"/>
      <c r="D110" s="87"/>
      <c r="E110" s="87"/>
    </row>
    <row r="111" spans="1:5" ht="12.75">
      <c r="A111" s="85" t="s">
        <v>687</v>
      </c>
      <c r="B111" s="86" t="s">
        <v>688</v>
      </c>
      <c r="C111" s="75"/>
      <c r="D111" s="87">
        <v>0</v>
      </c>
      <c r="E111" s="87"/>
    </row>
    <row r="112" spans="1:5" ht="13.5">
      <c r="A112" s="88" t="s">
        <v>689</v>
      </c>
      <c r="B112" s="86" t="s">
        <v>690</v>
      </c>
      <c r="C112" s="75"/>
      <c r="D112" s="77">
        <v>-19369803729</v>
      </c>
      <c r="E112" s="77">
        <v>8209336723</v>
      </c>
    </row>
    <row r="113" spans="1:6" ht="18" customHeight="1">
      <c r="A113" s="89" t="s">
        <v>691</v>
      </c>
      <c r="B113" s="86" t="s">
        <v>692</v>
      </c>
      <c r="C113" s="75"/>
      <c r="D113" s="77">
        <v>28542015875</v>
      </c>
      <c r="E113" s="77">
        <v>20332679152</v>
      </c>
    </row>
    <row r="114" spans="1:6" ht="18" customHeight="1">
      <c r="A114" s="85" t="s">
        <v>641</v>
      </c>
      <c r="B114" s="86" t="s">
        <v>693</v>
      </c>
      <c r="C114" s="75"/>
      <c r="D114" s="77">
        <v>28542015875</v>
      </c>
      <c r="E114" s="77">
        <v>20332679152</v>
      </c>
      <c r="F114" s="76">
        <f>D114+D112-D122</f>
        <v>0</v>
      </c>
    </row>
    <row r="115" spans="1:6" ht="44.25" customHeight="1">
      <c r="A115" s="90" t="s">
        <v>694</v>
      </c>
      <c r="B115" s="86" t="s">
        <v>695</v>
      </c>
      <c r="C115" s="75"/>
      <c r="D115" s="87">
        <v>16581999875</v>
      </c>
      <c r="E115" s="87">
        <v>14837425452</v>
      </c>
    </row>
    <row r="116" spans="1:6" ht="44.25" customHeight="1">
      <c r="A116" s="90" t="s">
        <v>696</v>
      </c>
      <c r="B116" s="86" t="s">
        <v>697</v>
      </c>
      <c r="C116" s="75"/>
      <c r="D116" s="87"/>
      <c r="E116" s="87"/>
    </row>
    <row r="117" spans="1:6" ht="21" customHeight="1">
      <c r="A117" s="90" t="s">
        <v>698</v>
      </c>
      <c r="B117" s="86" t="s">
        <v>699</v>
      </c>
      <c r="C117" s="75"/>
      <c r="D117" s="87">
        <v>11960016000</v>
      </c>
      <c r="E117" s="54">
        <v>5495253700</v>
      </c>
    </row>
    <row r="118" spans="1:6" ht="17.25" customHeight="1">
      <c r="A118" s="90" t="s">
        <v>700</v>
      </c>
      <c r="B118" s="86" t="s">
        <v>701</v>
      </c>
      <c r="C118" s="75"/>
      <c r="D118" s="87"/>
      <c r="E118" s="87"/>
    </row>
    <row r="119" spans="1:6" ht="35.25" customHeight="1">
      <c r="A119" s="90" t="s">
        <v>702</v>
      </c>
      <c r="B119" s="86" t="s">
        <v>703</v>
      </c>
      <c r="C119" s="75"/>
      <c r="D119" s="87"/>
      <c r="E119" s="87"/>
    </row>
    <row r="120" spans="1:6" ht="18.75" customHeight="1">
      <c r="A120" s="85" t="s">
        <v>645</v>
      </c>
      <c r="B120" s="86" t="s">
        <v>704</v>
      </c>
      <c r="C120" s="75"/>
      <c r="D120" s="87"/>
      <c r="E120" s="87"/>
    </row>
    <row r="121" spans="1:6" ht="18.75" customHeight="1">
      <c r="A121" s="85" t="s">
        <v>705</v>
      </c>
      <c r="B121" s="86" t="s">
        <v>706</v>
      </c>
      <c r="C121" s="75"/>
      <c r="D121" s="87"/>
      <c r="E121" s="87"/>
    </row>
    <row r="122" spans="1:6" ht="30" customHeight="1">
      <c r="A122" s="89" t="s">
        <v>707</v>
      </c>
      <c r="B122" s="86" t="s">
        <v>708</v>
      </c>
      <c r="C122" s="75"/>
      <c r="D122" s="77">
        <v>9172212146</v>
      </c>
      <c r="E122" s="77">
        <v>28542015875</v>
      </c>
    </row>
    <row r="123" spans="1:6" ht="17.25" customHeight="1">
      <c r="A123" s="85" t="s">
        <v>651</v>
      </c>
      <c r="B123" s="86" t="s">
        <v>709</v>
      </c>
      <c r="C123" s="75"/>
      <c r="D123" s="77">
        <v>9172212146</v>
      </c>
      <c r="E123" s="77">
        <v>28542015875</v>
      </c>
    </row>
    <row r="124" spans="1:6" ht="42" customHeight="1">
      <c r="A124" s="90" t="s">
        <v>694</v>
      </c>
      <c r="B124" s="86" t="s">
        <v>710</v>
      </c>
      <c r="C124" s="75"/>
      <c r="D124" s="106">
        <v>7980766746</v>
      </c>
      <c r="E124" s="87">
        <v>16581999875</v>
      </c>
    </row>
    <row r="125" spans="1:6" ht="42" customHeight="1">
      <c r="A125" s="90" t="s">
        <v>696</v>
      </c>
      <c r="B125" s="86" t="s">
        <v>711</v>
      </c>
      <c r="C125" s="75"/>
      <c r="D125" s="85"/>
      <c r="E125" s="87"/>
    </row>
    <row r="126" spans="1:6" ht="19.5" customHeight="1">
      <c r="A126" s="90" t="s">
        <v>698</v>
      </c>
      <c r="B126" s="86" t="s">
        <v>712</v>
      </c>
      <c r="C126" s="75"/>
      <c r="D126" s="87">
        <v>1191445400</v>
      </c>
      <c r="E126" s="87">
        <v>11960016000</v>
      </c>
    </row>
    <row r="127" spans="1:6" ht="19.5" customHeight="1">
      <c r="A127" s="90" t="s">
        <v>700</v>
      </c>
      <c r="B127" s="86" t="s">
        <v>713</v>
      </c>
      <c r="C127" s="75"/>
      <c r="D127" s="87"/>
      <c r="E127" s="87"/>
    </row>
    <row r="128" spans="1:6" ht="32.25" customHeight="1">
      <c r="A128" s="90" t="s">
        <v>702</v>
      </c>
      <c r="B128" s="86" t="s">
        <v>714</v>
      </c>
      <c r="C128" s="75"/>
      <c r="D128" s="87"/>
      <c r="E128" s="87"/>
    </row>
    <row r="129" spans="1:5" ht="12.75">
      <c r="A129" s="85" t="s">
        <v>645</v>
      </c>
      <c r="B129" s="86" t="s">
        <v>715</v>
      </c>
      <c r="C129" s="75"/>
      <c r="D129" s="87"/>
      <c r="E129" s="87"/>
    </row>
    <row r="130" spans="1:5" ht="12.75">
      <c r="A130" s="91" t="s">
        <v>705</v>
      </c>
      <c r="B130" s="92" t="s">
        <v>716</v>
      </c>
      <c r="C130" s="93"/>
      <c r="D130" s="94"/>
      <c r="E130" s="94"/>
    </row>
    <row r="131" spans="1:5" ht="12.75"/>
    <row r="132" spans="1:5" ht="12.75">
      <c r="A132" s="95"/>
      <c r="B132" s="95"/>
      <c r="C132" s="96"/>
      <c r="D132" s="97" t="s">
        <v>717</v>
      </c>
      <c r="E132" s="97"/>
    </row>
    <row r="133" spans="1:5" ht="12.75">
      <c r="A133" s="98" t="s">
        <v>718</v>
      </c>
      <c r="B133" s="98"/>
      <c r="C133" s="96"/>
      <c r="D133" s="98" t="s">
        <v>719</v>
      </c>
      <c r="E133" s="98"/>
    </row>
    <row r="134" spans="1:5" ht="12.75">
      <c r="A134" s="99"/>
      <c r="B134" s="100"/>
      <c r="C134" s="96"/>
      <c r="E134" s="101"/>
    </row>
    <row r="135" spans="1:5" ht="12.75">
      <c r="A135" s="99"/>
      <c r="B135" s="100"/>
      <c r="C135" s="96"/>
      <c r="E135" s="101"/>
    </row>
    <row r="136" spans="1:5" ht="12.75">
      <c r="A136" s="99"/>
      <c r="B136" s="100"/>
      <c r="C136" s="96"/>
      <c r="E136" s="101"/>
    </row>
    <row r="137" spans="1:5" ht="12.75">
      <c r="A137" s="99"/>
      <c r="B137" s="100"/>
      <c r="C137" s="96"/>
      <c r="E137" s="101"/>
    </row>
    <row r="138" spans="1:5" ht="13.5">
      <c r="A138" s="102" t="s">
        <v>720</v>
      </c>
      <c r="B138" s="103"/>
      <c r="C138" s="96"/>
      <c r="D138" s="108" t="s">
        <v>721</v>
      </c>
      <c r="E138" s="108"/>
    </row>
    <row r="139" spans="1:5" ht="12.75">
      <c r="A139" s="104"/>
      <c r="B139" s="105"/>
    </row>
  </sheetData>
  <protectedRanges>
    <protectedRange sqref="E127:E130" name="Range1_1"/>
    <protectedRange sqref="D127:D130" name="Range1_1_1_1"/>
    <protectedRange sqref="D8" name="Range1_1_1_2"/>
    <protectedRange sqref="E125:E126 D116:D117" name="Range1_1_1"/>
  </protectedRanges>
  <mergeCells count="7">
    <mergeCell ref="D138:E138"/>
    <mergeCell ref="A4:E4"/>
    <mergeCell ref="A5:E5"/>
    <mergeCell ref="A95:E95"/>
    <mergeCell ref="D132:E132"/>
    <mergeCell ref="A133:B133"/>
    <mergeCell ref="D133:E133"/>
  </mergeCells>
  <dataValidations count="1">
    <dataValidation type="whole" operator="lessThanOrEqual" allowBlank="1" showInputMessage="1" showErrorMessage="1" sqref="D127:D130 D8 E125:E130 D116:D117">
      <formula1>1000000000000000</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dimension ref="A1:I627"/>
  <sheetViews>
    <sheetView topLeftCell="A420" workbookViewId="0">
      <selection activeCell="C437" sqref="C437:D437"/>
    </sheetView>
  </sheetViews>
  <sheetFormatPr defaultRowHeight="17.25" customHeight="1"/>
  <cols>
    <col min="1" max="1" width="4.28515625" style="181" customWidth="1"/>
    <col min="2" max="2" width="23.28515625" style="181" customWidth="1"/>
    <col min="3" max="3" width="14.7109375" style="181" customWidth="1"/>
    <col min="4" max="4" width="15.5703125" style="181" customWidth="1"/>
    <col min="5" max="5" width="13.140625" style="181" customWidth="1"/>
    <col min="6" max="6" width="14.42578125" style="181" customWidth="1"/>
    <col min="7" max="7" width="16.85546875" style="181" customWidth="1"/>
    <col min="8" max="13" width="15.42578125" style="181" customWidth="1"/>
    <col min="14" max="16384" width="9.140625" style="181"/>
  </cols>
  <sheetData>
    <row r="1" spans="1:7" ht="12.75">
      <c r="A1" s="66" t="s">
        <v>0</v>
      </c>
    </row>
    <row r="2" spans="1:7" ht="12.75">
      <c r="A2" s="68" t="s">
        <v>526</v>
      </c>
    </row>
    <row r="3" spans="1:7" ht="12"/>
    <row r="4" spans="1:7" ht="20.25">
      <c r="A4" s="182" t="s">
        <v>722</v>
      </c>
      <c r="B4" s="182"/>
      <c r="C4" s="182"/>
      <c r="D4" s="182"/>
      <c r="E4" s="182"/>
      <c r="F4" s="182"/>
      <c r="G4" s="182"/>
    </row>
    <row r="5" spans="1:7" ht="15.75">
      <c r="A5" s="183" t="s">
        <v>528</v>
      </c>
      <c r="B5" s="183"/>
      <c r="C5" s="183"/>
      <c r="D5" s="183"/>
      <c r="E5" s="183"/>
      <c r="F5" s="183"/>
      <c r="G5" s="183"/>
    </row>
    <row r="6" spans="1:7" ht="15.75">
      <c r="A6" s="184"/>
      <c r="B6" s="184"/>
      <c r="C6" s="184"/>
      <c r="D6" s="184"/>
      <c r="E6" s="184"/>
      <c r="F6" s="184"/>
      <c r="G6" s="184"/>
    </row>
    <row r="7" spans="1:7" ht="12">
      <c r="A7" s="185" t="s">
        <v>723</v>
      </c>
    </row>
    <row r="8" spans="1:7" ht="12">
      <c r="A8" s="186" t="s">
        <v>724</v>
      </c>
      <c r="B8" s="186"/>
      <c r="C8" s="186"/>
      <c r="D8" s="186"/>
      <c r="E8" s="186"/>
      <c r="F8" s="186"/>
      <c r="G8" s="186"/>
    </row>
    <row r="9" spans="1:7" ht="12">
      <c r="A9" s="187" t="s">
        <v>725</v>
      </c>
      <c r="B9" s="187"/>
      <c r="C9" s="187"/>
      <c r="D9" s="187"/>
      <c r="E9" s="187"/>
      <c r="F9" s="187"/>
      <c r="G9" s="187"/>
    </row>
    <row r="10" spans="1:7" s="189" customFormat="1" ht="12">
      <c r="A10" s="188" t="s">
        <v>726</v>
      </c>
      <c r="B10" s="188"/>
      <c r="C10" s="188"/>
      <c r="D10" s="188"/>
      <c r="E10" s="188"/>
      <c r="F10" s="188"/>
      <c r="G10" s="188"/>
    </row>
    <row r="11" spans="1:7" s="189" customFormat="1" ht="12">
      <c r="A11" s="188" t="s">
        <v>727</v>
      </c>
      <c r="B11" s="188"/>
      <c r="C11" s="188"/>
      <c r="D11" s="188"/>
      <c r="E11" s="188"/>
      <c r="F11" s="188"/>
      <c r="G11" s="188"/>
    </row>
    <row r="12" spans="1:7" s="189" customFormat="1" ht="12">
      <c r="A12" s="188" t="s">
        <v>728</v>
      </c>
      <c r="B12" s="188"/>
      <c r="C12" s="188"/>
      <c r="D12" s="188"/>
      <c r="E12" s="188"/>
      <c r="F12" s="188"/>
      <c r="G12" s="188"/>
    </row>
    <row r="13" spans="1:7" s="189" customFormat="1" ht="12">
      <c r="A13" s="188" t="s">
        <v>729</v>
      </c>
      <c r="B13" s="188"/>
      <c r="C13" s="188"/>
      <c r="D13" s="188"/>
      <c r="E13" s="188"/>
      <c r="F13" s="188"/>
      <c r="G13" s="188"/>
    </row>
    <row r="14" spans="1:7" s="189" customFormat="1" ht="12">
      <c r="A14" s="188" t="s">
        <v>730</v>
      </c>
      <c r="B14" s="188"/>
      <c r="C14" s="188"/>
      <c r="D14" s="188"/>
      <c r="E14" s="188"/>
      <c r="F14" s="188"/>
      <c r="G14" s="188"/>
    </row>
    <row r="15" spans="1:7" ht="12">
      <c r="A15" s="190"/>
    </row>
    <row r="16" spans="1:7" ht="12">
      <c r="A16" s="187" t="s">
        <v>731</v>
      </c>
      <c r="B16" s="187"/>
      <c r="C16" s="187"/>
      <c r="D16" s="187"/>
      <c r="E16" s="187"/>
      <c r="F16" s="187"/>
      <c r="G16" s="187"/>
    </row>
    <row r="17" spans="1:7" ht="12">
      <c r="A17" s="191"/>
    </row>
    <row r="18" spans="1:7" ht="12">
      <c r="A18" s="186" t="s">
        <v>732</v>
      </c>
      <c r="B18" s="186"/>
      <c r="C18" s="186"/>
      <c r="D18" s="186"/>
      <c r="E18" s="186"/>
      <c r="F18" s="186"/>
      <c r="G18" s="186"/>
    </row>
    <row r="19" spans="1:7" ht="12">
      <c r="A19" s="187" t="s">
        <v>733</v>
      </c>
      <c r="B19" s="187"/>
      <c r="C19" s="187"/>
      <c r="D19" s="187"/>
      <c r="E19" s="187"/>
      <c r="F19" s="187"/>
      <c r="G19" s="187"/>
    </row>
    <row r="20" spans="1:7" ht="12">
      <c r="A20" s="192"/>
    </row>
    <row r="21" spans="1:7" ht="12">
      <c r="A21" s="186" t="s">
        <v>734</v>
      </c>
      <c r="B21" s="186"/>
      <c r="C21" s="186"/>
      <c r="D21" s="186"/>
      <c r="E21" s="186"/>
      <c r="F21" s="186"/>
      <c r="G21" s="186"/>
    </row>
    <row r="22" spans="1:7" ht="12">
      <c r="A22" s="187" t="s">
        <v>735</v>
      </c>
      <c r="B22" s="187"/>
      <c r="C22" s="187"/>
      <c r="D22" s="187"/>
      <c r="E22" s="187"/>
      <c r="F22" s="187"/>
      <c r="G22" s="187"/>
    </row>
    <row r="23" spans="1:7" ht="12">
      <c r="A23" s="191"/>
    </row>
    <row r="24" spans="1:7" s="189" customFormat="1" ht="12">
      <c r="A24" s="193" t="s">
        <v>736</v>
      </c>
      <c r="B24" s="193"/>
      <c r="C24" s="193"/>
      <c r="D24" s="193"/>
      <c r="E24" s="193"/>
      <c r="F24" s="193"/>
      <c r="G24" s="193"/>
    </row>
    <row r="25" spans="1:7" ht="12">
      <c r="A25" s="191"/>
    </row>
    <row r="26" spans="1:7" ht="12">
      <c r="A26" s="186" t="s">
        <v>737</v>
      </c>
      <c r="B26" s="186"/>
      <c r="C26" s="186"/>
      <c r="D26" s="186"/>
      <c r="E26" s="186"/>
      <c r="F26" s="186"/>
      <c r="G26" s="186"/>
    </row>
    <row r="27" spans="1:7" ht="12">
      <c r="A27" s="191"/>
    </row>
    <row r="28" spans="1:7" ht="12">
      <c r="A28" s="186" t="s">
        <v>738</v>
      </c>
      <c r="B28" s="186"/>
      <c r="C28" s="186"/>
      <c r="D28" s="186"/>
      <c r="E28" s="186"/>
      <c r="F28" s="186"/>
      <c r="G28" s="186"/>
    </row>
    <row r="29" spans="1:7" ht="12">
      <c r="A29" s="194" t="s">
        <v>739</v>
      </c>
      <c r="B29" s="194"/>
      <c r="C29" s="194"/>
      <c r="D29" s="194"/>
      <c r="E29" s="194"/>
      <c r="F29" s="194"/>
      <c r="G29" s="194"/>
    </row>
    <row r="30" spans="1:7" ht="12">
      <c r="A30" s="191"/>
    </row>
    <row r="31" spans="1:7" ht="12">
      <c r="A31" s="186" t="s">
        <v>740</v>
      </c>
      <c r="B31" s="186"/>
      <c r="C31" s="186"/>
      <c r="D31" s="186"/>
      <c r="E31" s="186"/>
      <c r="F31" s="186"/>
      <c r="G31" s="186"/>
    </row>
    <row r="32" spans="1:7" ht="12">
      <c r="A32" s="194" t="s">
        <v>741</v>
      </c>
      <c r="B32" s="194"/>
      <c r="C32" s="194"/>
      <c r="D32" s="194"/>
      <c r="E32" s="194"/>
      <c r="F32" s="194"/>
      <c r="G32" s="194"/>
    </row>
    <row r="33" spans="1:7" ht="12">
      <c r="A33" s="191"/>
    </row>
    <row r="34" spans="1:7" ht="12">
      <c r="A34" s="185" t="s">
        <v>742</v>
      </c>
    </row>
    <row r="35" spans="1:7" ht="12">
      <c r="A35" s="195" t="s">
        <v>743</v>
      </c>
      <c r="B35" s="195"/>
      <c r="C35" s="195"/>
      <c r="D35" s="195"/>
      <c r="E35" s="195"/>
      <c r="F35" s="195"/>
      <c r="G35" s="195"/>
    </row>
    <row r="36" spans="1:7" ht="12">
      <c r="A36" s="187" t="s">
        <v>744</v>
      </c>
      <c r="B36" s="187"/>
      <c r="C36" s="187"/>
      <c r="D36" s="187"/>
      <c r="E36" s="187"/>
      <c r="F36" s="187"/>
      <c r="G36" s="187"/>
    </row>
    <row r="37" spans="1:7" s="197" customFormat="1" ht="12">
      <c r="A37" s="196" t="s">
        <v>745</v>
      </c>
      <c r="B37" s="196"/>
      <c r="C37" s="196"/>
      <c r="D37" s="196"/>
      <c r="E37" s="196"/>
      <c r="F37" s="196"/>
      <c r="G37" s="196"/>
    </row>
    <row r="38" spans="1:7" ht="12">
      <c r="A38" s="194" t="s">
        <v>746</v>
      </c>
      <c r="B38" s="194"/>
      <c r="C38" s="194"/>
      <c r="D38" s="194"/>
      <c r="E38" s="194"/>
      <c r="F38" s="194"/>
      <c r="G38" s="194"/>
    </row>
    <row r="39" spans="1:7" s="199" customFormat="1" ht="12">
      <c r="A39" s="198" t="s">
        <v>747</v>
      </c>
    </row>
    <row r="40" spans="1:7" ht="12">
      <c r="A40" s="196" t="s">
        <v>748</v>
      </c>
      <c r="B40" s="196"/>
      <c r="C40" s="196"/>
      <c r="D40" s="196"/>
      <c r="E40" s="196"/>
      <c r="F40" s="196"/>
      <c r="G40" s="196"/>
    </row>
    <row r="41" spans="1:7" ht="12">
      <c r="A41" s="200" t="s">
        <v>749</v>
      </c>
    </row>
    <row r="42" spans="1:7" s="197" customFormat="1" ht="12">
      <c r="A42" s="196" t="s">
        <v>750</v>
      </c>
      <c r="B42" s="196"/>
      <c r="C42" s="196"/>
      <c r="D42" s="196"/>
      <c r="E42" s="196"/>
      <c r="F42" s="196"/>
      <c r="G42" s="196"/>
    </row>
    <row r="43" spans="1:7" ht="12"/>
    <row r="44" spans="1:7" ht="12">
      <c r="A44" s="186" t="s">
        <v>751</v>
      </c>
      <c r="B44" s="186"/>
      <c r="C44" s="186"/>
      <c r="D44" s="186"/>
      <c r="E44" s="186"/>
      <c r="F44" s="186"/>
      <c r="G44" s="186"/>
    </row>
    <row r="45" spans="1:7" ht="12">
      <c r="A45" s="194" t="s">
        <v>752</v>
      </c>
      <c r="B45" s="194"/>
      <c r="C45" s="194"/>
      <c r="D45" s="194"/>
      <c r="E45" s="194"/>
      <c r="F45" s="194"/>
      <c r="G45" s="194"/>
    </row>
    <row r="46" spans="1:7" ht="12">
      <c r="A46" s="186" t="s">
        <v>753</v>
      </c>
      <c r="B46" s="186"/>
      <c r="C46" s="186"/>
      <c r="D46" s="186"/>
      <c r="E46" s="186"/>
      <c r="F46" s="186"/>
      <c r="G46" s="186"/>
    </row>
    <row r="47" spans="1:7" ht="12">
      <c r="A47" s="194" t="s">
        <v>754</v>
      </c>
      <c r="B47" s="194"/>
      <c r="C47" s="194"/>
      <c r="D47" s="194"/>
      <c r="E47" s="194"/>
      <c r="F47" s="194"/>
      <c r="G47" s="194"/>
    </row>
    <row r="48" spans="1:7" ht="12">
      <c r="A48" s="191"/>
    </row>
    <row r="49" spans="1:7" ht="12">
      <c r="A49" s="185" t="s">
        <v>755</v>
      </c>
    </row>
    <row r="50" spans="1:7" s="197" customFormat="1" ht="12">
      <c r="A50" s="186" t="s">
        <v>756</v>
      </c>
      <c r="B50" s="186"/>
      <c r="C50" s="186"/>
      <c r="D50" s="186"/>
      <c r="E50" s="186"/>
      <c r="F50" s="186"/>
      <c r="G50" s="186"/>
    </row>
    <row r="51" spans="1:7" ht="12">
      <c r="A51" s="194" t="s">
        <v>757</v>
      </c>
      <c r="B51" s="194"/>
      <c r="C51" s="194"/>
      <c r="D51" s="194"/>
      <c r="E51" s="194"/>
      <c r="F51" s="194"/>
      <c r="G51" s="194"/>
    </row>
    <row r="52" spans="1:7" ht="12">
      <c r="A52" s="194" t="s">
        <v>758</v>
      </c>
      <c r="B52" s="194"/>
      <c r="C52" s="194"/>
      <c r="D52" s="194"/>
      <c r="E52" s="194"/>
      <c r="F52" s="194"/>
      <c r="G52" s="194"/>
    </row>
    <row r="53" spans="1:7" ht="12">
      <c r="A53" s="194" t="s">
        <v>759</v>
      </c>
      <c r="B53" s="194"/>
      <c r="C53" s="194"/>
      <c r="D53" s="194"/>
      <c r="E53" s="194"/>
      <c r="F53" s="194"/>
      <c r="G53" s="194"/>
    </row>
    <row r="54" spans="1:7" ht="12">
      <c r="A54" s="201"/>
    </row>
    <row r="55" spans="1:7" ht="12">
      <c r="A55" s="202" t="s">
        <v>760</v>
      </c>
      <c r="B55" s="202"/>
      <c r="C55" s="202"/>
      <c r="D55" s="202"/>
      <c r="E55" s="202"/>
      <c r="F55" s="202"/>
      <c r="G55" s="202"/>
    </row>
    <row r="56" spans="1:7" ht="12">
      <c r="A56" s="186" t="s">
        <v>761</v>
      </c>
      <c r="B56" s="186"/>
      <c r="C56" s="186"/>
      <c r="D56" s="186"/>
      <c r="E56" s="186"/>
      <c r="F56" s="186"/>
      <c r="G56" s="186"/>
    </row>
    <row r="57" spans="1:7" ht="12">
      <c r="A57" s="194" t="s">
        <v>762</v>
      </c>
      <c r="B57" s="194"/>
      <c r="C57" s="194"/>
      <c r="D57" s="194"/>
      <c r="E57" s="194"/>
      <c r="F57" s="194"/>
      <c r="G57" s="194"/>
    </row>
    <row r="58" spans="1:7" ht="12">
      <c r="A58" s="193" t="s">
        <v>763</v>
      </c>
      <c r="B58" s="193"/>
      <c r="C58" s="193"/>
      <c r="D58" s="193"/>
      <c r="E58" s="193"/>
      <c r="F58" s="193"/>
      <c r="G58" s="193"/>
    </row>
    <row r="59" spans="1:7" ht="12">
      <c r="A59" s="186" t="s">
        <v>764</v>
      </c>
      <c r="B59" s="186"/>
      <c r="C59" s="186"/>
      <c r="D59" s="186"/>
      <c r="E59" s="186"/>
      <c r="F59" s="186"/>
      <c r="G59" s="186"/>
    </row>
    <row r="60" spans="1:7" ht="12">
      <c r="A60" s="187" t="s">
        <v>765</v>
      </c>
      <c r="B60" s="187"/>
      <c r="C60" s="187"/>
      <c r="D60" s="187"/>
      <c r="E60" s="187"/>
      <c r="F60" s="187"/>
      <c r="G60" s="187"/>
    </row>
    <row r="61" spans="1:7" ht="12">
      <c r="A61" s="187" t="s">
        <v>766</v>
      </c>
      <c r="B61" s="187"/>
      <c r="C61" s="187"/>
      <c r="D61" s="187"/>
      <c r="E61" s="187"/>
      <c r="F61" s="187"/>
      <c r="G61" s="187"/>
    </row>
    <row r="62" spans="1:7" ht="12">
      <c r="A62" s="194" t="s">
        <v>767</v>
      </c>
      <c r="B62" s="194"/>
      <c r="C62" s="194"/>
      <c r="D62" s="194"/>
      <c r="E62" s="194"/>
      <c r="F62" s="194"/>
      <c r="G62" s="194"/>
    </row>
    <row r="63" spans="1:7" ht="12">
      <c r="A63" s="203" t="s">
        <v>768</v>
      </c>
      <c r="B63" s="203"/>
      <c r="C63" s="203"/>
      <c r="D63" s="203"/>
      <c r="E63" s="203"/>
      <c r="F63" s="203"/>
      <c r="G63" s="203"/>
    </row>
    <row r="64" spans="1:7" ht="12">
      <c r="A64" s="194" t="s">
        <v>769</v>
      </c>
      <c r="B64" s="194"/>
      <c r="C64" s="194"/>
      <c r="D64" s="194"/>
      <c r="E64" s="194"/>
      <c r="F64" s="194"/>
      <c r="G64" s="194"/>
    </row>
    <row r="65" spans="1:7" ht="12">
      <c r="A65" s="203" t="s">
        <v>770</v>
      </c>
      <c r="B65" s="203"/>
      <c r="C65" s="203"/>
      <c r="D65" s="203"/>
      <c r="E65" s="203"/>
      <c r="F65" s="203"/>
      <c r="G65" s="203"/>
    </row>
    <row r="66" spans="1:7" ht="12">
      <c r="A66" s="194" t="s">
        <v>771</v>
      </c>
      <c r="B66" s="194"/>
      <c r="C66" s="194"/>
      <c r="D66" s="194"/>
      <c r="E66" s="194"/>
      <c r="F66" s="194"/>
      <c r="G66" s="194"/>
    </row>
    <row r="67" spans="1:7" ht="12">
      <c r="A67" s="203" t="s">
        <v>772</v>
      </c>
      <c r="B67" s="203"/>
      <c r="C67" s="203"/>
      <c r="D67" s="203"/>
      <c r="E67" s="203"/>
      <c r="F67" s="203"/>
      <c r="G67" s="203"/>
    </row>
    <row r="68" spans="1:7" ht="12">
      <c r="A68" s="194" t="s">
        <v>773</v>
      </c>
      <c r="B68" s="194"/>
      <c r="C68" s="194"/>
      <c r="D68" s="194"/>
      <c r="E68" s="194"/>
      <c r="F68" s="194"/>
      <c r="G68" s="194"/>
    </row>
    <row r="69" spans="1:7" ht="12">
      <c r="A69" s="186" t="s">
        <v>774</v>
      </c>
      <c r="B69" s="186"/>
      <c r="C69" s="186"/>
      <c r="D69" s="186"/>
      <c r="E69" s="186"/>
      <c r="F69" s="186"/>
      <c r="G69" s="186"/>
    </row>
    <row r="70" spans="1:7" ht="12">
      <c r="A70" s="187" t="s">
        <v>775</v>
      </c>
      <c r="B70" s="187"/>
      <c r="C70" s="187"/>
      <c r="D70" s="187"/>
      <c r="E70" s="187"/>
      <c r="F70" s="187"/>
      <c r="G70" s="187"/>
    </row>
    <row r="71" spans="1:7" ht="12">
      <c r="A71" s="203" t="s">
        <v>776</v>
      </c>
      <c r="B71" s="203"/>
      <c r="C71" s="203"/>
      <c r="D71" s="203"/>
      <c r="E71" s="203"/>
      <c r="F71" s="203"/>
      <c r="G71" s="203"/>
    </row>
    <row r="72" spans="1:7" ht="12">
      <c r="A72" s="187" t="s">
        <v>777</v>
      </c>
      <c r="B72" s="187"/>
      <c r="C72" s="187"/>
      <c r="D72" s="187"/>
      <c r="E72" s="187"/>
      <c r="F72" s="187"/>
      <c r="G72" s="187"/>
    </row>
    <row r="73" spans="1:7" ht="12">
      <c r="A73" s="203" t="s">
        <v>778</v>
      </c>
      <c r="B73" s="203"/>
      <c r="C73" s="203"/>
      <c r="D73" s="203"/>
      <c r="E73" s="203"/>
      <c r="F73" s="203"/>
      <c r="G73" s="203"/>
    </row>
    <row r="74" spans="1:7" ht="12">
      <c r="A74" s="187" t="s">
        <v>779</v>
      </c>
      <c r="B74" s="187"/>
      <c r="C74" s="187"/>
      <c r="D74" s="187"/>
      <c r="E74" s="187"/>
      <c r="F74" s="187"/>
      <c r="G74" s="187"/>
    </row>
    <row r="75" spans="1:7" ht="12">
      <c r="A75" s="204"/>
      <c r="B75" s="197"/>
      <c r="C75" s="197"/>
      <c r="D75" s="197"/>
      <c r="E75" s="197"/>
      <c r="F75" s="197"/>
      <c r="G75" s="197"/>
    </row>
    <row r="76" spans="1:7" ht="12">
      <c r="A76" s="193" t="s">
        <v>780</v>
      </c>
      <c r="B76" s="193"/>
      <c r="C76" s="193"/>
      <c r="D76" s="193"/>
      <c r="E76" s="193"/>
      <c r="F76" s="193"/>
      <c r="G76" s="193"/>
    </row>
    <row r="77" spans="1:7" ht="12">
      <c r="A77" s="194" t="s">
        <v>781</v>
      </c>
      <c r="B77" s="194"/>
      <c r="C77" s="194"/>
      <c r="D77" s="194"/>
      <c r="E77" s="194"/>
      <c r="F77" s="194"/>
      <c r="G77" s="194"/>
    </row>
    <row r="78" spans="1:7" ht="12">
      <c r="A78" s="192"/>
    </row>
    <row r="79" spans="1:7" ht="12">
      <c r="A79" s="187" t="s">
        <v>782</v>
      </c>
      <c r="B79" s="187"/>
      <c r="C79" s="187"/>
      <c r="D79" s="187"/>
      <c r="E79" s="187"/>
      <c r="F79" s="187"/>
      <c r="G79" s="187"/>
    </row>
    <row r="80" spans="1:7" ht="12">
      <c r="A80" s="194" t="s">
        <v>783</v>
      </c>
      <c r="B80" s="194"/>
      <c r="C80" s="194"/>
      <c r="D80" s="194"/>
      <c r="E80" s="194"/>
      <c r="F80" s="194"/>
      <c r="G80" s="194"/>
    </row>
    <row r="81" spans="1:7" ht="12">
      <c r="A81" s="194" t="s">
        <v>784</v>
      </c>
      <c r="B81" s="194"/>
      <c r="C81" s="194"/>
      <c r="D81" s="194"/>
      <c r="E81" s="194"/>
      <c r="F81" s="194"/>
      <c r="G81" s="194"/>
    </row>
    <row r="82" spans="1:7" ht="12">
      <c r="A82" s="194" t="s">
        <v>785</v>
      </c>
      <c r="B82" s="194"/>
      <c r="C82" s="194"/>
      <c r="D82" s="194"/>
      <c r="E82" s="194"/>
      <c r="F82" s="194"/>
      <c r="G82" s="194"/>
    </row>
    <row r="83" spans="1:7" ht="12">
      <c r="A83" s="194" t="s">
        <v>786</v>
      </c>
      <c r="B83" s="194"/>
      <c r="C83" s="194"/>
      <c r="D83" s="194"/>
      <c r="E83" s="194"/>
      <c r="F83" s="194"/>
      <c r="G83" s="194"/>
    </row>
    <row r="84" spans="1:7" ht="12">
      <c r="A84" s="194" t="s">
        <v>787</v>
      </c>
      <c r="B84" s="194"/>
      <c r="C84" s="194"/>
      <c r="D84" s="194"/>
      <c r="E84" s="194"/>
      <c r="F84" s="194"/>
      <c r="G84" s="194"/>
    </row>
    <row r="85" spans="1:7" ht="12">
      <c r="A85" s="194" t="s">
        <v>788</v>
      </c>
      <c r="B85" s="194"/>
      <c r="C85" s="194"/>
      <c r="D85" s="194"/>
      <c r="E85" s="194"/>
      <c r="F85" s="194"/>
      <c r="G85" s="194"/>
    </row>
    <row r="86" spans="1:7" ht="12">
      <c r="A86" s="191"/>
    </row>
    <row r="87" spans="1:7" ht="12">
      <c r="A87" s="186" t="s">
        <v>789</v>
      </c>
      <c r="B87" s="186"/>
      <c r="C87" s="186"/>
      <c r="D87" s="186"/>
      <c r="E87" s="186"/>
      <c r="F87" s="186"/>
      <c r="G87" s="186"/>
    </row>
    <row r="88" spans="1:7" ht="12">
      <c r="A88" s="205" t="s">
        <v>790</v>
      </c>
      <c r="B88" s="205"/>
      <c r="C88" s="205"/>
      <c r="D88" s="205"/>
      <c r="E88" s="205"/>
      <c r="F88" s="205"/>
      <c r="G88" s="205"/>
    </row>
    <row r="89" spans="1:7" ht="12">
      <c r="A89" s="191"/>
    </row>
    <row r="90" spans="1:7" ht="12">
      <c r="A90" s="186" t="s">
        <v>791</v>
      </c>
      <c r="B90" s="186"/>
      <c r="C90" s="186"/>
      <c r="D90" s="186"/>
      <c r="E90" s="186"/>
      <c r="F90" s="186"/>
      <c r="G90" s="186"/>
    </row>
    <row r="91" spans="1:7" ht="12">
      <c r="A91" s="205" t="s">
        <v>792</v>
      </c>
      <c r="B91" s="205"/>
      <c r="C91" s="205"/>
      <c r="D91" s="205"/>
      <c r="E91" s="205"/>
      <c r="F91" s="205"/>
      <c r="G91" s="205"/>
    </row>
    <row r="92" spans="1:7" ht="12">
      <c r="A92" s="191"/>
    </row>
    <row r="93" spans="1:7" ht="12">
      <c r="A93" s="186" t="s">
        <v>793</v>
      </c>
      <c r="B93" s="186"/>
      <c r="C93" s="186"/>
      <c r="D93" s="186"/>
      <c r="E93" s="186"/>
      <c r="F93" s="186"/>
      <c r="G93" s="186"/>
    </row>
    <row r="94" spans="1:7" ht="12">
      <c r="A94" s="205" t="s">
        <v>794</v>
      </c>
      <c r="B94" s="205"/>
      <c r="C94" s="205"/>
      <c r="D94" s="205"/>
      <c r="E94" s="205"/>
      <c r="F94" s="205"/>
      <c r="G94" s="205"/>
    </row>
    <row r="95" spans="1:7" ht="12">
      <c r="A95" s="205" t="s">
        <v>795</v>
      </c>
      <c r="B95" s="205"/>
      <c r="C95" s="205"/>
      <c r="D95" s="205"/>
      <c r="E95" s="205"/>
      <c r="F95" s="205"/>
      <c r="G95" s="205"/>
    </row>
    <row r="96" spans="1:7" ht="12">
      <c r="A96" s="191"/>
    </row>
    <row r="97" spans="1:7" ht="12">
      <c r="A97" s="187" t="s">
        <v>796</v>
      </c>
      <c r="B97" s="187"/>
      <c r="C97" s="187"/>
      <c r="D97" s="187"/>
      <c r="E97" s="187"/>
      <c r="F97" s="187"/>
      <c r="G97" s="187"/>
    </row>
    <row r="98" spans="1:7" ht="12">
      <c r="A98" s="187" t="s">
        <v>797</v>
      </c>
      <c r="B98" s="187"/>
      <c r="C98" s="187"/>
      <c r="D98" s="187"/>
      <c r="E98" s="187"/>
      <c r="F98" s="187"/>
      <c r="G98" s="187"/>
    </row>
    <row r="99" spans="1:7" ht="12">
      <c r="A99" s="187" t="s">
        <v>798</v>
      </c>
      <c r="B99" s="187"/>
      <c r="C99" s="187"/>
      <c r="D99" s="187"/>
      <c r="E99" s="187"/>
      <c r="F99" s="187"/>
      <c r="G99" s="187"/>
    </row>
    <row r="100" spans="1:7" ht="12">
      <c r="A100" s="187" t="s">
        <v>799</v>
      </c>
      <c r="B100" s="187"/>
      <c r="C100" s="187"/>
      <c r="D100" s="187"/>
      <c r="E100" s="187"/>
      <c r="F100" s="187"/>
      <c r="G100" s="187"/>
    </row>
    <row r="101" spans="1:7" ht="12">
      <c r="A101" s="191"/>
    </row>
    <row r="102" spans="1:7" ht="12">
      <c r="A102" s="186" t="s">
        <v>800</v>
      </c>
      <c r="B102" s="186"/>
      <c r="C102" s="186"/>
      <c r="D102" s="186"/>
      <c r="E102" s="186"/>
      <c r="F102" s="186"/>
      <c r="G102" s="186"/>
    </row>
    <row r="103" spans="1:7" ht="12">
      <c r="A103" s="186" t="s">
        <v>801</v>
      </c>
      <c r="B103" s="186"/>
      <c r="C103" s="186"/>
      <c r="D103" s="186"/>
      <c r="E103" s="186"/>
      <c r="F103" s="186"/>
      <c r="G103" s="186"/>
    </row>
    <row r="104" spans="1:7" ht="12">
      <c r="A104" s="205" t="s">
        <v>802</v>
      </c>
      <c r="B104" s="205"/>
      <c r="C104" s="205"/>
      <c r="D104" s="205"/>
      <c r="E104" s="205"/>
      <c r="F104" s="205"/>
      <c r="G104" s="205"/>
    </row>
    <row r="105" spans="1:7" ht="12">
      <c r="A105" s="205" t="s">
        <v>803</v>
      </c>
      <c r="B105" s="205"/>
      <c r="C105" s="205"/>
      <c r="D105" s="205"/>
      <c r="E105" s="205"/>
      <c r="F105" s="205"/>
      <c r="G105" s="205"/>
    </row>
    <row r="106" spans="1:7" ht="12">
      <c r="A106" s="186" t="s">
        <v>804</v>
      </c>
      <c r="B106" s="186"/>
      <c r="C106" s="186"/>
      <c r="D106" s="186"/>
      <c r="E106" s="186"/>
      <c r="F106" s="186"/>
      <c r="G106" s="186"/>
    </row>
    <row r="107" spans="1:7" ht="12">
      <c r="A107" s="205" t="s">
        <v>805</v>
      </c>
      <c r="B107" s="205"/>
      <c r="C107" s="205"/>
      <c r="D107" s="205"/>
      <c r="E107" s="205"/>
      <c r="F107" s="205"/>
      <c r="G107" s="205"/>
    </row>
    <row r="108" spans="1:7" ht="12">
      <c r="A108" s="206" t="s">
        <v>806</v>
      </c>
      <c r="B108" s="206"/>
      <c r="C108" s="206"/>
      <c r="D108" s="206"/>
      <c r="E108" s="206"/>
      <c r="F108" s="206"/>
      <c r="G108" s="206"/>
    </row>
    <row r="109" spans="1:7" ht="12">
      <c r="A109" s="206" t="s">
        <v>807</v>
      </c>
      <c r="B109" s="206"/>
      <c r="C109" s="206"/>
      <c r="D109" s="206"/>
      <c r="E109" s="206"/>
      <c r="F109" s="206"/>
      <c r="G109" s="206"/>
    </row>
    <row r="110" spans="1:7" ht="12">
      <c r="A110" s="206" t="s">
        <v>808</v>
      </c>
      <c r="B110" s="206"/>
      <c r="C110" s="206"/>
      <c r="D110" s="206"/>
      <c r="E110" s="206"/>
      <c r="F110" s="206"/>
      <c r="G110" s="206"/>
    </row>
    <row r="111" spans="1:7" ht="12">
      <c r="A111" s="206" t="s">
        <v>809</v>
      </c>
      <c r="B111" s="206"/>
      <c r="C111" s="206"/>
      <c r="D111" s="206"/>
      <c r="E111" s="206"/>
      <c r="F111" s="206"/>
      <c r="G111" s="206"/>
    </row>
    <row r="112" spans="1:7" ht="12">
      <c r="A112" s="187" t="s">
        <v>810</v>
      </c>
      <c r="B112" s="187"/>
      <c r="C112" s="187"/>
      <c r="D112" s="187"/>
      <c r="E112" s="187"/>
      <c r="F112" s="187"/>
      <c r="G112" s="187"/>
    </row>
    <row r="113" spans="1:7" ht="12">
      <c r="A113" s="207"/>
      <c r="B113" s="197"/>
      <c r="C113" s="197"/>
      <c r="D113" s="197"/>
      <c r="E113" s="197"/>
      <c r="F113" s="197"/>
      <c r="G113" s="197"/>
    </row>
    <row r="114" spans="1:7" ht="12">
      <c r="A114" s="186" t="s">
        <v>811</v>
      </c>
      <c r="B114" s="186"/>
      <c r="C114" s="186"/>
      <c r="D114" s="186"/>
      <c r="E114" s="186"/>
      <c r="F114" s="186"/>
      <c r="G114" s="186"/>
    </row>
    <row r="115" spans="1:7" ht="12">
      <c r="A115" s="205" t="s">
        <v>812</v>
      </c>
      <c r="B115" s="205"/>
      <c r="C115" s="205"/>
      <c r="D115" s="205"/>
      <c r="E115" s="205"/>
      <c r="F115" s="205"/>
      <c r="G115" s="205"/>
    </row>
    <row r="116" spans="1:7" ht="12">
      <c r="A116" s="191"/>
    </row>
    <row r="117" spans="1:7" ht="12">
      <c r="A117" s="186" t="s">
        <v>813</v>
      </c>
      <c r="B117" s="186"/>
      <c r="C117" s="186"/>
      <c r="D117" s="186"/>
      <c r="E117" s="186"/>
      <c r="F117" s="186"/>
      <c r="G117" s="186"/>
    </row>
    <row r="118" spans="1:7" ht="12">
      <c r="A118" s="203" t="s">
        <v>814</v>
      </c>
      <c r="B118" s="203"/>
      <c r="C118" s="203"/>
      <c r="D118" s="203"/>
      <c r="E118" s="203"/>
      <c r="F118" s="203"/>
      <c r="G118" s="203"/>
    </row>
    <row r="119" spans="1:7" ht="12">
      <c r="A119" s="187" t="s">
        <v>815</v>
      </c>
      <c r="B119" s="187"/>
      <c r="C119" s="187"/>
      <c r="D119" s="187"/>
      <c r="E119" s="187"/>
      <c r="F119" s="187"/>
      <c r="G119" s="187"/>
    </row>
    <row r="120" spans="1:7" ht="12">
      <c r="A120" s="203" t="s">
        <v>816</v>
      </c>
      <c r="B120" s="203"/>
      <c r="C120" s="203"/>
      <c r="D120" s="203"/>
      <c r="E120" s="203"/>
      <c r="F120" s="203"/>
      <c r="G120" s="203"/>
    </row>
    <row r="121" spans="1:7" ht="12">
      <c r="A121" s="205" t="s">
        <v>817</v>
      </c>
      <c r="B121" s="205"/>
      <c r="C121" s="205"/>
      <c r="D121" s="205"/>
      <c r="E121" s="205"/>
      <c r="F121" s="205"/>
      <c r="G121" s="205"/>
    </row>
    <row r="122" spans="1:7" ht="12">
      <c r="A122" s="208"/>
      <c r="B122" s="197"/>
      <c r="C122" s="197"/>
      <c r="D122" s="197"/>
      <c r="E122" s="197"/>
      <c r="F122" s="197"/>
      <c r="G122" s="197"/>
    </row>
    <row r="123" spans="1:7" ht="12">
      <c r="A123" s="186" t="s">
        <v>818</v>
      </c>
      <c r="B123" s="186"/>
      <c r="C123" s="186"/>
      <c r="D123" s="186"/>
      <c r="E123" s="186"/>
      <c r="F123" s="186"/>
      <c r="G123" s="186"/>
    </row>
    <row r="124" spans="1:7" ht="12">
      <c r="A124" s="205" t="s">
        <v>819</v>
      </c>
      <c r="B124" s="205"/>
      <c r="C124" s="205"/>
      <c r="D124" s="205"/>
      <c r="E124" s="205"/>
      <c r="F124" s="205"/>
      <c r="G124" s="205"/>
    </row>
    <row r="125" spans="1:7" ht="12">
      <c r="A125" s="207"/>
      <c r="B125" s="197"/>
      <c r="C125" s="197"/>
      <c r="D125" s="197"/>
      <c r="E125" s="197"/>
      <c r="F125" s="197"/>
      <c r="G125" s="197"/>
    </row>
    <row r="126" spans="1:7" ht="12">
      <c r="A126" s="203" t="s">
        <v>820</v>
      </c>
      <c r="B126" s="203"/>
      <c r="C126" s="203"/>
      <c r="D126" s="203"/>
      <c r="E126" s="203"/>
      <c r="F126" s="203"/>
      <c r="G126" s="203"/>
    </row>
    <row r="127" spans="1:7" ht="12">
      <c r="A127" s="187" t="s">
        <v>821</v>
      </c>
      <c r="B127" s="187"/>
      <c r="C127" s="187"/>
      <c r="D127" s="187"/>
      <c r="E127" s="187"/>
      <c r="F127" s="187"/>
      <c r="G127" s="187"/>
    </row>
    <row r="128" spans="1:7" ht="12">
      <c r="A128" s="207"/>
      <c r="B128" s="197"/>
      <c r="C128" s="197"/>
      <c r="D128" s="197"/>
      <c r="E128" s="197"/>
      <c r="F128" s="197"/>
      <c r="G128" s="197"/>
    </row>
    <row r="129" spans="1:7" ht="12">
      <c r="A129" s="203" t="s">
        <v>822</v>
      </c>
      <c r="B129" s="203"/>
      <c r="C129" s="203"/>
      <c r="D129" s="203"/>
      <c r="E129" s="203"/>
      <c r="F129" s="203"/>
      <c r="G129" s="203"/>
    </row>
    <row r="130" spans="1:7" ht="12">
      <c r="A130" s="205" t="s">
        <v>823</v>
      </c>
      <c r="B130" s="205"/>
      <c r="C130" s="205"/>
      <c r="D130" s="205"/>
      <c r="E130" s="205"/>
      <c r="F130" s="205"/>
      <c r="G130" s="205"/>
    </row>
    <row r="131" spans="1:7" ht="12">
      <c r="A131" s="207"/>
      <c r="B131" s="197"/>
      <c r="C131" s="197"/>
      <c r="D131" s="197"/>
      <c r="E131" s="197"/>
      <c r="F131" s="197"/>
      <c r="G131" s="197"/>
    </row>
    <row r="132" spans="1:7" ht="12">
      <c r="A132" s="203" t="s">
        <v>824</v>
      </c>
      <c r="B132" s="203"/>
      <c r="C132" s="203"/>
      <c r="D132" s="203"/>
      <c r="E132" s="203"/>
      <c r="F132" s="203"/>
      <c r="G132" s="203"/>
    </row>
    <row r="133" spans="1:7" ht="12">
      <c r="A133" s="187" t="s">
        <v>825</v>
      </c>
      <c r="B133" s="187"/>
      <c r="C133" s="187"/>
      <c r="D133" s="187"/>
      <c r="E133" s="187"/>
      <c r="F133" s="187"/>
      <c r="G133" s="187"/>
    </row>
    <row r="134" spans="1:7" ht="12">
      <c r="A134" s="207"/>
      <c r="B134" s="197"/>
      <c r="C134" s="197"/>
      <c r="D134" s="197"/>
      <c r="E134" s="197"/>
      <c r="F134" s="197"/>
      <c r="G134" s="197"/>
    </row>
    <row r="135" spans="1:7" ht="12">
      <c r="A135" s="209" t="s">
        <v>826</v>
      </c>
      <c r="B135" s="197"/>
      <c r="C135" s="197"/>
      <c r="D135" s="197"/>
      <c r="E135" s="197"/>
      <c r="F135" s="197"/>
      <c r="G135" s="197"/>
    </row>
    <row r="136" spans="1:7" ht="12">
      <c r="A136" s="205" t="s">
        <v>827</v>
      </c>
      <c r="B136" s="205"/>
      <c r="C136" s="205"/>
      <c r="D136" s="205"/>
      <c r="E136" s="205"/>
      <c r="F136" s="205"/>
      <c r="G136" s="205"/>
    </row>
    <row r="137" spans="1:7" ht="12">
      <c r="A137" s="207"/>
      <c r="B137" s="197"/>
      <c r="C137" s="197"/>
      <c r="D137" s="197"/>
      <c r="E137" s="197"/>
      <c r="F137" s="197"/>
      <c r="G137" s="197"/>
    </row>
    <row r="138" spans="1:7" ht="12">
      <c r="A138" s="209" t="s">
        <v>828</v>
      </c>
      <c r="B138" s="197"/>
      <c r="C138" s="197"/>
      <c r="D138" s="197"/>
      <c r="E138" s="197"/>
      <c r="F138" s="197"/>
      <c r="G138" s="197"/>
    </row>
    <row r="139" spans="1:7" ht="12">
      <c r="A139" s="187" t="s">
        <v>829</v>
      </c>
      <c r="B139" s="187"/>
      <c r="C139" s="187"/>
      <c r="D139" s="187"/>
      <c r="E139" s="187"/>
      <c r="F139" s="187"/>
      <c r="G139" s="187"/>
    </row>
    <row r="140" spans="1:7" ht="12">
      <c r="A140" s="207"/>
      <c r="B140" s="197"/>
      <c r="C140" s="197"/>
      <c r="D140" s="197"/>
      <c r="E140" s="197"/>
      <c r="F140" s="197"/>
      <c r="G140" s="197"/>
    </row>
    <row r="141" spans="1:7" ht="12">
      <c r="A141" s="186" t="s">
        <v>830</v>
      </c>
      <c r="B141" s="186"/>
      <c r="C141" s="186"/>
      <c r="D141" s="186"/>
      <c r="E141" s="186"/>
      <c r="F141" s="186"/>
      <c r="G141" s="186"/>
    </row>
    <row r="142" spans="1:7" ht="12">
      <c r="A142" s="205" t="s">
        <v>831</v>
      </c>
      <c r="B142" s="205"/>
      <c r="C142" s="205"/>
      <c r="D142" s="205"/>
      <c r="E142" s="205"/>
      <c r="F142" s="205"/>
      <c r="G142" s="205"/>
    </row>
    <row r="143" spans="1:7" ht="12">
      <c r="A143" s="207"/>
      <c r="B143" s="197"/>
      <c r="C143" s="197"/>
      <c r="D143" s="197"/>
      <c r="E143" s="197"/>
      <c r="F143" s="197"/>
      <c r="G143" s="197"/>
    </row>
    <row r="144" spans="1:7" ht="12">
      <c r="A144" s="186" t="s">
        <v>832</v>
      </c>
      <c r="B144" s="186"/>
      <c r="C144" s="186"/>
      <c r="D144" s="186"/>
      <c r="E144" s="186"/>
      <c r="F144" s="186"/>
      <c r="G144" s="186"/>
    </row>
    <row r="145" spans="1:7" ht="12">
      <c r="A145" s="203" t="s">
        <v>833</v>
      </c>
      <c r="B145" s="203"/>
      <c r="C145" s="203"/>
      <c r="D145" s="203"/>
      <c r="E145" s="203"/>
      <c r="F145" s="203"/>
      <c r="G145" s="203"/>
    </row>
    <row r="146" spans="1:7" ht="12">
      <c r="A146" s="205" t="s">
        <v>834</v>
      </c>
      <c r="B146" s="205"/>
      <c r="C146" s="205"/>
      <c r="D146" s="205"/>
      <c r="E146" s="205"/>
      <c r="F146" s="205"/>
      <c r="G146" s="205"/>
    </row>
    <row r="147" spans="1:7" ht="12">
      <c r="A147" s="207"/>
      <c r="B147" s="197"/>
      <c r="C147" s="197"/>
      <c r="D147" s="197"/>
      <c r="E147" s="197"/>
      <c r="F147" s="197"/>
      <c r="G147" s="197"/>
    </row>
    <row r="148" spans="1:7" ht="12">
      <c r="A148" s="203" t="s">
        <v>835</v>
      </c>
      <c r="B148" s="203"/>
      <c r="C148" s="203"/>
      <c r="D148" s="203"/>
      <c r="E148" s="203"/>
      <c r="F148" s="203"/>
      <c r="G148" s="203"/>
    </row>
    <row r="149" spans="1:7" ht="12">
      <c r="A149" s="205" t="s">
        <v>836</v>
      </c>
      <c r="B149" s="205"/>
      <c r="C149" s="205"/>
      <c r="D149" s="205"/>
      <c r="E149" s="205"/>
      <c r="F149" s="205"/>
      <c r="G149" s="205"/>
    </row>
    <row r="150" spans="1:7" ht="12">
      <c r="A150" s="205" t="s">
        <v>837</v>
      </c>
      <c r="B150" s="205"/>
      <c r="C150" s="205"/>
      <c r="D150" s="205"/>
      <c r="E150" s="205"/>
      <c r="F150" s="205"/>
      <c r="G150" s="205"/>
    </row>
    <row r="151" spans="1:7" ht="12">
      <c r="A151" s="205" t="s">
        <v>838</v>
      </c>
      <c r="B151" s="205"/>
      <c r="C151" s="205"/>
      <c r="D151" s="205"/>
      <c r="E151" s="205"/>
      <c r="F151" s="205"/>
      <c r="G151" s="205"/>
    </row>
    <row r="152" spans="1:7" ht="12">
      <c r="A152" s="205" t="s">
        <v>839</v>
      </c>
      <c r="B152" s="205"/>
      <c r="C152" s="205"/>
      <c r="D152" s="205"/>
      <c r="E152" s="205"/>
      <c r="F152" s="205"/>
      <c r="G152" s="205"/>
    </row>
    <row r="153" spans="1:7" ht="12">
      <c r="A153" s="205" t="s">
        <v>840</v>
      </c>
      <c r="B153" s="205"/>
      <c r="C153" s="205"/>
      <c r="D153" s="205"/>
      <c r="E153" s="205"/>
      <c r="F153" s="205"/>
      <c r="G153" s="205"/>
    </row>
    <row r="154" spans="1:7" ht="12">
      <c r="A154" s="205" t="s">
        <v>841</v>
      </c>
      <c r="B154" s="205"/>
      <c r="C154" s="205"/>
      <c r="D154" s="205"/>
      <c r="E154" s="205"/>
      <c r="F154" s="205"/>
      <c r="G154" s="205"/>
    </row>
    <row r="155" spans="1:7" ht="12">
      <c r="A155" s="205" t="s">
        <v>842</v>
      </c>
      <c r="B155" s="205"/>
      <c r="C155" s="205"/>
      <c r="D155" s="205"/>
      <c r="E155" s="205"/>
      <c r="F155" s="205"/>
      <c r="G155" s="205"/>
    </row>
    <row r="156" spans="1:7" ht="12">
      <c r="A156" s="186" t="s">
        <v>843</v>
      </c>
      <c r="B156" s="186"/>
      <c r="C156" s="186"/>
      <c r="D156" s="186"/>
      <c r="E156" s="186"/>
      <c r="F156" s="186"/>
      <c r="G156" s="186"/>
    </row>
    <row r="157" spans="1:7" ht="12">
      <c r="A157" s="205" t="s">
        <v>844</v>
      </c>
      <c r="B157" s="205"/>
      <c r="C157" s="205"/>
      <c r="D157" s="205"/>
      <c r="E157" s="205"/>
      <c r="F157" s="205"/>
      <c r="G157" s="205"/>
    </row>
    <row r="158" spans="1:7" ht="12">
      <c r="A158" s="186" t="s">
        <v>845</v>
      </c>
      <c r="B158" s="186"/>
      <c r="C158" s="186"/>
      <c r="D158" s="186"/>
      <c r="E158" s="186"/>
      <c r="F158" s="186"/>
      <c r="G158" s="186"/>
    </row>
    <row r="159" spans="1:7" ht="12">
      <c r="A159" s="205" t="s">
        <v>846</v>
      </c>
      <c r="B159" s="205"/>
      <c r="C159" s="205"/>
      <c r="D159" s="205"/>
      <c r="E159" s="205"/>
      <c r="F159" s="205"/>
      <c r="G159" s="205"/>
    </row>
    <row r="160" spans="1:7" ht="12">
      <c r="A160" s="207"/>
      <c r="B160" s="197"/>
      <c r="C160" s="197"/>
      <c r="D160" s="197"/>
      <c r="E160" s="197"/>
      <c r="F160" s="197"/>
      <c r="G160" s="197"/>
    </row>
    <row r="161" spans="1:7" ht="12">
      <c r="A161" s="203" t="s">
        <v>847</v>
      </c>
      <c r="B161" s="203"/>
      <c r="C161" s="203"/>
      <c r="D161" s="203"/>
      <c r="E161" s="203"/>
      <c r="F161" s="203"/>
      <c r="G161" s="203"/>
    </row>
    <row r="162" spans="1:7" ht="12">
      <c r="A162" s="205" t="s">
        <v>848</v>
      </c>
      <c r="B162" s="205"/>
      <c r="C162" s="205"/>
      <c r="D162" s="205"/>
      <c r="E162" s="205"/>
      <c r="F162" s="205"/>
      <c r="G162" s="205"/>
    </row>
    <row r="163" spans="1:7" ht="12">
      <c r="A163" s="210"/>
      <c r="B163" s="197"/>
      <c r="C163" s="197"/>
      <c r="D163" s="197"/>
      <c r="E163" s="197"/>
      <c r="F163" s="197"/>
      <c r="G163" s="197"/>
    </row>
    <row r="164" spans="1:7" ht="12">
      <c r="A164" s="211" t="s">
        <v>849</v>
      </c>
      <c r="B164" s="211"/>
      <c r="C164" s="211"/>
      <c r="D164" s="211"/>
      <c r="E164" s="211"/>
      <c r="F164" s="211"/>
      <c r="G164" s="211"/>
    </row>
    <row r="165" spans="1:7" ht="12">
      <c r="A165" s="205" t="s">
        <v>850</v>
      </c>
      <c r="B165" s="205"/>
      <c r="C165" s="205"/>
      <c r="D165" s="205"/>
      <c r="E165" s="205"/>
      <c r="F165" s="205"/>
      <c r="G165" s="205"/>
    </row>
    <row r="166" spans="1:7" ht="12">
      <c r="A166" s="207"/>
      <c r="B166" s="197"/>
      <c r="C166" s="197"/>
      <c r="D166" s="197"/>
      <c r="E166" s="197"/>
      <c r="F166" s="197"/>
      <c r="G166" s="197"/>
    </row>
    <row r="167" spans="1:7" ht="12">
      <c r="A167" s="211" t="s">
        <v>851</v>
      </c>
      <c r="B167" s="211"/>
      <c r="C167" s="211"/>
      <c r="D167" s="211"/>
      <c r="E167" s="211"/>
      <c r="F167" s="211"/>
      <c r="G167" s="211"/>
    </row>
    <row r="168" spans="1:7" ht="12">
      <c r="A168" s="205" t="s">
        <v>852</v>
      </c>
      <c r="B168" s="205"/>
      <c r="C168" s="205"/>
      <c r="D168" s="205"/>
      <c r="E168" s="205"/>
      <c r="F168" s="205"/>
      <c r="G168" s="205"/>
    </row>
    <row r="169" spans="1:7" ht="12">
      <c r="A169" s="207"/>
      <c r="B169" s="197"/>
      <c r="C169" s="197"/>
      <c r="D169" s="197"/>
      <c r="E169" s="197"/>
      <c r="F169" s="197"/>
      <c r="G169" s="197"/>
    </row>
    <row r="170" spans="1:7" ht="12">
      <c r="A170" s="211" t="s">
        <v>853</v>
      </c>
      <c r="B170" s="211"/>
      <c r="C170" s="211"/>
      <c r="D170" s="211"/>
      <c r="E170" s="211"/>
      <c r="F170" s="211"/>
      <c r="G170" s="211"/>
    </row>
    <row r="171" spans="1:7" ht="12">
      <c r="A171" s="205" t="s">
        <v>854</v>
      </c>
      <c r="B171" s="205"/>
      <c r="C171" s="205"/>
      <c r="D171" s="205"/>
      <c r="E171" s="205"/>
      <c r="F171" s="205"/>
      <c r="G171" s="205"/>
    </row>
    <row r="172" spans="1:7" ht="12">
      <c r="A172" s="207"/>
      <c r="B172" s="197"/>
      <c r="C172" s="197"/>
      <c r="D172" s="197"/>
      <c r="E172" s="197"/>
      <c r="F172" s="197"/>
      <c r="G172" s="197"/>
    </row>
    <row r="173" spans="1:7" ht="12">
      <c r="A173" s="203" t="s">
        <v>855</v>
      </c>
      <c r="B173" s="203"/>
      <c r="C173" s="203"/>
      <c r="D173" s="203"/>
      <c r="E173" s="203"/>
      <c r="F173" s="203"/>
      <c r="G173" s="203"/>
    </row>
    <row r="174" spans="1:7" ht="12">
      <c r="A174" s="205" t="s">
        <v>856</v>
      </c>
      <c r="B174" s="205"/>
      <c r="C174" s="205"/>
      <c r="D174" s="205"/>
      <c r="E174" s="205"/>
      <c r="F174" s="205"/>
      <c r="G174" s="205"/>
    </row>
    <row r="175" spans="1:7" ht="12">
      <c r="A175" s="210"/>
      <c r="B175" s="197"/>
      <c r="C175" s="197"/>
      <c r="D175" s="197"/>
      <c r="E175" s="197"/>
      <c r="F175" s="197"/>
      <c r="G175" s="197"/>
    </row>
    <row r="176" spans="1:7" ht="12">
      <c r="A176" s="203" t="s">
        <v>857</v>
      </c>
      <c r="B176" s="203"/>
      <c r="C176" s="203"/>
      <c r="D176" s="203"/>
      <c r="E176" s="203"/>
      <c r="F176" s="203"/>
      <c r="G176" s="203"/>
    </row>
    <row r="177" spans="1:9" ht="12">
      <c r="A177" s="205" t="s">
        <v>858</v>
      </c>
      <c r="B177" s="205"/>
      <c r="C177" s="205"/>
      <c r="D177" s="205"/>
      <c r="E177" s="205"/>
      <c r="F177" s="205"/>
      <c r="G177" s="205"/>
    </row>
    <row r="178" spans="1:9" ht="12">
      <c r="A178" s="210"/>
      <c r="B178" s="197"/>
      <c r="C178" s="197"/>
      <c r="D178" s="197"/>
      <c r="E178" s="197"/>
      <c r="F178" s="197"/>
      <c r="G178" s="197"/>
    </row>
    <row r="179" spans="1:9" ht="12">
      <c r="A179" s="186" t="s">
        <v>859</v>
      </c>
      <c r="B179" s="186"/>
      <c r="C179" s="186"/>
      <c r="D179" s="186"/>
      <c r="E179" s="186"/>
      <c r="F179" s="186"/>
      <c r="G179" s="186"/>
    </row>
    <row r="180" spans="1:9" ht="12">
      <c r="A180" s="205" t="s">
        <v>860</v>
      </c>
      <c r="B180" s="205"/>
      <c r="C180" s="205"/>
      <c r="D180" s="205"/>
      <c r="E180" s="205"/>
      <c r="F180" s="205"/>
      <c r="G180" s="205"/>
    </row>
    <row r="181" spans="1:9" ht="12">
      <c r="A181" s="207"/>
      <c r="B181" s="197"/>
      <c r="C181" s="197"/>
      <c r="D181" s="197"/>
      <c r="E181" s="197"/>
      <c r="F181" s="197"/>
      <c r="G181" s="197"/>
    </row>
    <row r="182" spans="1:9" ht="12">
      <c r="A182" s="185" t="s">
        <v>861</v>
      </c>
    </row>
    <row r="183" spans="1:9" ht="12">
      <c r="A183" s="212"/>
      <c r="B183" s="213"/>
      <c r="C183" s="213"/>
      <c r="D183" s="213"/>
      <c r="E183" s="213"/>
      <c r="F183" s="213"/>
      <c r="G183" s="213"/>
    </row>
    <row r="184" spans="1:9" ht="12">
      <c r="A184" s="214" t="s">
        <v>7</v>
      </c>
      <c r="B184" s="214"/>
      <c r="C184" s="214"/>
      <c r="D184" s="214"/>
      <c r="E184" s="214"/>
      <c r="F184" s="215" t="s">
        <v>862</v>
      </c>
      <c r="G184" s="215" t="s">
        <v>863</v>
      </c>
    </row>
    <row r="185" spans="1:9" ht="12">
      <c r="A185" s="216"/>
      <c r="B185" s="216"/>
      <c r="C185" s="216"/>
      <c r="D185" s="216"/>
      <c r="E185" s="216"/>
      <c r="F185" s="217" t="s">
        <v>864</v>
      </c>
      <c r="G185" s="217" t="s">
        <v>864</v>
      </c>
    </row>
    <row r="186" spans="1:9" ht="24">
      <c r="A186" s="218" t="s">
        <v>865</v>
      </c>
      <c r="F186" s="219">
        <f>+F187+F188</f>
        <v>7372202198.3000002</v>
      </c>
      <c r="G186" s="219">
        <f>+G187+G188</f>
        <v>118468136906</v>
      </c>
    </row>
    <row r="187" spans="1:9" ht="12.75">
      <c r="A187" s="188" t="s">
        <v>866</v>
      </c>
      <c r="B187" s="188"/>
      <c r="C187" s="188"/>
      <c r="D187" s="188"/>
      <c r="F187" s="220">
        <v>6663974204.3000002</v>
      </c>
      <c r="G187" s="221">
        <v>117647952259</v>
      </c>
      <c r="I187" s="222"/>
    </row>
    <row r="188" spans="1:9" ht="12.75">
      <c r="A188" s="188" t="s">
        <v>867</v>
      </c>
      <c r="B188" s="188"/>
      <c r="C188" s="188"/>
      <c r="D188" s="188"/>
      <c r="F188" s="223">
        <v>708227994</v>
      </c>
      <c r="G188" s="221">
        <v>820184647</v>
      </c>
    </row>
    <row r="189" spans="1:9" ht="12">
      <c r="A189" s="224" t="s">
        <v>645</v>
      </c>
      <c r="B189" s="224"/>
      <c r="C189" s="224"/>
      <c r="D189" s="224"/>
      <c r="F189" s="219">
        <v>116000000000</v>
      </c>
      <c r="G189" s="225"/>
    </row>
    <row r="190" spans="1:9" ht="12.75">
      <c r="A190" s="226" t="s">
        <v>868</v>
      </c>
      <c r="B190" s="226"/>
      <c r="C190" s="226"/>
      <c r="D190" s="226"/>
      <c r="E190" s="213"/>
      <c r="F190" s="220">
        <v>116000000000</v>
      </c>
      <c r="G190" s="227"/>
    </row>
    <row r="191" spans="1:9" ht="12.75" thickBot="1">
      <c r="A191" s="228" t="s">
        <v>869</v>
      </c>
      <c r="B191" s="228"/>
      <c r="C191" s="228"/>
      <c r="D191" s="228"/>
      <c r="E191" s="228"/>
      <c r="F191" s="229">
        <f>F186+F189</f>
        <v>123372202198.3</v>
      </c>
      <c r="G191" s="229">
        <f>+G187+G188</f>
        <v>118468136906</v>
      </c>
    </row>
    <row r="192" spans="1:9" ht="12.75" thickTop="1">
      <c r="A192" s="191"/>
    </row>
    <row r="193" spans="1:7" ht="12">
      <c r="A193" s="185" t="s">
        <v>870</v>
      </c>
    </row>
    <row r="194" spans="1:7" ht="12">
      <c r="A194" s="230"/>
    </row>
    <row r="195" spans="1:7" ht="36">
      <c r="A195" s="231" t="s">
        <v>7</v>
      </c>
      <c r="B195" s="231"/>
      <c r="C195" s="231"/>
      <c r="D195" s="231"/>
      <c r="E195" s="231"/>
      <c r="F195" s="232" t="s">
        <v>871</v>
      </c>
      <c r="G195" s="232" t="s">
        <v>872</v>
      </c>
    </row>
    <row r="196" spans="1:7" ht="12">
      <c r="A196" s="233" t="s">
        <v>873</v>
      </c>
      <c r="F196" s="234"/>
      <c r="G196" s="234"/>
    </row>
    <row r="197" spans="1:7" ht="12">
      <c r="A197" s="235" t="s">
        <v>874</v>
      </c>
      <c r="B197" s="235"/>
      <c r="C197" s="235"/>
      <c r="D197" s="235"/>
      <c r="F197" s="236"/>
      <c r="G197" s="236"/>
    </row>
    <row r="198" spans="1:7" ht="12">
      <c r="A198" s="237" t="s">
        <v>869</v>
      </c>
      <c r="B198" s="237"/>
      <c r="C198" s="237"/>
      <c r="D198" s="237"/>
      <c r="E198" s="237"/>
      <c r="F198" s="238"/>
      <c r="G198" s="238"/>
    </row>
    <row r="199" spans="1:7" ht="12">
      <c r="A199" s="239"/>
      <c r="B199" s="240"/>
      <c r="C199" s="240"/>
    </row>
    <row r="200" spans="1:7" ht="12">
      <c r="A200" s="233" t="s">
        <v>875</v>
      </c>
      <c r="B200" s="240"/>
      <c r="C200" s="240"/>
    </row>
    <row r="201" spans="1:7" ht="12">
      <c r="A201" s="235" t="s">
        <v>876</v>
      </c>
      <c r="B201" s="235"/>
      <c r="C201" s="235"/>
      <c r="D201" s="235"/>
      <c r="F201" s="241">
        <v>29507326</v>
      </c>
      <c r="G201" s="241">
        <v>1801078938720</v>
      </c>
    </row>
    <row r="202" spans="1:7" ht="12.75" thickBot="1">
      <c r="A202" s="242" t="s">
        <v>869</v>
      </c>
      <c r="B202" s="242"/>
      <c r="C202" s="242"/>
      <c r="D202" s="242"/>
      <c r="E202" s="242"/>
      <c r="F202" s="243" t="s">
        <v>877</v>
      </c>
      <c r="G202" s="244">
        <f>G201</f>
        <v>1801078938720</v>
      </c>
    </row>
    <row r="203" spans="1:7" ht="12.75" thickTop="1">
      <c r="A203" s="201"/>
    </row>
    <row r="204" spans="1:7" ht="12">
      <c r="A204" s="185" t="s">
        <v>878</v>
      </c>
    </row>
    <row r="205" spans="1:7" ht="12">
      <c r="A205" s="191"/>
    </row>
    <row r="206" spans="1:7" ht="12">
      <c r="A206" s="202" t="s">
        <v>879</v>
      </c>
      <c r="B206" s="202"/>
      <c r="C206" s="202"/>
      <c r="D206" s="202"/>
      <c r="E206" s="202"/>
      <c r="F206" s="202"/>
      <c r="G206" s="202"/>
    </row>
    <row r="207" spans="1:7" ht="12">
      <c r="A207" s="245"/>
    </row>
    <row r="208" spans="1:7" ht="12">
      <c r="A208" s="246" t="s">
        <v>880</v>
      </c>
      <c r="B208" s="246"/>
      <c r="C208" s="246"/>
      <c r="D208" s="246" t="s">
        <v>862</v>
      </c>
      <c r="E208" s="246"/>
      <c r="F208" s="246" t="s">
        <v>881</v>
      </c>
      <c r="G208" s="246"/>
    </row>
    <row r="209" spans="1:7" ht="12">
      <c r="A209" s="247"/>
      <c r="B209" s="247"/>
      <c r="C209" s="247"/>
      <c r="D209" s="248" t="s">
        <v>882</v>
      </c>
      <c r="E209" s="248" t="s">
        <v>883</v>
      </c>
      <c r="F209" s="249" t="s">
        <v>882</v>
      </c>
      <c r="G209" s="249" t="s">
        <v>883</v>
      </c>
    </row>
    <row r="210" spans="1:7" ht="12">
      <c r="A210" s="250"/>
      <c r="B210" s="250"/>
      <c r="C210" s="250"/>
      <c r="D210" s="251" t="s">
        <v>864</v>
      </c>
      <c r="E210" s="251" t="s">
        <v>864</v>
      </c>
      <c r="F210" s="252" t="s">
        <v>864</v>
      </c>
      <c r="G210" s="252" t="s">
        <v>864</v>
      </c>
    </row>
    <row r="211" spans="1:7" ht="12">
      <c r="A211" s="239" t="s">
        <v>884</v>
      </c>
      <c r="D211" s="240"/>
      <c r="E211" s="240"/>
      <c r="F211" s="240"/>
      <c r="G211" s="240"/>
    </row>
    <row r="212" spans="1:7" ht="12">
      <c r="A212" s="253" t="s">
        <v>885</v>
      </c>
      <c r="D212" s="254" t="s">
        <v>886</v>
      </c>
      <c r="E212" s="254" t="s">
        <v>887</v>
      </c>
      <c r="F212" s="254" t="s">
        <v>886</v>
      </c>
      <c r="G212" s="255" t="s">
        <v>887</v>
      </c>
    </row>
    <row r="213" spans="1:7" ht="12">
      <c r="A213" s="253" t="s">
        <v>888</v>
      </c>
      <c r="D213" s="254" t="s">
        <v>889</v>
      </c>
      <c r="E213" s="254" t="s">
        <v>887</v>
      </c>
      <c r="F213" s="254" t="s">
        <v>889</v>
      </c>
      <c r="G213" s="255" t="s">
        <v>887</v>
      </c>
    </row>
    <row r="214" spans="1:7" ht="12.75" thickBot="1">
      <c r="A214" s="242" t="s">
        <v>869</v>
      </c>
      <c r="B214" s="242"/>
      <c r="C214" s="242"/>
      <c r="D214" s="243" t="s">
        <v>890</v>
      </c>
      <c r="E214" s="243" t="s">
        <v>887</v>
      </c>
      <c r="F214" s="243" t="s">
        <v>890</v>
      </c>
      <c r="G214" s="256" t="s">
        <v>887</v>
      </c>
    </row>
    <row r="215" spans="1:7" ht="12.75" thickTop="1"/>
    <row r="216" spans="1:7" ht="12">
      <c r="A216" s="202" t="s">
        <v>891</v>
      </c>
      <c r="B216" s="202"/>
      <c r="C216" s="202"/>
      <c r="D216" s="202"/>
      <c r="E216" s="202"/>
      <c r="F216" s="202"/>
      <c r="G216" s="202"/>
    </row>
    <row r="217" spans="1:7" ht="12">
      <c r="A217" s="245"/>
    </row>
    <row r="218" spans="1:7" ht="12">
      <c r="A218" s="257" t="s">
        <v>7</v>
      </c>
      <c r="B218" s="257"/>
      <c r="C218" s="257"/>
      <c r="D218" s="257"/>
      <c r="E218" s="257"/>
      <c r="F218" s="258" t="s">
        <v>862</v>
      </c>
      <c r="G218" s="258" t="s">
        <v>863</v>
      </c>
    </row>
    <row r="219" spans="1:7" ht="12">
      <c r="A219" s="259"/>
      <c r="B219" s="259"/>
      <c r="C219" s="259"/>
      <c r="D219" s="259"/>
      <c r="E219" s="259"/>
      <c r="F219" s="260" t="s">
        <v>864</v>
      </c>
      <c r="G219" s="260" t="s">
        <v>864</v>
      </c>
    </row>
    <row r="220" spans="1:7" ht="12">
      <c r="A220" s="205" t="s">
        <v>892</v>
      </c>
      <c r="B220" s="205"/>
      <c r="C220" s="205"/>
      <c r="D220" s="205"/>
      <c r="E220" s="205"/>
      <c r="F220" s="261"/>
      <c r="G220" s="261"/>
    </row>
    <row r="221" spans="1:7" ht="12">
      <c r="A221" s="262" t="s">
        <v>893</v>
      </c>
      <c r="B221" s="262"/>
      <c r="C221" s="262"/>
      <c r="D221" s="262"/>
      <c r="E221" s="262"/>
      <c r="F221" s="263">
        <v>25403945074</v>
      </c>
      <c r="G221" s="264" t="s">
        <v>894</v>
      </c>
    </row>
    <row r="222" spans="1:7" ht="12">
      <c r="A222" s="265" t="s">
        <v>895</v>
      </c>
      <c r="B222" s="265"/>
      <c r="C222" s="265"/>
      <c r="D222" s="265"/>
      <c r="E222" s="265"/>
      <c r="F222" s="263">
        <v>909421643</v>
      </c>
      <c r="G222" s="266" t="s">
        <v>896</v>
      </c>
    </row>
    <row r="223" spans="1:7" ht="12">
      <c r="A223" s="267" t="s">
        <v>869</v>
      </c>
      <c r="B223" s="267"/>
      <c r="C223" s="267"/>
      <c r="D223" s="267"/>
      <c r="E223" s="267"/>
      <c r="F223" s="268">
        <f>SUM(F221:F222)</f>
        <v>26313366717</v>
      </c>
      <c r="G223" s="269" t="s">
        <v>897</v>
      </c>
    </row>
    <row r="224" spans="1:7" ht="12">
      <c r="A224" s="191"/>
    </row>
    <row r="226" spans="1:7" ht="12">
      <c r="A226" s="185" t="s">
        <v>898</v>
      </c>
    </row>
    <row r="227" spans="1:7" ht="12">
      <c r="A227" s="270"/>
    </row>
    <row r="228" spans="1:7" ht="12">
      <c r="A228" s="271" t="s">
        <v>7</v>
      </c>
      <c r="B228" s="271"/>
      <c r="C228" s="271"/>
      <c r="D228" s="271"/>
      <c r="E228" s="271"/>
      <c r="F228" s="272" t="s">
        <v>899</v>
      </c>
      <c r="G228" s="272" t="s">
        <v>881</v>
      </c>
    </row>
    <row r="229" spans="1:7" ht="12">
      <c r="A229" s="273"/>
      <c r="B229" s="273"/>
      <c r="C229" s="273"/>
      <c r="D229" s="273"/>
      <c r="E229" s="273"/>
      <c r="F229" s="260" t="s">
        <v>864</v>
      </c>
      <c r="G229" s="260" t="s">
        <v>864</v>
      </c>
    </row>
    <row r="230" spans="1:7" ht="12">
      <c r="A230" s="274" t="s">
        <v>900</v>
      </c>
      <c r="B230" s="274"/>
      <c r="C230" s="274"/>
      <c r="D230" s="274"/>
      <c r="E230" s="274"/>
      <c r="F230" s="240"/>
      <c r="G230" s="240"/>
    </row>
    <row r="231" spans="1:7" ht="12">
      <c r="A231" s="275" t="s">
        <v>901</v>
      </c>
      <c r="B231" s="275"/>
      <c r="C231" s="275"/>
      <c r="D231" s="275"/>
      <c r="E231" s="275"/>
      <c r="F231" s="276"/>
      <c r="G231" s="276" t="s">
        <v>902</v>
      </c>
    </row>
    <row r="232" spans="1:7" ht="12.75" thickBot="1">
      <c r="A232" s="277" t="s">
        <v>869</v>
      </c>
      <c r="B232" s="277"/>
      <c r="C232" s="277"/>
      <c r="D232" s="277"/>
      <c r="E232" s="277"/>
      <c r="F232" s="243"/>
      <c r="G232" s="243" t="s">
        <v>902</v>
      </c>
    </row>
    <row r="233" spans="1:7" ht="12.75" thickTop="1">
      <c r="A233" s="201"/>
    </row>
    <row r="234" spans="1:7" ht="12">
      <c r="A234" s="185" t="s">
        <v>903</v>
      </c>
    </row>
    <row r="235" spans="1:7" ht="12">
      <c r="A235" s="191"/>
    </row>
    <row r="236" spans="1:7" ht="12">
      <c r="A236" s="271" t="s">
        <v>7</v>
      </c>
      <c r="B236" s="271"/>
      <c r="C236" s="271"/>
      <c r="D236" s="271"/>
      <c r="E236" s="271"/>
      <c r="F236" s="272" t="s">
        <v>899</v>
      </c>
      <c r="G236" s="272" t="s">
        <v>881</v>
      </c>
    </row>
    <row r="237" spans="1:7" ht="12">
      <c r="A237" s="273"/>
      <c r="B237" s="273"/>
      <c r="C237" s="273"/>
      <c r="D237" s="273"/>
      <c r="E237" s="273"/>
      <c r="F237" s="260" t="s">
        <v>864</v>
      </c>
      <c r="G237" s="260" t="s">
        <v>864</v>
      </c>
    </row>
    <row r="238" spans="1:7" ht="12">
      <c r="A238" s="193" t="s">
        <v>904</v>
      </c>
      <c r="B238" s="193"/>
      <c r="C238" s="193"/>
      <c r="D238" s="193"/>
      <c r="E238" s="193"/>
      <c r="F238" s="200"/>
      <c r="G238" s="236"/>
    </row>
    <row r="239" spans="1:7" ht="12">
      <c r="A239" s="205" t="s">
        <v>905</v>
      </c>
      <c r="B239" s="205"/>
      <c r="C239" s="205"/>
      <c r="D239" s="205"/>
      <c r="E239" s="205"/>
      <c r="F239" s="241">
        <v>1569000000</v>
      </c>
      <c r="G239" s="241">
        <v>1569000000</v>
      </c>
    </row>
    <row r="240" spans="1:7" ht="12">
      <c r="A240" s="205" t="s">
        <v>906</v>
      </c>
      <c r="B240" s="205"/>
      <c r="C240" s="205"/>
      <c r="D240" s="205"/>
      <c r="E240" s="205"/>
      <c r="F240" s="241">
        <v>4069115288</v>
      </c>
      <c r="G240" s="241">
        <v>4069115288</v>
      </c>
    </row>
    <row r="241" spans="1:7" ht="12">
      <c r="A241" s="205" t="s">
        <v>907</v>
      </c>
      <c r="B241" s="205"/>
      <c r="C241" s="205"/>
      <c r="D241" s="205"/>
      <c r="E241" s="205"/>
      <c r="F241" s="241">
        <v>7303000000</v>
      </c>
      <c r="G241" s="241">
        <v>7303000000</v>
      </c>
    </row>
    <row r="242" spans="1:7" ht="12">
      <c r="A242" s="205" t="s">
        <v>908</v>
      </c>
      <c r="B242" s="205"/>
      <c r="C242" s="205"/>
      <c r="D242" s="205"/>
      <c r="E242" s="205"/>
      <c r="F242" s="241">
        <v>9753339819</v>
      </c>
      <c r="G242" s="241">
        <v>9753339819</v>
      </c>
    </row>
    <row r="243" spans="1:7" ht="12.75">
      <c r="A243" s="205" t="s">
        <v>909</v>
      </c>
      <c r="B243" s="205"/>
      <c r="C243" s="205"/>
      <c r="D243" s="205"/>
      <c r="E243" s="205"/>
      <c r="F243" s="220">
        <v>426622352</v>
      </c>
      <c r="G243" s="241">
        <v>330627562</v>
      </c>
    </row>
    <row r="244" spans="1:7" ht="12.75" thickBot="1">
      <c r="A244" s="277" t="s">
        <v>869</v>
      </c>
      <c r="B244" s="277"/>
      <c r="C244" s="277"/>
      <c r="D244" s="277"/>
      <c r="E244" s="277"/>
      <c r="F244" s="278">
        <f>SUM(F239:F243)</f>
        <v>23121077459</v>
      </c>
      <c r="G244" s="244">
        <f>SUM(G239:G243)</f>
        <v>23025082669</v>
      </c>
    </row>
    <row r="245" spans="1:7" ht="12.75" thickTop="1">
      <c r="A245" s="193" t="s">
        <v>910</v>
      </c>
      <c r="B245" s="193"/>
      <c r="C245" s="193"/>
      <c r="D245" s="193"/>
      <c r="E245" s="193"/>
      <c r="F245" s="201"/>
      <c r="G245" s="201"/>
    </row>
    <row r="246" spans="1:7" ht="12">
      <c r="A246" s="205" t="s">
        <v>911</v>
      </c>
      <c r="B246" s="205"/>
      <c r="C246" s="205"/>
      <c r="D246" s="205"/>
      <c r="E246" s="205"/>
      <c r="F246" s="241">
        <v>11753200000</v>
      </c>
      <c r="G246" s="241">
        <v>11753200000</v>
      </c>
    </row>
    <row r="247" spans="1:7" ht="12">
      <c r="A247" s="279" t="s">
        <v>912</v>
      </c>
      <c r="B247" s="279"/>
      <c r="C247" s="279"/>
      <c r="D247" s="279"/>
      <c r="E247" s="279"/>
      <c r="F247" s="241">
        <v>825835000</v>
      </c>
      <c r="G247" s="236"/>
    </row>
    <row r="248" spans="1:7" ht="12.75" thickBot="1">
      <c r="A248" s="277" t="s">
        <v>869</v>
      </c>
      <c r="B248" s="277"/>
      <c r="C248" s="277"/>
      <c r="D248" s="277"/>
      <c r="E248" s="277"/>
      <c r="F248" s="278">
        <f>SUM(F246:F247)</f>
        <v>12579035000</v>
      </c>
      <c r="G248" s="244">
        <f>SUM(G246:G247)</f>
        <v>11753200000</v>
      </c>
    </row>
    <row r="249" spans="1:7" ht="12.75" thickTop="1">
      <c r="A249" s="280" t="s">
        <v>913</v>
      </c>
      <c r="B249" s="280"/>
      <c r="C249" s="280"/>
      <c r="D249" s="280"/>
      <c r="E249" s="280"/>
    </row>
    <row r="250" spans="1:7" ht="12">
      <c r="A250" s="188" t="s">
        <v>914</v>
      </c>
      <c r="B250" s="188"/>
      <c r="C250" s="188"/>
      <c r="D250" s="188"/>
      <c r="E250" s="188"/>
      <c r="F250" s="236" t="s">
        <v>915</v>
      </c>
      <c r="G250" s="236" t="s">
        <v>915</v>
      </c>
    </row>
    <row r="251" spans="1:7" ht="12">
      <c r="A251" s="191"/>
    </row>
    <row r="252" spans="1:7" ht="12">
      <c r="A252" s="205" t="s">
        <v>916</v>
      </c>
      <c r="B252" s="205"/>
      <c r="C252" s="205"/>
      <c r="D252" s="205"/>
      <c r="E252" s="205"/>
      <c r="F252" s="205"/>
      <c r="G252" s="205"/>
    </row>
    <row r="253" spans="1:7" ht="12">
      <c r="A253" s="205" t="s">
        <v>917</v>
      </c>
      <c r="B253" s="205"/>
      <c r="C253" s="205"/>
      <c r="D253" s="205"/>
      <c r="E253" s="205"/>
      <c r="F253" s="205"/>
      <c r="G253" s="205"/>
    </row>
    <row r="254" spans="1:7" ht="12">
      <c r="A254" s="205" t="s">
        <v>918</v>
      </c>
      <c r="B254" s="205"/>
      <c r="C254" s="205"/>
      <c r="D254" s="205"/>
      <c r="E254" s="205"/>
      <c r="F254" s="205"/>
      <c r="G254" s="205"/>
    </row>
    <row r="255" spans="1:7" ht="12"/>
    <row r="256" spans="1:7" ht="12">
      <c r="A256" s="230" t="s">
        <v>919</v>
      </c>
    </row>
    <row r="257" spans="1:7" ht="12.75" thickBot="1">
      <c r="A257" s="191"/>
    </row>
    <row r="258" spans="1:7" ht="24">
      <c r="A258" s="281" t="s">
        <v>920</v>
      </c>
      <c r="B258" s="282" t="s">
        <v>921</v>
      </c>
      <c r="C258" s="283" t="s">
        <v>922</v>
      </c>
      <c r="D258" s="283" t="s">
        <v>923</v>
      </c>
      <c r="E258" s="283" t="s">
        <v>924</v>
      </c>
      <c r="F258" s="283" t="s">
        <v>925</v>
      </c>
      <c r="G258" s="283" t="s">
        <v>926</v>
      </c>
    </row>
    <row r="259" spans="1:7" ht="12.75" thickBot="1">
      <c r="A259" s="284"/>
      <c r="B259" s="285"/>
      <c r="C259" s="286" t="s">
        <v>864</v>
      </c>
      <c r="D259" s="286" t="s">
        <v>864</v>
      </c>
      <c r="E259" s="286" t="s">
        <v>864</v>
      </c>
      <c r="F259" s="286" t="s">
        <v>864</v>
      </c>
      <c r="G259" s="286" t="s">
        <v>864</v>
      </c>
    </row>
    <row r="260" spans="1:7" ht="12">
      <c r="A260" s="287"/>
      <c r="B260" s="288" t="s">
        <v>927</v>
      </c>
      <c r="C260" s="234"/>
      <c r="D260" s="289"/>
      <c r="E260" s="289"/>
      <c r="F260" s="289"/>
      <c r="G260" s="234"/>
    </row>
    <row r="261" spans="1:7" ht="12">
      <c r="A261" s="287"/>
      <c r="B261" s="290" t="s">
        <v>905</v>
      </c>
      <c r="C261" s="236" t="s">
        <v>928</v>
      </c>
      <c r="D261" s="261" t="s">
        <v>887</v>
      </c>
      <c r="E261" s="291" t="s">
        <v>887</v>
      </c>
      <c r="F261" s="261" t="s">
        <v>928</v>
      </c>
      <c r="G261" s="236" t="s">
        <v>928</v>
      </c>
    </row>
    <row r="262" spans="1:7" ht="12">
      <c r="A262" s="287"/>
      <c r="B262" s="290" t="s">
        <v>906</v>
      </c>
      <c r="C262" s="236" t="s">
        <v>929</v>
      </c>
      <c r="D262" s="261" t="s">
        <v>887</v>
      </c>
      <c r="E262" s="291" t="s">
        <v>887</v>
      </c>
      <c r="F262" s="261" t="s">
        <v>929</v>
      </c>
      <c r="G262" s="236" t="s">
        <v>929</v>
      </c>
    </row>
    <row r="263" spans="1:7" ht="12">
      <c r="A263" s="287"/>
      <c r="B263" s="290" t="s">
        <v>907</v>
      </c>
      <c r="C263" s="236" t="s">
        <v>930</v>
      </c>
      <c r="D263" s="261" t="s">
        <v>887</v>
      </c>
      <c r="E263" s="291" t="s">
        <v>887</v>
      </c>
      <c r="F263" s="261" t="s">
        <v>930</v>
      </c>
      <c r="G263" s="236" t="s">
        <v>930</v>
      </c>
    </row>
    <row r="264" spans="1:7" ht="12.75" thickBot="1">
      <c r="A264" s="287"/>
      <c r="B264" s="290" t="s">
        <v>908</v>
      </c>
      <c r="C264" s="236" t="s">
        <v>931</v>
      </c>
      <c r="D264" s="261" t="s">
        <v>887</v>
      </c>
      <c r="E264" s="291" t="s">
        <v>887</v>
      </c>
      <c r="F264" s="261" t="s">
        <v>931</v>
      </c>
      <c r="G264" s="236" t="s">
        <v>931</v>
      </c>
    </row>
    <row r="265" spans="1:7" ht="12.75" thickBot="1">
      <c r="A265" s="292"/>
      <c r="B265" s="293" t="s">
        <v>869</v>
      </c>
      <c r="C265" s="294" t="s">
        <v>915</v>
      </c>
      <c r="D265" s="294" t="s">
        <v>887</v>
      </c>
      <c r="E265" s="295" t="s">
        <v>887</v>
      </c>
      <c r="F265" s="294" t="s">
        <v>915</v>
      </c>
      <c r="G265" s="294" t="s">
        <v>915</v>
      </c>
    </row>
    <row r="266" spans="1:7" ht="12.75" thickTop="1"/>
    <row r="267" spans="1:7" ht="12">
      <c r="A267" s="185" t="s">
        <v>932</v>
      </c>
    </row>
    <row r="268" spans="1:7" ht="12">
      <c r="A268" s="296"/>
    </row>
    <row r="269" spans="1:7" ht="12">
      <c r="A269" s="271" t="s">
        <v>7</v>
      </c>
      <c r="B269" s="271"/>
      <c r="C269" s="271"/>
      <c r="D269" s="271"/>
      <c r="E269" s="271"/>
      <c r="F269" s="272" t="s">
        <v>899</v>
      </c>
      <c r="G269" s="272" t="s">
        <v>881</v>
      </c>
    </row>
    <row r="270" spans="1:7" ht="12">
      <c r="A270" s="273"/>
      <c r="B270" s="273"/>
      <c r="C270" s="273"/>
      <c r="D270" s="273"/>
      <c r="E270" s="273"/>
      <c r="F270" s="260" t="s">
        <v>864</v>
      </c>
      <c r="G270" s="260" t="s">
        <v>864</v>
      </c>
    </row>
    <row r="271" spans="1:7" ht="12">
      <c r="A271" s="297" t="s">
        <v>933</v>
      </c>
      <c r="B271" s="297"/>
      <c r="C271" s="297"/>
      <c r="D271" s="297"/>
      <c r="E271" s="297"/>
      <c r="F271" s="289"/>
      <c r="G271" s="289"/>
    </row>
    <row r="272" spans="1:7" ht="12">
      <c r="A272" s="205" t="s">
        <v>934</v>
      </c>
      <c r="B272" s="205"/>
      <c r="C272" s="205"/>
      <c r="D272" s="205"/>
      <c r="E272" s="205"/>
      <c r="F272" s="236"/>
      <c r="G272" s="236" t="s">
        <v>935</v>
      </c>
    </row>
    <row r="273" spans="1:7" ht="12">
      <c r="A273" s="205" t="s">
        <v>936</v>
      </c>
      <c r="B273" s="205"/>
      <c r="C273" s="205"/>
      <c r="D273" s="205"/>
      <c r="E273" s="205"/>
      <c r="F273" s="236"/>
      <c r="G273" s="236" t="s">
        <v>937</v>
      </c>
    </row>
    <row r="274" spans="1:7" ht="12">
      <c r="A274" s="205" t="s">
        <v>938</v>
      </c>
      <c r="B274" s="205"/>
      <c r="C274" s="205"/>
      <c r="D274" s="205"/>
      <c r="E274" s="205"/>
      <c r="F274" s="241"/>
      <c r="G274" s="236" t="s">
        <v>939</v>
      </c>
    </row>
    <row r="275" spans="1:7" ht="12">
      <c r="A275" s="298" t="s">
        <v>869</v>
      </c>
      <c r="B275" s="298"/>
      <c r="C275" s="298"/>
      <c r="D275" s="298"/>
      <c r="E275" s="298"/>
      <c r="F275" s="299">
        <f>F274</f>
        <v>0</v>
      </c>
      <c r="G275" s="300" t="s">
        <v>940</v>
      </c>
    </row>
    <row r="276" spans="1:7" ht="12">
      <c r="A276" s="297" t="s">
        <v>941</v>
      </c>
      <c r="B276" s="297"/>
      <c r="C276" s="297"/>
      <c r="D276" s="297"/>
      <c r="E276" s="297"/>
    </row>
    <row r="277" spans="1:7" ht="12">
      <c r="A277" s="205" t="s">
        <v>938</v>
      </c>
      <c r="B277" s="205"/>
      <c r="C277" s="205"/>
      <c r="D277" s="205"/>
      <c r="E277" s="205"/>
      <c r="F277" s="241">
        <v>264987371</v>
      </c>
      <c r="G277" s="261" t="s">
        <v>942</v>
      </c>
    </row>
    <row r="278" spans="1:7" ht="12.75" thickBot="1">
      <c r="A278" s="242" t="s">
        <v>869</v>
      </c>
      <c r="B278" s="242"/>
      <c r="C278" s="242"/>
      <c r="D278" s="242"/>
      <c r="E278" s="242"/>
      <c r="F278" s="244">
        <f>F277</f>
        <v>264987371</v>
      </c>
      <c r="G278" s="243" t="s">
        <v>942</v>
      </c>
    </row>
    <row r="279" spans="1:7" ht="12.75" thickTop="1">
      <c r="A279" s="245"/>
    </row>
    <row r="280" spans="1:7" ht="12">
      <c r="A280" s="245"/>
    </row>
    <row r="281" spans="1:7" ht="12">
      <c r="A281" s="185" t="s">
        <v>943</v>
      </c>
    </row>
    <row r="282" spans="1:7" ht="12">
      <c r="A282" s="185"/>
    </row>
    <row r="283" spans="1:7" ht="12">
      <c r="A283" s="187" t="s">
        <v>944</v>
      </c>
      <c r="B283" s="187"/>
      <c r="C283" s="187"/>
      <c r="D283" s="187"/>
      <c r="E283" s="187"/>
      <c r="F283" s="187"/>
      <c r="G283" s="187"/>
    </row>
    <row r="284" spans="1:7" ht="12">
      <c r="A284" s="185"/>
    </row>
    <row r="285" spans="1:7" ht="12">
      <c r="A285" s="185"/>
    </row>
    <row r="286" spans="1:7" ht="12">
      <c r="A286" s="185" t="s">
        <v>945</v>
      </c>
    </row>
    <row r="287" spans="1:7" ht="12">
      <c r="A287" s="230"/>
    </row>
    <row r="288" spans="1:7" ht="12">
      <c r="A288" s="214" t="s">
        <v>7</v>
      </c>
      <c r="B288" s="214"/>
      <c r="C288" s="214"/>
      <c r="D288" s="272" t="s">
        <v>946</v>
      </c>
      <c r="E288" s="257" t="s">
        <v>947</v>
      </c>
      <c r="F288" s="257" t="s">
        <v>948</v>
      </c>
      <c r="G288" s="257" t="s">
        <v>869</v>
      </c>
    </row>
    <row r="289" spans="1:8" ht="12">
      <c r="A289" s="301"/>
      <c r="B289" s="301"/>
      <c r="C289" s="301"/>
      <c r="D289" s="302" t="s">
        <v>949</v>
      </c>
      <c r="E289" s="303"/>
      <c r="F289" s="303"/>
      <c r="G289" s="303"/>
    </row>
    <row r="290" spans="1:8" ht="12">
      <c r="A290" s="216"/>
      <c r="B290" s="216"/>
      <c r="C290" s="216"/>
      <c r="D290" s="260" t="s">
        <v>864</v>
      </c>
      <c r="E290" s="260" t="s">
        <v>864</v>
      </c>
      <c r="F290" s="260" t="s">
        <v>864</v>
      </c>
      <c r="G290" s="260" t="s">
        <v>864</v>
      </c>
    </row>
    <row r="291" spans="1:8" ht="12">
      <c r="A291" s="304" t="s">
        <v>950</v>
      </c>
      <c r="B291" s="304"/>
      <c r="C291" s="304"/>
      <c r="D291" s="305"/>
      <c r="E291" s="305"/>
      <c r="F291" s="305"/>
      <c r="G291" s="305"/>
    </row>
    <row r="292" spans="1:8" ht="12">
      <c r="A292" s="306" t="s">
        <v>926</v>
      </c>
      <c r="B292" s="306"/>
      <c r="C292" s="306"/>
      <c r="D292" s="221">
        <f>6797411210-F292</f>
        <v>6665657385</v>
      </c>
      <c r="E292" s="307" t="s">
        <v>887</v>
      </c>
      <c r="F292" s="221">
        <v>131753825</v>
      </c>
      <c r="G292" s="221">
        <f>SUM(D292:F292)</f>
        <v>6797411210</v>
      </c>
    </row>
    <row r="293" spans="1:8" ht="12">
      <c r="A293" s="306" t="s">
        <v>951</v>
      </c>
      <c r="B293" s="306"/>
      <c r="C293" s="306"/>
      <c r="D293" s="307" t="s">
        <v>887</v>
      </c>
      <c r="E293" s="307" t="s">
        <v>887</v>
      </c>
      <c r="F293" s="307" t="s">
        <v>887</v>
      </c>
      <c r="G293" s="307" t="s">
        <v>887</v>
      </c>
    </row>
    <row r="294" spans="1:8" ht="12">
      <c r="A294" s="306" t="s">
        <v>952</v>
      </c>
      <c r="B294" s="306"/>
      <c r="C294" s="306"/>
      <c r="D294" s="307" t="s">
        <v>887</v>
      </c>
      <c r="E294" s="307" t="s">
        <v>887</v>
      </c>
      <c r="F294" s="307" t="s">
        <v>887</v>
      </c>
      <c r="G294" s="307" t="s">
        <v>887</v>
      </c>
    </row>
    <row r="295" spans="1:8" ht="12">
      <c r="A295" s="308" t="s">
        <v>925</v>
      </c>
      <c r="B295" s="308"/>
      <c r="C295" s="308"/>
      <c r="D295" s="309">
        <f>SUM(D292:D294)</f>
        <v>6665657385</v>
      </c>
      <c r="E295" s="309">
        <f t="shared" ref="E295:G295" si="0">SUM(E292:E294)</f>
        <v>0</v>
      </c>
      <c r="F295" s="309">
        <f t="shared" si="0"/>
        <v>131753825</v>
      </c>
      <c r="G295" s="309">
        <f t="shared" si="0"/>
        <v>6797411210</v>
      </c>
    </row>
    <row r="296" spans="1:8" ht="12">
      <c r="A296" s="304" t="s">
        <v>953</v>
      </c>
      <c r="B296" s="304"/>
      <c r="C296" s="304"/>
      <c r="D296" s="307"/>
      <c r="E296" s="307"/>
      <c r="F296" s="307"/>
      <c r="G296" s="307"/>
    </row>
    <row r="297" spans="1:8" ht="12">
      <c r="A297" s="306" t="s">
        <v>926</v>
      </c>
      <c r="B297" s="306"/>
      <c r="C297" s="306"/>
      <c r="D297" s="221">
        <v>6551452839</v>
      </c>
      <c r="E297" s="221" t="s">
        <v>887</v>
      </c>
      <c r="F297" s="221">
        <v>131753825</v>
      </c>
      <c r="G297" s="221">
        <f>SUM(D297:F297)</f>
        <v>6683206664</v>
      </c>
    </row>
    <row r="298" spans="1:8" ht="12">
      <c r="A298" s="306" t="s">
        <v>954</v>
      </c>
      <c r="B298" s="306"/>
      <c r="C298" s="306"/>
      <c r="D298" s="221">
        <v>13636364</v>
      </c>
      <c r="E298" s="221"/>
      <c r="F298" s="221" t="s">
        <v>887</v>
      </c>
      <c r="G298" s="221">
        <f>SUM(D298:F298)</f>
        <v>13636364</v>
      </c>
    </row>
    <row r="299" spans="1:8" ht="12">
      <c r="A299" s="306" t="s">
        <v>952</v>
      </c>
      <c r="B299" s="306"/>
      <c r="C299" s="306"/>
      <c r="D299" s="221" t="s">
        <v>887</v>
      </c>
      <c r="E299" s="221" t="s">
        <v>887</v>
      </c>
      <c r="F299" s="221" t="s">
        <v>887</v>
      </c>
      <c r="G299" s="221" t="s">
        <v>887</v>
      </c>
    </row>
    <row r="300" spans="1:8" ht="12">
      <c r="A300" s="308" t="s">
        <v>925</v>
      </c>
      <c r="B300" s="308"/>
      <c r="C300" s="308"/>
      <c r="D300" s="309">
        <f>SUM(D297:D299)</f>
        <v>6565089203</v>
      </c>
      <c r="E300" s="309" t="s">
        <v>887</v>
      </c>
      <c r="F300" s="309">
        <f>SUM(F297:F299)</f>
        <v>131753825</v>
      </c>
      <c r="G300" s="309">
        <f>SUM(G297:G299)</f>
        <v>6696843028</v>
      </c>
      <c r="H300" s="222"/>
    </row>
    <row r="301" spans="1:8" ht="12">
      <c r="A301" s="304" t="s">
        <v>955</v>
      </c>
      <c r="B301" s="304"/>
      <c r="C301" s="304"/>
      <c r="D301" s="307"/>
      <c r="E301" s="307"/>
      <c r="F301" s="307"/>
      <c r="G301" s="307"/>
    </row>
    <row r="302" spans="1:8" ht="12">
      <c r="A302" s="310" t="s">
        <v>926</v>
      </c>
      <c r="B302" s="310"/>
      <c r="C302" s="310"/>
      <c r="D302" s="311">
        <f>D292-D297</f>
        <v>114204546</v>
      </c>
      <c r="E302" s="311"/>
      <c r="F302" s="311">
        <f t="shared" ref="F302:G302" si="1">F292-F297</f>
        <v>0</v>
      </c>
      <c r="G302" s="311">
        <f t="shared" si="1"/>
        <v>114204546</v>
      </c>
    </row>
    <row r="303" spans="1:8" ht="12.75" thickBot="1">
      <c r="A303" s="312" t="s">
        <v>925</v>
      </c>
      <c r="B303" s="312"/>
      <c r="C303" s="312"/>
      <c r="D303" s="313">
        <f>D295-D300</f>
        <v>100568182</v>
      </c>
      <c r="E303" s="313"/>
      <c r="F303" s="313">
        <f t="shared" ref="F303:G303" si="2">F295-F300</f>
        <v>0</v>
      </c>
      <c r="G303" s="313">
        <f t="shared" si="2"/>
        <v>100568182</v>
      </c>
    </row>
    <row r="304" spans="1:8" ht="12.75" thickTop="1">
      <c r="A304" s="262" t="s">
        <v>913</v>
      </c>
      <c r="B304" s="262"/>
      <c r="C304" s="262"/>
      <c r="D304" s="261"/>
      <c r="E304" s="261"/>
      <c r="F304" s="261"/>
      <c r="G304" s="261"/>
    </row>
    <row r="305" spans="1:8" ht="12">
      <c r="A305" s="306" t="s">
        <v>956</v>
      </c>
      <c r="B305" s="306"/>
      <c r="C305" s="306"/>
      <c r="D305" s="261" t="s">
        <v>887</v>
      </c>
      <c r="E305" s="261" t="s">
        <v>887</v>
      </c>
      <c r="F305" s="261" t="s">
        <v>887</v>
      </c>
      <c r="G305" s="261" t="s">
        <v>887</v>
      </c>
    </row>
    <row r="306" spans="1:8" ht="12">
      <c r="A306" s="314"/>
      <c r="B306" s="314"/>
      <c r="C306" s="314"/>
      <c r="D306" s="261"/>
      <c r="E306" s="261"/>
      <c r="F306" s="261"/>
      <c r="G306" s="261"/>
    </row>
    <row r="307" spans="1:8" ht="12">
      <c r="A307" s="185" t="s">
        <v>957</v>
      </c>
    </row>
    <row r="308" spans="1:8" ht="12">
      <c r="A308" s="230"/>
    </row>
    <row r="309" spans="1:8" ht="24">
      <c r="A309" s="315" t="s">
        <v>7</v>
      </c>
      <c r="B309" s="315"/>
      <c r="C309" s="315"/>
      <c r="D309" s="315"/>
      <c r="E309" s="315"/>
      <c r="F309" s="315"/>
      <c r="G309" s="316" t="s">
        <v>958</v>
      </c>
    </row>
    <row r="310" spans="1:8" ht="12">
      <c r="A310" s="317" t="s">
        <v>950</v>
      </c>
      <c r="B310" s="317"/>
      <c r="C310" s="317"/>
      <c r="D310" s="317"/>
      <c r="E310" s="317"/>
      <c r="F310" s="317"/>
      <c r="G310" s="305"/>
    </row>
    <row r="311" spans="1:8" ht="12">
      <c r="A311" s="318" t="s">
        <v>926</v>
      </c>
      <c r="G311" s="221">
        <v>1304058000</v>
      </c>
    </row>
    <row r="312" spans="1:8" ht="12">
      <c r="A312" s="318" t="s">
        <v>959</v>
      </c>
      <c r="G312" s="221" t="s">
        <v>887</v>
      </c>
    </row>
    <row r="313" spans="1:8" ht="12">
      <c r="A313" s="319" t="s">
        <v>925</v>
      </c>
      <c r="B313" s="320"/>
      <c r="C313" s="320"/>
      <c r="D313" s="320"/>
      <c r="E313" s="320"/>
      <c r="F313" s="320"/>
      <c r="G313" s="309">
        <f>G311</f>
        <v>1304058000</v>
      </c>
    </row>
    <row r="314" spans="1:8" ht="12">
      <c r="A314" s="321" t="s">
        <v>953</v>
      </c>
      <c r="G314" s="322"/>
    </row>
    <row r="315" spans="1:8" ht="12">
      <c r="A315" s="318" t="s">
        <v>926</v>
      </c>
      <c r="G315" s="221">
        <v>1144404801</v>
      </c>
      <c r="H315" s="222"/>
    </row>
    <row r="316" spans="1:8" ht="12">
      <c r="A316" s="318" t="s">
        <v>954</v>
      </c>
      <c r="G316" s="221">
        <v>35075172</v>
      </c>
    </row>
    <row r="317" spans="1:8" ht="12">
      <c r="A317" s="319" t="s">
        <v>925</v>
      </c>
      <c r="B317" s="320"/>
      <c r="C317" s="320"/>
      <c r="D317" s="320"/>
      <c r="E317" s="320"/>
      <c r="F317" s="320"/>
      <c r="G317" s="309">
        <f>SUM(G315:G316)</f>
        <v>1179479973</v>
      </c>
    </row>
    <row r="318" spans="1:8" ht="12">
      <c r="A318" s="321" t="s">
        <v>955</v>
      </c>
      <c r="G318" s="322"/>
    </row>
    <row r="319" spans="1:8" ht="12">
      <c r="A319" s="323" t="s">
        <v>926</v>
      </c>
      <c r="G319" s="311">
        <f>G311-G315</f>
        <v>159653199</v>
      </c>
    </row>
    <row r="320" spans="1:8" ht="12.75" thickBot="1">
      <c r="A320" s="324" t="s">
        <v>925</v>
      </c>
      <c r="B320" s="325"/>
      <c r="C320" s="325"/>
      <c r="D320" s="325"/>
      <c r="E320" s="325"/>
      <c r="F320" s="325"/>
      <c r="G320" s="313">
        <f>G313-G317</f>
        <v>124578027</v>
      </c>
    </row>
    <row r="321" spans="1:7" ht="12.75" thickTop="1">
      <c r="A321" s="230"/>
    </row>
    <row r="322" spans="1:7" ht="12">
      <c r="A322" s="191"/>
    </row>
    <row r="323" spans="1:7" ht="12">
      <c r="A323" s="185" t="s">
        <v>960</v>
      </c>
    </row>
    <row r="324" spans="1:7" ht="12">
      <c r="A324" s="245"/>
    </row>
    <row r="325" spans="1:7" ht="12">
      <c r="A325" s="271" t="s">
        <v>7</v>
      </c>
      <c r="B325" s="271"/>
      <c r="C325" s="271"/>
      <c r="D325" s="271"/>
      <c r="E325" s="271"/>
      <c r="F325" s="326" t="s">
        <v>899</v>
      </c>
      <c r="G325" s="326" t="s">
        <v>881</v>
      </c>
    </row>
    <row r="326" spans="1:7" ht="12">
      <c r="A326" s="273"/>
      <c r="B326" s="273"/>
      <c r="C326" s="273"/>
      <c r="D326" s="273"/>
      <c r="E326" s="273"/>
      <c r="F326" s="217" t="s">
        <v>864</v>
      </c>
      <c r="G326" s="217" t="s">
        <v>864</v>
      </c>
    </row>
    <row r="327" spans="1:7" ht="12">
      <c r="A327" s="201" t="s">
        <v>961</v>
      </c>
      <c r="F327" s="241">
        <v>1272000000</v>
      </c>
      <c r="G327" s="241">
        <v>318000000</v>
      </c>
    </row>
    <row r="328" spans="1:7" ht="12">
      <c r="A328" s="201" t="s">
        <v>962</v>
      </c>
      <c r="F328" s="241" t="s">
        <v>887</v>
      </c>
      <c r="G328" s="241"/>
    </row>
    <row r="329" spans="1:7" ht="12.75" thickBot="1">
      <c r="A329" s="327" t="s">
        <v>869</v>
      </c>
      <c r="B329" s="325"/>
      <c r="C329" s="325"/>
      <c r="D329" s="325"/>
      <c r="E329" s="325"/>
      <c r="F329" s="278">
        <f>F327</f>
        <v>1272000000</v>
      </c>
      <c r="G329" s="278">
        <f>G327</f>
        <v>318000000</v>
      </c>
    </row>
    <row r="330" spans="1:7" ht="12.75" thickTop="1">
      <c r="A330" s="191"/>
    </row>
    <row r="331" spans="1:7" ht="12">
      <c r="A331" s="191"/>
    </row>
    <row r="332" spans="1:7" ht="12">
      <c r="A332" s="185" t="s">
        <v>963</v>
      </c>
    </row>
    <row r="333" spans="1:7" ht="12">
      <c r="A333" s="245"/>
    </row>
    <row r="334" spans="1:7" ht="12">
      <c r="A334" s="271" t="s">
        <v>7</v>
      </c>
      <c r="B334" s="271"/>
      <c r="C334" s="271"/>
      <c r="D334" s="271"/>
      <c r="E334" s="271"/>
      <c r="F334" s="272" t="s">
        <v>899</v>
      </c>
      <c r="G334" s="272" t="s">
        <v>881</v>
      </c>
    </row>
    <row r="335" spans="1:7" ht="12">
      <c r="A335" s="273"/>
      <c r="B335" s="273"/>
      <c r="C335" s="273"/>
      <c r="D335" s="273"/>
      <c r="E335" s="273"/>
      <c r="F335" s="260" t="s">
        <v>864</v>
      </c>
      <c r="G335" s="260" t="s">
        <v>864</v>
      </c>
    </row>
    <row r="336" spans="1:7" ht="12">
      <c r="A336" s="201" t="s">
        <v>964</v>
      </c>
      <c r="F336" s="241">
        <v>120000000</v>
      </c>
      <c r="G336" s="241">
        <v>120000000</v>
      </c>
    </row>
    <row r="337" spans="1:7" ht="12">
      <c r="A337" s="201" t="s">
        <v>965</v>
      </c>
      <c r="F337" s="241">
        <v>1818087901</v>
      </c>
      <c r="G337" s="241">
        <v>1818087901</v>
      </c>
    </row>
    <row r="338" spans="1:7" ht="12">
      <c r="A338" s="328" t="s">
        <v>966</v>
      </c>
      <c r="F338" s="329">
        <v>1221335542</v>
      </c>
      <c r="G338" s="329">
        <v>1050624760</v>
      </c>
    </row>
    <row r="339" spans="1:7" ht="12.75" thickBot="1">
      <c r="A339" s="327" t="s">
        <v>869</v>
      </c>
      <c r="B339" s="325"/>
      <c r="C339" s="325"/>
      <c r="D339" s="325"/>
      <c r="E339" s="325"/>
      <c r="F339" s="278">
        <f>SUM(F336:F338)</f>
        <v>3159423443</v>
      </c>
      <c r="G339" s="278">
        <f>SUM(G336:G338)</f>
        <v>2988712661</v>
      </c>
    </row>
    <row r="340" spans="1:7" ht="12.75" thickTop="1">
      <c r="A340" s="191"/>
    </row>
    <row r="342" spans="1:7" ht="12">
      <c r="A342" s="201"/>
    </row>
    <row r="343" spans="1:7" ht="12">
      <c r="A343" s="185" t="s">
        <v>967</v>
      </c>
    </row>
    <row r="344" spans="1:7" ht="12">
      <c r="A344" s="191"/>
    </row>
    <row r="345" spans="1:7" ht="12">
      <c r="A345" s="271" t="s">
        <v>7</v>
      </c>
      <c r="B345" s="271"/>
      <c r="C345" s="271"/>
      <c r="D345" s="271"/>
      <c r="E345" s="271"/>
      <c r="F345" s="272" t="s">
        <v>899</v>
      </c>
      <c r="G345" s="272" t="s">
        <v>881</v>
      </c>
    </row>
    <row r="346" spans="1:7" ht="12">
      <c r="A346" s="273"/>
      <c r="B346" s="273"/>
      <c r="C346" s="273"/>
      <c r="D346" s="273"/>
      <c r="E346" s="273"/>
      <c r="F346" s="260" t="s">
        <v>864</v>
      </c>
      <c r="G346" s="260" t="s">
        <v>864</v>
      </c>
    </row>
    <row r="347" spans="1:7" ht="12">
      <c r="A347" s="201" t="s">
        <v>968</v>
      </c>
      <c r="F347" s="241">
        <v>49291151</v>
      </c>
      <c r="G347" s="241">
        <v>111602126</v>
      </c>
    </row>
    <row r="348" spans="1:7" ht="12">
      <c r="A348" s="201" t="s">
        <v>969</v>
      </c>
      <c r="F348" s="241">
        <v>28282481</v>
      </c>
      <c r="G348" s="241">
        <v>37097246</v>
      </c>
    </row>
    <row r="349" spans="1:7" ht="12.75" thickBot="1">
      <c r="A349" s="327" t="s">
        <v>869</v>
      </c>
      <c r="B349" s="325"/>
      <c r="C349" s="325"/>
      <c r="D349" s="325"/>
      <c r="E349" s="325"/>
      <c r="F349" s="278">
        <f>SUM(F347:F348)</f>
        <v>77573632</v>
      </c>
      <c r="G349" s="278">
        <v>148699372</v>
      </c>
    </row>
    <row r="350" spans="1:7" ht="12.75" thickTop="1">
      <c r="A350" s="191"/>
    </row>
    <row r="351" spans="1:7" ht="12">
      <c r="A351" s="191"/>
    </row>
    <row r="352" spans="1:7" ht="12">
      <c r="A352" s="185" t="s">
        <v>970</v>
      </c>
    </row>
    <row r="353" spans="1:7" ht="12">
      <c r="A353" s="191"/>
    </row>
    <row r="354" spans="1:7" ht="12">
      <c r="A354" s="271" t="s">
        <v>7</v>
      </c>
      <c r="B354" s="271"/>
      <c r="C354" s="271"/>
      <c r="D354" s="271"/>
      <c r="E354" s="271"/>
      <c r="F354" s="272" t="s">
        <v>899</v>
      </c>
      <c r="G354" s="272" t="s">
        <v>881</v>
      </c>
    </row>
    <row r="355" spans="1:7" ht="12">
      <c r="A355" s="273"/>
      <c r="B355" s="273"/>
      <c r="C355" s="273"/>
      <c r="D355" s="273"/>
      <c r="E355" s="273"/>
      <c r="F355" s="260" t="s">
        <v>864</v>
      </c>
      <c r="G355" s="260" t="s">
        <v>864</v>
      </c>
    </row>
    <row r="356" spans="1:7" ht="12">
      <c r="A356" s="201" t="s">
        <v>971</v>
      </c>
      <c r="F356" s="241">
        <v>1470000000</v>
      </c>
      <c r="G356" s="241">
        <v>1170000000</v>
      </c>
    </row>
    <row r="357" spans="1:7" ht="12">
      <c r="A357" s="201" t="s">
        <v>972</v>
      </c>
      <c r="F357" s="241">
        <v>429859801</v>
      </c>
      <c r="G357" s="241">
        <v>99016064</v>
      </c>
    </row>
    <row r="358" spans="1:7" ht="12.75" thickBot="1">
      <c r="A358" s="330" t="s">
        <v>869</v>
      </c>
      <c r="B358" s="330"/>
      <c r="C358" s="330"/>
      <c r="D358" s="330"/>
      <c r="E358" s="330"/>
      <c r="F358" s="278">
        <f>SUM(F356:F357)</f>
        <v>1899859801</v>
      </c>
      <c r="G358" s="278">
        <f>SUM(G356:G357)</f>
        <v>1269016064</v>
      </c>
    </row>
    <row r="359" spans="1:7" ht="12.75" thickTop="1">
      <c r="A359" s="230"/>
      <c r="F359" s="263"/>
      <c r="G359" s="263"/>
    </row>
    <row r="360" spans="1:7" ht="12">
      <c r="A360" s="230"/>
    </row>
    <row r="361" spans="1:7" ht="12">
      <c r="A361" s="185" t="s">
        <v>973</v>
      </c>
    </row>
    <row r="362" spans="1:7" ht="12">
      <c r="A362" s="191"/>
    </row>
    <row r="363" spans="1:7" ht="12">
      <c r="A363" s="271" t="s">
        <v>7</v>
      </c>
      <c r="B363" s="271"/>
      <c r="C363" s="271"/>
      <c r="D363" s="271"/>
      <c r="E363" s="271"/>
      <c r="F363" s="326" t="s">
        <v>899</v>
      </c>
      <c r="G363" s="326" t="s">
        <v>881</v>
      </c>
    </row>
    <row r="364" spans="1:7" ht="12">
      <c r="A364" s="273"/>
      <c r="B364" s="273"/>
      <c r="C364" s="273"/>
      <c r="D364" s="273"/>
      <c r="E364" s="273"/>
      <c r="F364" s="217" t="s">
        <v>864</v>
      </c>
      <c r="G364" s="217" t="s">
        <v>864</v>
      </c>
    </row>
    <row r="365" spans="1:7" ht="12">
      <c r="A365" s="201" t="s">
        <v>974</v>
      </c>
      <c r="F365" s="261"/>
      <c r="G365" s="221">
        <v>171086331</v>
      </c>
    </row>
    <row r="366" spans="1:7" ht="12">
      <c r="A366" s="201" t="s">
        <v>975</v>
      </c>
      <c r="F366" s="221">
        <f>G366</f>
        <v>110091631</v>
      </c>
      <c r="G366" s="221">
        <v>110091631</v>
      </c>
    </row>
    <row r="367" spans="1:7" ht="12">
      <c r="A367" s="201" t="s">
        <v>976</v>
      </c>
      <c r="F367" s="221">
        <v>311142705</v>
      </c>
      <c r="G367" s="221">
        <v>723638075</v>
      </c>
    </row>
    <row r="368" spans="1:7" ht="12">
      <c r="A368" s="201" t="s">
        <v>977</v>
      </c>
      <c r="F368" s="221" t="s">
        <v>887</v>
      </c>
      <c r="G368" s="221" t="s">
        <v>887</v>
      </c>
    </row>
    <row r="369" spans="1:7" ht="12.75" thickBot="1">
      <c r="A369" s="277" t="s">
        <v>869</v>
      </c>
      <c r="B369" s="277"/>
      <c r="C369" s="277"/>
      <c r="D369" s="277"/>
      <c r="E369" s="277"/>
      <c r="F369" s="331">
        <f>SUM(F365:F368)</f>
        <v>421234336</v>
      </c>
      <c r="G369" s="331">
        <f>SUM(G365:G368)</f>
        <v>1004816037</v>
      </c>
    </row>
    <row r="370" spans="1:7" ht="12.75" thickTop="1">
      <c r="A370" s="191"/>
    </row>
    <row r="371" spans="1:7" ht="12">
      <c r="A371" s="201"/>
    </row>
    <row r="372" spans="1:7" ht="12">
      <c r="A372" s="185" t="s">
        <v>978</v>
      </c>
    </row>
    <row r="373" spans="1:7" ht="12">
      <c r="A373" s="191"/>
    </row>
    <row r="374" spans="1:7" ht="12">
      <c r="A374" s="271" t="s">
        <v>7</v>
      </c>
      <c r="B374" s="271"/>
      <c r="C374" s="271"/>
      <c r="D374" s="271"/>
      <c r="E374" s="271"/>
      <c r="F374" s="326" t="s">
        <v>899</v>
      </c>
      <c r="G374" s="326" t="s">
        <v>881</v>
      </c>
    </row>
    <row r="375" spans="1:7" ht="12">
      <c r="A375" s="273"/>
      <c r="B375" s="273"/>
      <c r="C375" s="273"/>
      <c r="D375" s="273"/>
      <c r="E375" s="273"/>
      <c r="F375" s="217" t="s">
        <v>864</v>
      </c>
      <c r="G375" s="217" t="s">
        <v>864</v>
      </c>
    </row>
    <row r="376" spans="1:7" ht="12">
      <c r="A376" s="201" t="s">
        <v>979</v>
      </c>
      <c r="F376" s="261"/>
      <c r="G376" s="221">
        <v>50000000</v>
      </c>
    </row>
    <row r="377" spans="1:7" ht="12.75" thickBot="1">
      <c r="A377" s="277" t="s">
        <v>869</v>
      </c>
      <c r="B377" s="277"/>
      <c r="C377" s="277"/>
      <c r="D377" s="277"/>
      <c r="E377" s="277"/>
      <c r="F377" s="332"/>
      <c r="G377" s="331">
        <f>G376</f>
        <v>50000000</v>
      </c>
    </row>
    <row r="378" spans="1:7" ht="12.75" thickTop="1"/>
    <row r="379" spans="1:7" ht="12">
      <c r="A379" s="201"/>
    </row>
    <row r="380" spans="1:7" ht="12">
      <c r="A380" s="185" t="s">
        <v>980</v>
      </c>
    </row>
    <row r="381" spans="1:7" ht="12">
      <c r="A381" s="296"/>
    </row>
    <row r="382" spans="1:7" ht="12">
      <c r="A382" s="271" t="s">
        <v>7</v>
      </c>
      <c r="B382" s="271"/>
      <c r="C382" s="271"/>
      <c r="D382" s="271"/>
      <c r="E382" s="271"/>
      <c r="F382" s="326" t="s">
        <v>899</v>
      </c>
      <c r="G382" s="326" t="s">
        <v>881</v>
      </c>
    </row>
    <row r="383" spans="1:7" ht="12">
      <c r="A383" s="273"/>
      <c r="B383" s="273"/>
      <c r="C383" s="273"/>
      <c r="D383" s="273"/>
      <c r="E383" s="273"/>
      <c r="F383" s="217" t="s">
        <v>864</v>
      </c>
      <c r="G383" s="217" t="s">
        <v>864</v>
      </c>
    </row>
    <row r="384" spans="1:7" ht="12">
      <c r="A384" s="201" t="s">
        <v>981</v>
      </c>
      <c r="F384" s="290"/>
      <c r="G384" s="290"/>
    </row>
    <row r="385" spans="1:8" ht="12">
      <c r="A385" s="201" t="s">
        <v>982</v>
      </c>
      <c r="F385" s="221">
        <v>486320000</v>
      </c>
      <c r="G385" s="221">
        <v>466320000</v>
      </c>
      <c r="H385" s="263"/>
    </row>
    <row r="386" spans="1:8" ht="12">
      <c r="A386" s="201" t="s">
        <v>983</v>
      </c>
      <c r="F386" s="221"/>
      <c r="G386" s="221">
        <v>14800000</v>
      </c>
      <c r="H386" s="263"/>
    </row>
    <row r="387" spans="1:8" ht="12">
      <c r="A387" s="201" t="s">
        <v>984</v>
      </c>
      <c r="F387" s="221"/>
      <c r="G387" s="221">
        <v>102383143</v>
      </c>
      <c r="H387" s="263"/>
    </row>
    <row r="388" spans="1:8" ht="12">
      <c r="A388" s="201" t="s">
        <v>985</v>
      </c>
      <c r="F388" s="311">
        <v>143428437</v>
      </c>
      <c r="G388" s="311">
        <v>21666403</v>
      </c>
      <c r="H388" s="263"/>
    </row>
    <row r="389" spans="1:8" ht="12.75" thickBot="1">
      <c r="A389" s="228" t="s">
        <v>869</v>
      </c>
      <c r="B389" s="228"/>
      <c r="C389" s="228"/>
      <c r="D389" s="228"/>
      <c r="E389" s="228"/>
      <c r="F389" s="331">
        <f>SUM(F385:F388)</f>
        <v>629748437</v>
      </c>
      <c r="G389" s="331">
        <f>SUM(G385:G388)</f>
        <v>605169546</v>
      </c>
      <c r="H389" s="263"/>
    </row>
    <row r="390" spans="1:8" ht="12.75" thickTop="1">
      <c r="A390" s="201" t="s">
        <v>986</v>
      </c>
      <c r="F390" s="333"/>
      <c r="G390" s="221"/>
      <c r="H390" s="263"/>
    </row>
    <row r="391" spans="1:8" ht="12">
      <c r="A391" s="201" t="s">
        <v>987</v>
      </c>
      <c r="F391" s="221">
        <v>26445000000</v>
      </c>
      <c r="G391" s="221">
        <v>26445000000</v>
      </c>
      <c r="H391" s="263"/>
    </row>
    <row r="392" spans="1:8" ht="12.75" thickBot="1">
      <c r="A392" s="277" t="s">
        <v>869</v>
      </c>
      <c r="B392" s="277"/>
      <c r="C392" s="277"/>
      <c r="D392" s="277"/>
      <c r="E392" s="277"/>
      <c r="F392" s="331">
        <f>F391</f>
        <v>26445000000</v>
      </c>
      <c r="G392" s="331">
        <f>G391</f>
        <v>26445000000</v>
      </c>
      <c r="H392" s="263"/>
    </row>
    <row r="393" spans="1:8" ht="12.75" thickTop="1">
      <c r="A393" s="245"/>
      <c r="F393" s="263"/>
      <c r="G393" s="263"/>
      <c r="H393" s="263"/>
    </row>
    <row r="394" spans="1:8" ht="12">
      <c r="F394" s="263"/>
    </row>
    <row r="395" spans="1:8" ht="12">
      <c r="A395" s="230"/>
    </row>
    <row r="396" spans="1:8" ht="12">
      <c r="A396" s="185" t="s">
        <v>988</v>
      </c>
    </row>
    <row r="397" spans="1:8" ht="12">
      <c r="A397" s="191"/>
    </row>
    <row r="398" spans="1:8" ht="12">
      <c r="A398" s="202" t="s">
        <v>989</v>
      </c>
      <c r="B398" s="202"/>
      <c r="C398" s="202"/>
      <c r="D398" s="202"/>
      <c r="E398" s="202"/>
      <c r="F398" s="202"/>
      <c r="G398" s="202"/>
    </row>
    <row r="399" spans="1:8" ht="12">
      <c r="A399" s="191"/>
    </row>
    <row r="400" spans="1:8" ht="12">
      <c r="A400" s="257" t="s">
        <v>7</v>
      </c>
      <c r="B400" s="257"/>
      <c r="C400" s="257"/>
      <c r="D400" s="272" t="s">
        <v>990</v>
      </c>
      <c r="E400" s="272" t="s">
        <v>899</v>
      </c>
      <c r="F400" s="272" t="s">
        <v>990</v>
      </c>
      <c r="G400" s="272" t="s">
        <v>881</v>
      </c>
    </row>
    <row r="401" spans="1:7" ht="12">
      <c r="A401" s="259"/>
      <c r="B401" s="259"/>
      <c r="C401" s="259"/>
      <c r="D401" s="260" t="s">
        <v>991</v>
      </c>
      <c r="E401" s="260" t="s">
        <v>864</v>
      </c>
      <c r="F401" s="260" t="s">
        <v>991</v>
      </c>
      <c r="G401" s="260" t="s">
        <v>864</v>
      </c>
    </row>
    <row r="402" spans="1:7" ht="12">
      <c r="A402" s="201" t="s">
        <v>992</v>
      </c>
      <c r="D402" s="261" t="s">
        <v>993</v>
      </c>
      <c r="E402" s="261" t="s">
        <v>994</v>
      </c>
      <c r="F402" s="261" t="s">
        <v>993</v>
      </c>
      <c r="G402" s="261" t="s">
        <v>994</v>
      </c>
    </row>
    <row r="403" spans="1:7" ht="12">
      <c r="A403" s="201" t="s">
        <v>995</v>
      </c>
      <c r="D403" s="261" t="s">
        <v>993</v>
      </c>
      <c r="E403" s="261" t="s">
        <v>994</v>
      </c>
      <c r="F403" s="261" t="s">
        <v>993</v>
      </c>
      <c r="G403" s="261" t="s">
        <v>994</v>
      </c>
    </row>
    <row r="404" spans="1:7" ht="12">
      <c r="A404" s="201" t="s">
        <v>996</v>
      </c>
      <c r="D404" s="261" t="s">
        <v>993</v>
      </c>
      <c r="E404" s="261" t="s">
        <v>994</v>
      </c>
      <c r="F404" s="261" t="s">
        <v>993</v>
      </c>
      <c r="G404" s="261" t="s">
        <v>994</v>
      </c>
    </row>
    <row r="405" spans="1:7" ht="12">
      <c r="A405" s="201" t="s">
        <v>997</v>
      </c>
      <c r="D405" s="261" t="s">
        <v>993</v>
      </c>
      <c r="E405" s="261" t="s">
        <v>994</v>
      </c>
      <c r="F405" s="261" t="s">
        <v>993</v>
      </c>
      <c r="G405" s="261" t="s">
        <v>994</v>
      </c>
    </row>
    <row r="406" spans="1:7" ht="12">
      <c r="A406" s="201" t="s">
        <v>998</v>
      </c>
      <c r="D406" s="261" t="s">
        <v>999</v>
      </c>
      <c r="E406" s="261" t="s">
        <v>887</v>
      </c>
      <c r="F406" s="261" t="s">
        <v>1000</v>
      </c>
      <c r="G406" s="261" t="s">
        <v>1001</v>
      </c>
    </row>
    <row r="407" spans="1:7" ht="12">
      <c r="A407" s="201" t="s">
        <v>1002</v>
      </c>
      <c r="D407" s="261" t="s">
        <v>1003</v>
      </c>
      <c r="E407" s="261" t="s">
        <v>1004</v>
      </c>
      <c r="F407" s="261" t="s">
        <v>1003</v>
      </c>
      <c r="G407" s="261" t="s">
        <v>1004</v>
      </c>
    </row>
    <row r="408" spans="1:7" ht="12">
      <c r="A408" s="201" t="s">
        <v>1005</v>
      </c>
      <c r="D408" s="261" t="s">
        <v>1003</v>
      </c>
      <c r="E408" s="261" t="s">
        <v>1004</v>
      </c>
      <c r="F408" s="261" t="s">
        <v>1003</v>
      </c>
      <c r="G408" s="261" t="s">
        <v>1004</v>
      </c>
    </row>
    <row r="409" spans="1:7" ht="12">
      <c r="A409" s="201" t="s">
        <v>1006</v>
      </c>
      <c r="D409" s="261" t="s">
        <v>1003</v>
      </c>
      <c r="E409" s="261" t="s">
        <v>1004</v>
      </c>
      <c r="F409" s="261" t="s">
        <v>1003</v>
      </c>
      <c r="G409" s="261" t="s">
        <v>1004</v>
      </c>
    </row>
    <row r="410" spans="1:7" ht="12">
      <c r="A410" s="201" t="s">
        <v>1007</v>
      </c>
      <c r="D410" s="261" t="s">
        <v>1008</v>
      </c>
      <c r="E410" s="261" t="s">
        <v>1009</v>
      </c>
      <c r="F410" s="261" t="s">
        <v>1008</v>
      </c>
      <c r="G410" s="261" t="s">
        <v>1009</v>
      </c>
    </row>
    <row r="411" spans="1:7" ht="12">
      <c r="A411" s="201" t="s">
        <v>1010</v>
      </c>
      <c r="D411" s="261" t="s">
        <v>1011</v>
      </c>
      <c r="E411" s="261" t="s">
        <v>1012</v>
      </c>
      <c r="F411" s="261" t="s">
        <v>1011</v>
      </c>
      <c r="G411" s="261" t="s">
        <v>1012</v>
      </c>
    </row>
    <row r="412" spans="1:7" ht="12">
      <c r="A412" s="201" t="s">
        <v>1013</v>
      </c>
      <c r="D412" s="261" t="s">
        <v>1011</v>
      </c>
      <c r="E412" s="261" t="s">
        <v>1012</v>
      </c>
      <c r="F412" s="261" t="s">
        <v>1011</v>
      </c>
      <c r="G412" s="261" t="s">
        <v>1012</v>
      </c>
    </row>
    <row r="413" spans="1:7" ht="12">
      <c r="A413" s="201" t="s">
        <v>1014</v>
      </c>
      <c r="D413" s="261" t="s">
        <v>1011</v>
      </c>
      <c r="E413" s="261" t="s">
        <v>1012</v>
      </c>
      <c r="F413" s="261" t="s">
        <v>1011</v>
      </c>
      <c r="G413" s="261" t="s">
        <v>1012</v>
      </c>
    </row>
    <row r="414" spans="1:7" ht="12">
      <c r="A414" s="201" t="s">
        <v>1015</v>
      </c>
      <c r="D414" s="261" t="s">
        <v>1016</v>
      </c>
      <c r="E414" s="261" t="s">
        <v>1017</v>
      </c>
      <c r="F414" s="261" t="s">
        <v>1016</v>
      </c>
      <c r="G414" s="261" t="s">
        <v>1017</v>
      </c>
    </row>
    <row r="415" spans="1:7" ht="12">
      <c r="A415" s="201" t="s">
        <v>1018</v>
      </c>
      <c r="D415" s="261" t="s">
        <v>1016</v>
      </c>
      <c r="E415" s="261" t="s">
        <v>1017</v>
      </c>
      <c r="F415" s="261" t="s">
        <v>1016</v>
      </c>
      <c r="G415" s="261" t="s">
        <v>1017</v>
      </c>
    </row>
    <row r="416" spans="1:7" ht="12">
      <c r="A416" s="201" t="s">
        <v>1019</v>
      </c>
      <c r="D416" s="261" t="s">
        <v>1020</v>
      </c>
      <c r="E416" s="261" t="s">
        <v>1021</v>
      </c>
      <c r="F416" s="261" t="s">
        <v>1020</v>
      </c>
      <c r="G416" s="261" t="s">
        <v>1021</v>
      </c>
    </row>
    <row r="417" spans="1:7" ht="12">
      <c r="A417" s="201" t="s">
        <v>1022</v>
      </c>
      <c r="D417" s="261" t="s">
        <v>1023</v>
      </c>
      <c r="E417" s="261" t="s">
        <v>1024</v>
      </c>
      <c r="F417" s="261" t="s">
        <v>1020</v>
      </c>
      <c r="G417" s="261" t="s">
        <v>1021</v>
      </c>
    </row>
    <row r="418" spans="1:7" ht="12">
      <c r="A418" s="201" t="s">
        <v>1025</v>
      </c>
      <c r="D418" s="261" t="s">
        <v>1020</v>
      </c>
      <c r="E418" s="261" t="s">
        <v>1021</v>
      </c>
      <c r="F418" s="261" t="s">
        <v>1020</v>
      </c>
      <c r="G418" s="261" t="s">
        <v>1021</v>
      </c>
    </row>
    <row r="419" spans="1:7" ht="12">
      <c r="A419" s="201" t="s">
        <v>1026</v>
      </c>
      <c r="D419" s="261" t="s">
        <v>1020</v>
      </c>
      <c r="E419" s="261" t="s">
        <v>1021</v>
      </c>
      <c r="F419" s="261" t="s">
        <v>1020</v>
      </c>
      <c r="G419" s="261" t="s">
        <v>1021</v>
      </c>
    </row>
    <row r="420" spans="1:7" ht="12">
      <c r="A420" s="201" t="s">
        <v>1027</v>
      </c>
      <c r="D420" s="334" t="s">
        <v>1020</v>
      </c>
      <c r="E420" s="334" t="s">
        <v>1021</v>
      </c>
      <c r="F420" s="334" t="s">
        <v>1020</v>
      </c>
      <c r="G420" s="334" t="s">
        <v>1021</v>
      </c>
    </row>
    <row r="421" spans="1:7" ht="12.75" thickBot="1">
      <c r="A421" s="228" t="s">
        <v>869</v>
      </c>
      <c r="B421" s="228"/>
      <c r="C421" s="228"/>
      <c r="D421" s="332" t="s">
        <v>1028</v>
      </c>
      <c r="E421" s="332" t="s">
        <v>1029</v>
      </c>
      <c r="F421" s="332" t="s">
        <v>1028</v>
      </c>
      <c r="G421" s="332" t="s">
        <v>1029</v>
      </c>
    </row>
    <row r="422" spans="1:7" ht="12.75" thickTop="1">
      <c r="A422" s="185"/>
    </row>
    <row r="423" spans="1:7" ht="12">
      <c r="A423" s="185"/>
    </row>
    <row r="424" spans="1:7" ht="12">
      <c r="A424" s="185" t="s">
        <v>1030</v>
      </c>
    </row>
    <row r="425" spans="1:7" ht="12">
      <c r="A425" s="201"/>
    </row>
    <row r="426" spans="1:7" ht="12">
      <c r="A426" s="315" t="s">
        <v>7</v>
      </c>
      <c r="B426" s="315"/>
      <c r="C426" s="315"/>
      <c r="D426" s="315"/>
      <c r="E426" s="315"/>
      <c r="F426" s="335" t="s">
        <v>1031</v>
      </c>
      <c r="G426" s="335" t="s">
        <v>1032</v>
      </c>
    </row>
    <row r="427" spans="1:7" ht="12">
      <c r="A427" s="201" t="s">
        <v>1033</v>
      </c>
      <c r="F427" s="261" t="s">
        <v>1034</v>
      </c>
      <c r="G427" s="261" t="s">
        <v>1034</v>
      </c>
    </row>
    <row r="428" spans="1:7" ht="12">
      <c r="A428" s="201" t="s">
        <v>1035</v>
      </c>
      <c r="F428" s="261" t="s">
        <v>1034</v>
      </c>
      <c r="G428" s="261" t="s">
        <v>1034</v>
      </c>
    </row>
    <row r="429" spans="1:7" ht="12">
      <c r="A429" s="201" t="s">
        <v>1036</v>
      </c>
      <c r="F429" s="336" t="s">
        <v>1034</v>
      </c>
      <c r="G429" s="336" t="s">
        <v>1034</v>
      </c>
    </row>
    <row r="430" spans="1:7" ht="12">
      <c r="A430" s="201" t="s">
        <v>1037</v>
      </c>
      <c r="F430" s="261" t="s">
        <v>1034</v>
      </c>
      <c r="G430" s="261" t="s">
        <v>1034</v>
      </c>
    </row>
    <row r="431" spans="1:7" ht="12.75" thickBot="1">
      <c r="A431" s="337" t="s">
        <v>1036</v>
      </c>
      <c r="B431" s="325"/>
      <c r="C431" s="325"/>
      <c r="D431" s="325"/>
      <c r="E431" s="325"/>
      <c r="F431" s="338" t="s">
        <v>1034</v>
      </c>
      <c r="G431" s="338" t="s">
        <v>1034</v>
      </c>
    </row>
    <row r="432" spans="1:7" ht="12.75" thickTop="1">
      <c r="A432" s="296" t="s">
        <v>1038</v>
      </c>
    </row>
    <row r="434" spans="1:9" ht="12">
      <c r="A434" s="185"/>
    </row>
    <row r="435" spans="1:9" ht="12">
      <c r="A435" s="185"/>
      <c r="E435" s="339" t="s">
        <v>1039</v>
      </c>
      <c r="F435" s="339"/>
      <c r="G435" s="339"/>
      <c r="H435" s="340"/>
      <c r="I435" s="340"/>
    </row>
    <row r="436" spans="1:9" ht="12">
      <c r="A436" s="341"/>
      <c r="B436" s="341"/>
      <c r="C436" s="341"/>
      <c r="D436" s="341"/>
      <c r="E436" s="341"/>
      <c r="F436" s="317"/>
      <c r="G436" s="317"/>
    </row>
    <row r="437" spans="1:9" ht="12">
      <c r="A437" s="317" t="s">
        <v>1040</v>
      </c>
      <c r="B437" s="317"/>
      <c r="C437" s="317" t="s">
        <v>1041</v>
      </c>
      <c r="D437" s="317"/>
      <c r="E437" s="341"/>
      <c r="F437" s="317" t="s">
        <v>719</v>
      </c>
      <c r="G437" s="317"/>
    </row>
    <row r="438" spans="1:9" ht="12">
      <c r="A438" s="341"/>
      <c r="B438" s="341"/>
      <c r="C438" s="341"/>
      <c r="D438" s="341"/>
      <c r="E438" s="341"/>
    </row>
    <row r="439" spans="1:9" ht="12">
      <c r="A439" s="341"/>
      <c r="B439" s="341"/>
      <c r="C439" s="341"/>
      <c r="D439" s="341"/>
      <c r="E439" s="341"/>
    </row>
    <row r="440" spans="1:9" ht="12">
      <c r="A440" s="341"/>
      <c r="B440" s="341"/>
      <c r="C440" s="341"/>
      <c r="D440" s="341"/>
      <c r="E440" s="341"/>
    </row>
    <row r="441" spans="1:9" ht="12">
      <c r="A441" s="342"/>
      <c r="B441" s="342"/>
      <c r="C441" s="342"/>
      <c r="D441" s="342"/>
      <c r="F441" s="342"/>
      <c r="G441" s="342"/>
    </row>
    <row r="442" spans="1:9" ht="12">
      <c r="A442" s="317" t="s">
        <v>1042</v>
      </c>
      <c r="B442" s="317"/>
      <c r="C442" s="317" t="s">
        <v>1042</v>
      </c>
      <c r="D442" s="317"/>
      <c r="F442" s="343" t="s">
        <v>721</v>
      </c>
      <c r="G442" s="343"/>
    </row>
    <row r="443" spans="1:9" ht="12">
      <c r="A443" s="317"/>
      <c r="B443" s="317"/>
      <c r="C443" s="317"/>
      <c r="D443" s="317"/>
      <c r="F443" s="317"/>
      <c r="G443" s="317"/>
    </row>
    <row r="444" spans="1:9" ht="12">
      <c r="A444" s="344"/>
      <c r="B444" s="341"/>
      <c r="C444" s="344"/>
      <c r="D444" s="345"/>
      <c r="E444" s="344"/>
    </row>
    <row r="445" spans="1:9" ht="12"/>
    <row r="446" spans="1:9" ht="12"/>
    <row r="447" spans="1:9" ht="12"/>
    <row r="448" spans="1:9"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sheetData>
  <mergeCells count="239">
    <mergeCell ref="A443:B443"/>
    <mergeCell ref="C443:D443"/>
    <mergeCell ref="F443:G443"/>
    <mergeCell ref="A441:B441"/>
    <mergeCell ref="C441:D441"/>
    <mergeCell ref="F441:G441"/>
    <mergeCell ref="A442:B442"/>
    <mergeCell ref="C442:D442"/>
    <mergeCell ref="F442:G442"/>
    <mergeCell ref="A400:C401"/>
    <mergeCell ref="A421:C421"/>
    <mergeCell ref="A426:E426"/>
    <mergeCell ref="E435:G435"/>
    <mergeCell ref="F436:G436"/>
    <mergeCell ref="A437:B437"/>
    <mergeCell ref="C437:D437"/>
    <mergeCell ref="F437:G437"/>
    <mergeCell ref="A374:E375"/>
    <mergeCell ref="A377:E377"/>
    <mergeCell ref="A382:E383"/>
    <mergeCell ref="A389:E389"/>
    <mergeCell ref="A392:E392"/>
    <mergeCell ref="A398:G398"/>
    <mergeCell ref="A334:E335"/>
    <mergeCell ref="A345:E346"/>
    <mergeCell ref="A354:E355"/>
    <mergeCell ref="A358:E358"/>
    <mergeCell ref="A363:E364"/>
    <mergeCell ref="A369:E369"/>
    <mergeCell ref="A303:C303"/>
    <mergeCell ref="A304:C304"/>
    <mergeCell ref="A305:C305"/>
    <mergeCell ref="A309:F309"/>
    <mergeCell ref="A310:F310"/>
    <mergeCell ref="A325:E326"/>
    <mergeCell ref="A297:C297"/>
    <mergeCell ref="A298:C298"/>
    <mergeCell ref="A299:C299"/>
    <mergeCell ref="A300:C300"/>
    <mergeCell ref="A301:C301"/>
    <mergeCell ref="A302:C302"/>
    <mergeCell ref="A291:C291"/>
    <mergeCell ref="A292:C292"/>
    <mergeCell ref="A293:C293"/>
    <mergeCell ref="A294:C294"/>
    <mergeCell ref="A295:C295"/>
    <mergeCell ref="A296:C296"/>
    <mergeCell ref="A278:E278"/>
    <mergeCell ref="A283:G283"/>
    <mergeCell ref="A288:C290"/>
    <mergeCell ref="E288:E289"/>
    <mergeCell ref="F288:F289"/>
    <mergeCell ref="G288:G289"/>
    <mergeCell ref="A272:E272"/>
    <mergeCell ref="A273:E273"/>
    <mergeCell ref="A274:E274"/>
    <mergeCell ref="A275:E275"/>
    <mergeCell ref="A276:E276"/>
    <mergeCell ref="A277:E277"/>
    <mergeCell ref="A253:G253"/>
    <mergeCell ref="A254:G254"/>
    <mergeCell ref="A258:A259"/>
    <mergeCell ref="B258:B259"/>
    <mergeCell ref="A269:E270"/>
    <mergeCell ref="A271:E271"/>
    <mergeCell ref="A246:E246"/>
    <mergeCell ref="A247:E247"/>
    <mergeCell ref="A248:E248"/>
    <mergeCell ref="A249:E249"/>
    <mergeCell ref="A250:E250"/>
    <mergeCell ref="A252:G252"/>
    <mergeCell ref="A240:E240"/>
    <mergeCell ref="A241:E241"/>
    <mergeCell ref="A242:E242"/>
    <mergeCell ref="A243:E243"/>
    <mergeCell ref="A244:E244"/>
    <mergeCell ref="A245:E245"/>
    <mergeCell ref="A230:E230"/>
    <mergeCell ref="A231:E231"/>
    <mergeCell ref="A232:E232"/>
    <mergeCell ref="A236:E237"/>
    <mergeCell ref="A238:E238"/>
    <mergeCell ref="A239:E239"/>
    <mergeCell ref="A218:E219"/>
    <mergeCell ref="A220:E220"/>
    <mergeCell ref="A221:E221"/>
    <mergeCell ref="A222:E222"/>
    <mergeCell ref="A223:E223"/>
    <mergeCell ref="A228:E229"/>
    <mergeCell ref="A206:G206"/>
    <mergeCell ref="A208:C210"/>
    <mergeCell ref="D208:E208"/>
    <mergeCell ref="F208:G208"/>
    <mergeCell ref="A214:C214"/>
    <mergeCell ref="A216:G216"/>
    <mergeCell ref="A191:E191"/>
    <mergeCell ref="A195:E195"/>
    <mergeCell ref="A197:D197"/>
    <mergeCell ref="A198:E198"/>
    <mergeCell ref="A201:D201"/>
    <mergeCell ref="A202:E202"/>
    <mergeCell ref="A180:G180"/>
    <mergeCell ref="A184:E185"/>
    <mergeCell ref="A187:D187"/>
    <mergeCell ref="A188:D188"/>
    <mergeCell ref="A189:D189"/>
    <mergeCell ref="A190:D190"/>
    <mergeCell ref="A171:G171"/>
    <mergeCell ref="A173:G173"/>
    <mergeCell ref="A174:G174"/>
    <mergeCell ref="A176:G176"/>
    <mergeCell ref="A177:G177"/>
    <mergeCell ref="A179:G179"/>
    <mergeCell ref="A162:G162"/>
    <mergeCell ref="A164:G164"/>
    <mergeCell ref="A165:G165"/>
    <mergeCell ref="A167:G167"/>
    <mergeCell ref="A168:G168"/>
    <mergeCell ref="A170:G170"/>
    <mergeCell ref="A155:G155"/>
    <mergeCell ref="A156:G156"/>
    <mergeCell ref="A157:G157"/>
    <mergeCell ref="A158:G158"/>
    <mergeCell ref="A159:G159"/>
    <mergeCell ref="A161:G161"/>
    <mergeCell ref="A149:G149"/>
    <mergeCell ref="A150:G150"/>
    <mergeCell ref="A151:G151"/>
    <mergeCell ref="A152:G152"/>
    <mergeCell ref="A153:G153"/>
    <mergeCell ref="A154:G154"/>
    <mergeCell ref="A141:G141"/>
    <mergeCell ref="A142:G142"/>
    <mergeCell ref="A144:G144"/>
    <mergeCell ref="A145:G145"/>
    <mergeCell ref="A146:G146"/>
    <mergeCell ref="A148:G148"/>
    <mergeCell ref="A129:G129"/>
    <mergeCell ref="A130:G130"/>
    <mergeCell ref="A132:G132"/>
    <mergeCell ref="A133:G133"/>
    <mergeCell ref="A136:G136"/>
    <mergeCell ref="A139:G139"/>
    <mergeCell ref="A120:G120"/>
    <mergeCell ref="A121:G121"/>
    <mergeCell ref="A123:G123"/>
    <mergeCell ref="A124:G124"/>
    <mergeCell ref="A126:G126"/>
    <mergeCell ref="A127:G127"/>
    <mergeCell ref="A112:G112"/>
    <mergeCell ref="A114:G114"/>
    <mergeCell ref="A115:G115"/>
    <mergeCell ref="A117:G117"/>
    <mergeCell ref="A118:G118"/>
    <mergeCell ref="A119:G119"/>
    <mergeCell ref="A106:G106"/>
    <mergeCell ref="A107:G107"/>
    <mergeCell ref="A108:G108"/>
    <mergeCell ref="A109:G109"/>
    <mergeCell ref="A110:G110"/>
    <mergeCell ref="A111:G111"/>
    <mergeCell ref="A99:G99"/>
    <mergeCell ref="A100:G100"/>
    <mergeCell ref="A102:G102"/>
    <mergeCell ref="A103:G103"/>
    <mergeCell ref="A104:G104"/>
    <mergeCell ref="A105:G105"/>
    <mergeCell ref="A91:G91"/>
    <mergeCell ref="A93:G93"/>
    <mergeCell ref="A94:G94"/>
    <mergeCell ref="A95:G95"/>
    <mergeCell ref="A97:G97"/>
    <mergeCell ref="A98:G98"/>
    <mergeCell ref="A83:G83"/>
    <mergeCell ref="A84:G84"/>
    <mergeCell ref="A85:G85"/>
    <mergeCell ref="A87:G87"/>
    <mergeCell ref="A88:G88"/>
    <mergeCell ref="A90:G90"/>
    <mergeCell ref="A76:G76"/>
    <mergeCell ref="A77:G77"/>
    <mergeCell ref="A79:G79"/>
    <mergeCell ref="A80:G80"/>
    <mergeCell ref="A81:G81"/>
    <mergeCell ref="A82:G82"/>
    <mergeCell ref="A69:G69"/>
    <mergeCell ref="A70:G70"/>
    <mergeCell ref="A71:G71"/>
    <mergeCell ref="A72:G72"/>
    <mergeCell ref="A73:G73"/>
    <mergeCell ref="A74:G74"/>
    <mergeCell ref="A63:G63"/>
    <mergeCell ref="A64:G64"/>
    <mergeCell ref="A65:G65"/>
    <mergeCell ref="A66:G66"/>
    <mergeCell ref="A67:G67"/>
    <mergeCell ref="A68:G68"/>
    <mergeCell ref="A57:G57"/>
    <mergeCell ref="A58:G58"/>
    <mergeCell ref="A59:G59"/>
    <mergeCell ref="A60:G60"/>
    <mergeCell ref="A61:G61"/>
    <mergeCell ref="A62:G62"/>
    <mergeCell ref="A50:G50"/>
    <mergeCell ref="A51:G51"/>
    <mergeCell ref="A52:G52"/>
    <mergeCell ref="A53:G53"/>
    <mergeCell ref="A55:G55"/>
    <mergeCell ref="A56:G56"/>
    <mergeCell ref="A40:G40"/>
    <mergeCell ref="A42:G42"/>
    <mergeCell ref="A44:G44"/>
    <mergeCell ref="A45:G45"/>
    <mergeCell ref="A46:G46"/>
    <mergeCell ref="A47:G47"/>
    <mergeCell ref="A31:G31"/>
    <mergeCell ref="A32:G32"/>
    <mergeCell ref="A35:G35"/>
    <mergeCell ref="A36:G36"/>
    <mergeCell ref="A37:G37"/>
    <mergeCell ref="A38:G38"/>
    <mergeCell ref="A21:G21"/>
    <mergeCell ref="A22:G22"/>
    <mergeCell ref="A24:G24"/>
    <mergeCell ref="A26:G26"/>
    <mergeCell ref="A28:G28"/>
    <mergeCell ref="A29:G29"/>
    <mergeCell ref="A12:G12"/>
    <mergeCell ref="A13:G13"/>
    <mergeCell ref="A14:G14"/>
    <mergeCell ref="A16:G16"/>
    <mergeCell ref="A18:G18"/>
    <mergeCell ref="A19:G19"/>
    <mergeCell ref="A4:G4"/>
    <mergeCell ref="A5:G5"/>
    <mergeCell ref="A8:G8"/>
    <mergeCell ref="A9:G9"/>
    <mergeCell ref="A10:G10"/>
    <mergeCell ref="A11:G1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dimension ref="A1:K48"/>
  <sheetViews>
    <sheetView tabSelected="1" topLeftCell="A22" workbookViewId="0">
      <selection activeCell="I51" sqref="I51"/>
    </sheetView>
  </sheetViews>
  <sheetFormatPr defaultRowHeight="12"/>
  <cols>
    <col min="1" max="1" width="38" style="388" customWidth="1"/>
    <col min="2" max="2" width="6.5703125" style="350" customWidth="1"/>
    <col min="3" max="3" width="6" style="351" customWidth="1"/>
    <col min="4" max="5" width="14.140625" style="351" customWidth="1"/>
    <col min="6" max="6" width="12.5703125" style="351" customWidth="1"/>
    <col min="7" max="7" width="9.28515625" style="352" customWidth="1"/>
    <col min="8" max="8" width="14" style="351" customWidth="1"/>
    <col min="9" max="9" width="10.28515625" style="351" customWidth="1"/>
    <col min="10" max="11" width="14.5703125" style="351" customWidth="1"/>
    <col min="12" max="16384" width="9.140625" style="351"/>
  </cols>
  <sheetData>
    <row r="1" spans="1:11" ht="15.75" customHeight="1">
      <c r="A1" s="349" t="s">
        <v>1043</v>
      </c>
    </row>
    <row r="2" spans="1:11" ht="15.75" customHeight="1">
      <c r="A2" s="351" t="s">
        <v>526</v>
      </c>
    </row>
    <row r="3" spans="1:11" ht="15.75" customHeight="1">
      <c r="A3" s="351" t="s">
        <v>1044</v>
      </c>
    </row>
    <row r="5" spans="1:11" ht="27" customHeight="1">
      <c r="A5" s="353" t="s">
        <v>1045</v>
      </c>
      <c r="B5" s="353"/>
      <c r="C5" s="353"/>
      <c r="D5" s="353"/>
      <c r="E5" s="353"/>
      <c r="F5" s="353"/>
      <c r="G5" s="353"/>
      <c r="H5" s="353"/>
      <c r="I5" s="353"/>
      <c r="J5" s="353"/>
      <c r="K5" s="353"/>
    </row>
    <row r="6" spans="1:11" ht="15.75" customHeight="1">
      <c r="A6" s="354"/>
      <c r="B6" s="354"/>
      <c r="C6" s="354"/>
      <c r="D6" s="354"/>
      <c r="E6" s="354"/>
      <c r="F6" s="354"/>
      <c r="G6" s="354"/>
      <c r="H6" s="354"/>
      <c r="I6" s="354"/>
      <c r="J6" s="354"/>
      <c r="K6" s="354"/>
    </row>
    <row r="7" spans="1:11" ht="16.5" customHeight="1">
      <c r="A7" s="355" t="s">
        <v>529</v>
      </c>
      <c r="B7" s="356" t="s">
        <v>530</v>
      </c>
      <c r="C7" s="356" t="s">
        <v>9</v>
      </c>
      <c r="D7" s="357" t="s">
        <v>1046</v>
      </c>
      <c r="E7" s="357"/>
      <c r="F7" s="357" t="s">
        <v>1047</v>
      </c>
      <c r="G7" s="357"/>
      <c r="H7" s="357"/>
      <c r="I7" s="357"/>
      <c r="J7" s="357" t="s">
        <v>1048</v>
      </c>
      <c r="K7" s="357"/>
    </row>
    <row r="8" spans="1:11" ht="16.5" customHeight="1">
      <c r="A8" s="355"/>
      <c r="B8" s="358"/>
      <c r="C8" s="358"/>
      <c r="D8" s="356" t="s">
        <v>1049</v>
      </c>
      <c r="E8" s="356" t="s">
        <v>1050</v>
      </c>
      <c r="F8" s="357" t="s">
        <v>1049</v>
      </c>
      <c r="G8" s="357"/>
      <c r="H8" s="357" t="s">
        <v>1050</v>
      </c>
      <c r="I8" s="357"/>
      <c r="J8" s="356" t="s">
        <v>1049</v>
      </c>
      <c r="K8" s="356" t="s">
        <v>1050</v>
      </c>
    </row>
    <row r="9" spans="1:11" ht="16.5" customHeight="1">
      <c r="A9" s="355"/>
      <c r="B9" s="359"/>
      <c r="C9" s="359"/>
      <c r="D9" s="359"/>
      <c r="E9" s="359"/>
      <c r="F9" s="360" t="s">
        <v>1051</v>
      </c>
      <c r="G9" s="360" t="s">
        <v>1052</v>
      </c>
      <c r="H9" s="360" t="s">
        <v>1051</v>
      </c>
      <c r="I9" s="360" t="s">
        <v>1052</v>
      </c>
      <c r="J9" s="359"/>
      <c r="K9" s="359"/>
    </row>
    <row r="10" spans="1:11" ht="16.5" customHeight="1">
      <c r="A10" s="361" t="s">
        <v>1053</v>
      </c>
      <c r="B10" s="362">
        <v>7001</v>
      </c>
      <c r="C10" s="363"/>
      <c r="D10" s="364"/>
      <c r="E10" s="364"/>
      <c r="F10" s="364"/>
      <c r="G10" s="365"/>
      <c r="H10" s="364"/>
      <c r="I10" s="364"/>
      <c r="J10" s="364"/>
      <c r="K10" s="364"/>
    </row>
    <row r="11" spans="1:11" ht="16.5" customHeight="1">
      <c r="A11" s="366" t="s">
        <v>219</v>
      </c>
      <c r="B11" s="367">
        <v>7002</v>
      </c>
      <c r="C11" s="368"/>
      <c r="D11" s="369">
        <v>145584000000</v>
      </c>
      <c r="E11" s="369">
        <v>145584000000</v>
      </c>
      <c r="F11" s="369"/>
      <c r="G11" s="370"/>
      <c r="H11" s="369"/>
      <c r="I11" s="369"/>
      <c r="J11" s="369">
        <v>145584000000</v>
      </c>
      <c r="K11" s="369">
        <v>145584000000</v>
      </c>
    </row>
    <row r="12" spans="1:11" ht="16.5" customHeight="1">
      <c r="A12" s="371" t="s">
        <v>1054</v>
      </c>
      <c r="B12" s="367">
        <v>7003</v>
      </c>
      <c r="C12" s="368"/>
      <c r="D12" s="369">
        <v>135000000000</v>
      </c>
      <c r="E12" s="369">
        <v>135000000000</v>
      </c>
      <c r="F12" s="369"/>
      <c r="G12" s="370"/>
      <c r="H12" s="369"/>
      <c r="I12" s="369"/>
      <c r="J12" s="369">
        <v>135000000000</v>
      </c>
      <c r="K12" s="369">
        <v>135000000000</v>
      </c>
    </row>
    <row r="13" spans="1:11" ht="16.5" customHeight="1">
      <c r="A13" s="371" t="s">
        <v>1055</v>
      </c>
      <c r="B13" s="367">
        <v>7004</v>
      </c>
      <c r="C13" s="368"/>
      <c r="D13" s="369"/>
      <c r="E13" s="369"/>
      <c r="F13" s="369"/>
      <c r="G13" s="370"/>
      <c r="H13" s="369"/>
      <c r="I13" s="369"/>
      <c r="J13" s="369"/>
      <c r="K13" s="369"/>
    </row>
    <row r="14" spans="1:11" ht="16.5" customHeight="1">
      <c r="A14" s="371" t="s">
        <v>1056</v>
      </c>
      <c r="B14" s="367">
        <v>7005</v>
      </c>
      <c r="C14" s="368"/>
      <c r="D14" s="369">
        <v>10584000000</v>
      </c>
      <c r="E14" s="369">
        <v>10584000000</v>
      </c>
      <c r="F14" s="369"/>
      <c r="G14" s="370"/>
      <c r="H14" s="369"/>
      <c r="I14" s="369"/>
      <c r="J14" s="369">
        <v>10584000000</v>
      </c>
      <c r="K14" s="369">
        <v>10584000000</v>
      </c>
    </row>
    <row r="15" spans="1:11" ht="16.5" customHeight="1">
      <c r="A15" s="371" t="s">
        <v>1057</v>
      </c>
      <c r="B15" s="367">
        <v>7006</v>
      </c>
      <c r="C15" s="368"/>
      <c r="D15" s="369"/>
      <c r="E15" s="369"/>
      <c r="F15" s="369"/>
      <c r="G15" s="370"/>
      <c r="H15" s="369"/>
      <c r="I15" s="369"/>
      <c r="J15" s="369"/>
      <c r="K15" s="369"/>
    </row>
    <row r="16" spans="1:11" ht="16.5" customHeight="1">
      <c r="A16" s="371" t="s">
        <v>1058</v>
      </c>
      <c r="B16" s="367">
        <v>7007</v>
      </c>
      <c r="C16" s="368"/>
      <c r="D16" s="369"/>
      <c r="E16" s="369"/>
      <c r="F16" s="369"/>
      <c r="G16" s="370"/>
      <c r="H16" s="369"/>
      <c r="I16" s="369"/>
      <c r="J16" s="369"/>
      <c r="K16" s="369"/>
    </row>
    <row r="17" spans="1:11" ht="16.5" customHeight="1">
      <c r="A17" s="366" t="s">
        <v>1059</v>
      </c>
      <c r="B17" s="367">
        <v>7008</v>
      </c>
      <c r="C17" s="368"/>
      <c r="D17" s="369"/>
      <c r="E17" s="369"/>
      <c r="F17" s="369"/>
      <c r="G17" s="370"/>
      <c r="H17" s="369"/>
      <c r="I17" s="369"/>
      <c r="J17" s="369"/>
      <c r="K17" s="369"/>
    </row>
    <row r="18" spans="1:11" ht="16.5" customHeight="1">
      <c r="A18" s="366" t="s">
        <v>1060</v>
      </c>
      <c r="B18" s="367">
        <v>7009</v>
      </c>
      <c r="C18" s="368"/>
      <c r="D18" s="369"/>
      <c r="E18" s="369"/>
      <c r="F18" s="369"/>
      <c r="G18" s="370"/>
      <c r="H18" s="369"/>
      <c r="I18" s="369"/>
      <c r="J18" s="369"/>
      <c r="K18" s="369"/>
    </row>
    <row r="19" spans="1:11" ht="16.5" customHeight="1">
      <c r="A19" s="366" t="s">
        <v>1061</v>
      </c>
      <c r="B19" s="367">
        <v>7010</v>
      </c>
      <c r="C19" s="368"/>
      <c r="D19" s="369"/>
      <c r="E19" s="369"/>
      <c r="F19" s="369"/>
      <c r="G19" s="370"/>
      <c r="H19" s="369"/>
      <c r="I19" s="369"/>
      <c r="J19" s="369"/>
      <c r="K19" s="369"/>
    </row>
    <row r="20" spans="1:11" ht="16.5" customHeight="1">
      <c r="A20" s="366" t="s">
        <v>1062</v>
      </c>
      <c r="B20" s="367">
        <v>7011</v>
      </c>
      <c r="C20" s="368"/>
      <c r="D20" s="369"/>
      <c r="E20" s="369"/>
      <c r="F20" s="369"/>
      <c r="G20" s="370"/>
      <c r="H20" s="369"/>
      <c r="I20" s="369"/>
      <c r="J20" s="369"/>
      <c r="K20" s="369"/>
    </row>
    <row r="21" spans="1:11" ht="16.5" customHeight="1">
      <c r="A21" s="366" t="s">
        <v>1063</v>
      </c>
      <c r="B21" s="367">
        <v>7012</v>
      </c>
      <c r="C21" s="368"/>
      <c r="D21" s="369"/>
      <c r="E21" s="369"/>
      <c r="F21" s="369"/>
      <c r="G21" s="370"/>
      <c r="H21" s="369"/>
      <c r="I21" s="369"/>
      <c r="J21" s="369"/>
      <c r="K21" s="369"/>
    </row>
    <row r="22" spans="1:11" ht="16.5" customHeight="1">
      <c r="A22" s="366" t="s">
        <v>1064</v>
      </c>
      <c r="B22" s="367">
        <v>7013</v>
      </c>
      <c r="C22" s="368"/>
      <c r="D22" s="369"/>
      <c r="E22" s="369"/>
      <c r="F22" s="369"/>
      <c r="G22" s="370"/>
      <c r="H22" s="369"/>
      <c r="I22" s="369"/>
      <c r="J22" s="369"/>
      <c r="K22" s="369"/>
    </row>
    <row r="23" spans="1:11" ht="16.5" customHeight="1">
      <c r="A23" s="366" t="s">
        <v>1065</v>
      </c>
      <c r="B23" s="367">
        <v>7014</v>
      </c>
      <c r="C23" s="368"/>
      <c r="D23" s="370">
        <f>D24</f>
        <v>4520528133</v>
      </c>
      <c r="E23" s="370">
        <v>5633900818</v>
      </c>
      <c r="F23" s="370">
        <f>J23-D23</f>
        <v>1113372685</v>
      </c>
      <c r="G23" s="370"/>
      <c r="H23" s="370">
        <f>K23-E23</f>
        <v>4098907845</v>
      </c>
      <c r="I23" s="370"/>
      <c r="J23" s="370">
        <v>5633900818</v>
      </c>
      <c r="K23" s="370">
        <v>9732808663</v>
      </c>
    </row>
    <row r="24" spans="1:11" ht="16.5" customHeight="1">
      <c r="A24" s="371" t="s">
        <v>1066</v>
      </c>
      <c r="B24" s="367">
        <v>7015</v>
      </c>
      <c r="C24" s="368"/>
      <c r="D24" s="370">
        <v>4520528133</v>
      </c>
      <c r="E24" s="370">
        <v>5633900818</v>
      </c>
      <c r="F24" s="370">
        <f>J24-D24</f>
        <v>1113372685</v>
      </c>
      <c r="G24" s="370"/>
      <c r="H24" s="370">
        <f>K24-E24</f>
        <v>4098907845</v>
      </c>
      <c r="I24" s="370"/>
      <c r="J24" s="370">
        <v>5633900818</v>
      </c>
      <c r="K24" s="370">
        <v>9732808663</v>
      </c>
    </row>
    <row r="25" spans="1:11" ht="16.5" customHeight="1">
      <c r="A25" s="371" t="s">
        <v>1067</v>
      </c>
      <c r="B25" s="367">
        <v>7016</v>
      </c>
      <c r="C25" s="368"/>
      <c r="D25" s="369"/>
      <c r="E25" s="369"/>
      <c r="F25" s="369"/>
      <c r="G25" s="370"/>
      <c r="H25" s="369"/>
      <c r="I25" s="369"/>
      <c r="J25" s="369"/>
      <c r="K25" s="369"/>
    </row>
    <row r="26" spans="1:11" ht="16.5" customHeight="1">
      <c r="A26" s="372" t="s">
        <v>869</v>
      </c>
      <c r="B26" s="367">
        <v>7017</v>
      </c>
      <c r="C26" s="368"/>
      <c r="D26" s="373">
        <f>D11+D23</f>
        <v>150104528133</v>
      </c>
      <c r="E26" s="373">
        <f t="shared" ref="E26:K26" si="0">E11+E23</f>
        <v>151217900818</v>
      </c>
      <c r="F26" s="373">
        <f t="shared" si="0"/>
        <v>1113372685</v>
      </c>
      <c r="G26" s="373">
        <f t="shared" si="0"/>
        <v>0</v>
      </c>
      <c r="H26" s="373">
        <f t="shared" si="0"/>
        <v>4098907845</v>
      </c>
      <c r="I26" s="373">
        <f t="shared" si="0"/>
        <v>0</v>
      </c>
      <c r="J26" s="373">
        <f t="shared" si="0"/>
        <v>151217900818</v>
      </c>
      <c r="K26" s="373">
        <f t="shared" si="0"/>
        <v>155316808663</v>
      </c>
    </row>
    <row r="27" spans="1:11" ht="16.5" customHeight="1">
      <c r="A27" s="372" t="s">
        <v>1068</v>
      </c>
      <c r="B27" s="367">
        <v>7018</v>
      </c>
      <c r="C27" s="368"/>
      <c r="D27" s="369"/>
      <c r="E27" s="369"/>
      <c r="F27" s="369"/>
      <c r="G27" s="370"/>
      <c r="H27" s="369"/>
      <c r="I27" s="369"/>
      <c r="J27" s="369"/>
      <c r="K27" s="369"/>
    </row>
    <row r="28" spans="1:11" ht="26.25" customHeight="1">
      <c r="A28" s="366" t="s">
        <v>1069</v>
      </c>
      <c r="B28" s="367">
        <v>7019</v>
      </c>
      <c r="C28" s="368"/>
      <c r="D28" s="369"/>
      <c r="E28" s="369"/>
      <c r="F28" s="369"/>
      <c r="G28" s="370"/>
      <c r="H28" s="369"/>
      <c r="I28" s="369"/>
      <c r="J28" s="369"/>
      <c r="K28" s="369"/>
    </row>
    <row r="29" spans="1:11" ht="29.25" customHeight="1">
      <c r="A29" s="366" t="s">
        <v>1070</v>
      </c>
      <c r="B29" s="367">
        <v>7020</v>
      </c>
      <c r="C29" s="368"/>
      <c r="D29" s="369"/>
      <c r="E29" s="369"/>
      <c r="F29" s="369"/>
      <c r="G29" s="370"/>
      <c r="H29" s="369"/>
      <c r="I29" s="369"/>
      <c r="J29" s="369"/>
      <c r="K29" s="369"/>
    </row>
    <row r="30" spans="1:11" ht="16.5" customHeight="1">
      <c r="A30" s="366" t="s">
        <v>1071</v>
      </c>
      <c r="B30" s="367">
        <v>7021</v>
      </c>
      <c r="C30" s="368"/>
      <c r="D30" s="369"/>
      <c r="E30" s="369"/>
      <c r="F30" s="369"/>
      <c r="G30" s="370"/>
      <c r="H30" s="369"/>
      <c r="I30" s="369"/>
      <c r="J30" s="369"/>
      <c r="K30" s="369"/>
    </row>
    <row r="31" spans="1:11" ht="16.5" customHeight="1">
      <c r="A31" s="366" t="s">
        <v>1072</v>
      </c>
      <c r="B31" s="367">
        <v>7022</v>
      </c>
      <c r="C31" s="368"/>
      <c r="D31" s="369"/>
      <c r="E31" s="369"/>
      <c r="F31" s="369"/>
      <c r="G31" s="370"/>
      <c r="H31" s="369"/>
      <c r="I31" s="369"/>
      <c r="J31" s="369"/>
      <c r="K31" s="369"/>
    </row>
    <row r="32" spans="1:11" ht="16.5" customHeight="1">
      <c r="A32" s="366" t="s">
        <v>1073</v>
      </c>
      <c r="B32" s="367">
        <v>7023</v>
      </c>
      <c r="C32" s="368"/>
      <c r="D32" s="369"/>
      <c r="E32" s="369"/>
      <c r="F32" s="369"/>
      <c r="G32" s="370"/>
      <c r="H32" s="369"/>
      <c r="I32" s="369"/>
      <c r="J32" s="369"/>
      <c r="K32" s="369"/>
    </row>
    <row r="33" spans="1:11" ht="16.5" customHeight="1">
      <c r="A33" s="366" t="s">
        <v>1074</v>
      </c>
      <c r="B33" s="367">
        <v>7024</v>
      </c>
      <c r="C33" s="368"/>
      <c r="D33" s="369"/>
      <c r="E33" s="369"/>
      <c r="F33" s="369"/>
      <c r="G33" s="370"/>
      <c r="H33" s="369"/>
      <c r="I33" s="369"/>
      <c r="J33" s="369"/>
      <c r="K33" s="369"/>
    </row>
    <row r="34" spans="1:11" ht="16.5" customHeight="1">
      <c r="A34" s="366" t="s">
        <v>1075</v>
      </c>
      <c r="B34" s="367">
        <v>7025</v>
      </c>
      <c r="C34" s="368"/>
      <c r="D34" s="369"/>
      <c r="E34" s="369"/>
      <c r="F34" s="369"/>
      <c r="G34" s="370"/>
      <c r="H34" s="369"/>
      <c r="I34" s="369"/>
      <c r="J34" s="369"/>
      <c r="K34" s="369"/>
    </row>
    <row r="35" spans="1:11" ht="16.5" customHeight="1">
      <c r="A35" s="366" t="s">
        <v>1076</v>
      </c>
      <c r="B35" s="367">
        <v>7026</v>
      </c>
      <c r="C35" s="368"/>
      <c r="D35" s="369"/>
      <c r="E35" s="369"/>
      <c r="F35" s="369"/>
      <c r="G35" s="370"/>
      <c r="H35" s="369"/>
      <c r="I35" s="369"/>
      <c r="J35" s="369"/>
      <c r="K35" s="369"/>
    </row>
    <row r="36" spans="1:11" ht="16.5" customHeight="1">
      <c r="A36" s="366" t="s">
        <v>1077</v>
      </c>
      <c r="B36" s="367">
        <v>7027</v>
      </c>
      <c r="C36" s="368"/>
      <c r="D36" s="369"/>
      <c r="E36" s="369"/>
      <c r="F36" s="369"/>
      <c r="G36" s="370"/>
      <c r="H36" s="369"/>
      <c r="I36" s="369"/>
      <c r="J36" s="369"/>
      <c r="K36" s="369"/>
    </row>
    <row r="37" spans="1:11" ht="28.5" customHeight="1">
      <c r="A37" s="374" t="s">
        <v>1078</v>
      </c>
      <c r="B37" s="375">
        <v>7028</v>
      </c>
      <c r="C37" s="376"/>
      <c r="D37" s="377"/>
      <c r="E37" s="377"/>
      <c r="F37" s="377"/>
      <c r="G37" s="378"/>
      <c r="H37" s="377"/>
      <c r="I37" s="377"/>
      <c r="J37" s="377"/>
      <c r="K37" s="377"/>
    </row>
    <row r="38" spans="1:11" ht="16.5" customHeight="1">
      <c r="A38" s="379" t="s">
        <v>869</v>
      </c>
      <c r="B38" s="380">
        <v>7029</v>
      </c>
      <c r="C38" s="381"/>
      <c r="D38" s="382"/>
      <c r="E38" s="382"/>
      <c r="F38" s="382"/>
      <c r="G38" s="383"/>
      <c r="H38" s="382"/>
      <c r="I38" s="382"/>
      <c r="J38" s="382"/>
      <c r="K38" s="382"/>
    </row>
    <row r="40" spans="1:11" s="201" customFormat="1" ht="15.75" customHeight="1">
      <c r="B40" s="384"/>
      <c r="C40" s="384"/>
      <c r="G40" s="385" t="s">
        <v>717</v>
      </c>
      <c r="H40" s="385"/>
      <c r="I40" s="385"/>
      <c r="J40" s="385"/>
      <c r="K40" s="385"/>
    </row>
    <row r="41" spans="1:11" s="201" customFormat="1" ht="21" customHeight="1">
      <c r="A41" s="389" t="s">
        <v>1040</v>
      </c>
      <c r="B41" s="390"/>
      <c r="C41" s="391"/>
      <c r="D41" s="391"/>
      <c r="E41" s="392" t="s">
        <v>1041</v>
      </c>
      <c r="F41" s="392"/>
      <c r="G41" s="393" t="s">
        <v>719</v>
      </c>
      <c r="H41" s="393"/>
      <c r="I41" s="393"/>
      <c r="J41" s="393"/>
      <c r="K41" s="393"/>
    </row>
    <row r="42" spans="1:11" s="201" customFormat="1" ht="15" customHeight="1">
      <c r="B42" s="386"/>
      <c r="C42" s="386"/>
      <c r="I42" s="386"/>
    </row>
    <row r="43" spans="1:11" s="201" customFormat="1" ht="15" customHeight="1"/>
    <row r="44" spans="1:11" s="201" customFormat="1" ht="15" customHeight="1"/>
    <row r="45" spans="1:11" s="201" customFormat="1" ht="15" customHeight="1"/>
    <row r="46" spans="1:11" s="200" customFormat="1" ht="15" customHeight="1">
      <c r="A46" s="200" t="s">
        <v>1079</v>
      </c>
      <c r="C46" s="198"/>
      <c r="D46" s="198"/>
      <c r="E46" s="387" t="s">
        <v>1080</v>
      </c>
      <c r="F46" s="387"/>
      <c r="G46" s="387" t="s">
        <v>721</v>
      </c>
      <c r="H46" s="387"/>
      <c r="I46" s="387"/>
      <c r="J46" s="387"/>
      <c r="K46" s="387"/>
    </row>
    <row r="47" spans="1:11" s="201" customFormat="1" ht="21" customHeight="1"/>
    <row r="48" spans="1:11" s="201" customFormat="1"/>
  </sheetData>
  <protectedRanges>
    <protectedRange sqref="A1:A3" name="Range2"/>
  </protectedRanges>
  <mergeCells count="18">
    <mergeCell ref="G46:K46"/>
    <mergeCell ref="E41:F41"/>
    <mergeCell ref="E46:F46"/>
    <mergeCell ref="H8:I8"/>
    <mergeCell ref="J8:J9"/>
    <mergeCell ref="K8:K9"/>
    <mergeCell ref="G40:K40"/>
    <mergeCell ref="G41:K41"/>
    <mergeCell ref="A5:K5"/>
    <mergeCell ref="A7:A9"/>
    <mergeCell ref="B7:B9"/>
    <mergeCell ref="C7:C9"/>
    <mergeCell ref="D7:E7"/>
    <mergeCell ref="F7:I7"/>
    <mergeCell ref="J7:K7"/>
    <mergeCell ref="D8:D9"/>
    <mergeCell ref="E8:E9"/>
    <mergeCell ref="F8:G8"/>
  </mergeCells>
  <pageMargins left="0.7" right="0.7" top="0.75" bottom="0.75" header="0.3" footer="0.3"/>
  <pageSetup orientation="portrait" horizontalDpi="300" verticalDpi="300"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hZTNa5MGde28YmC7XWhaKmoYcG4=</DigestValue>
    </Reference>
    <Reference URI="#idOfficeObject" Type="http://www.w3.org/2000/09/xmldsig#Object">
      <DigestMethod Algorithm="http://www.w3.org/2000/09/xmldsig#sha1"/>
      <DigestValue>G3MnDgWhQX8Tx3+3dpx0MCPD4EA=</DigestValue>
    </Reference>
  </SignedInfo>
  <SignatureValue>
    XcO9UDmOl0EBBmAg6Y0ArGEGLfFHZoKpAm6EqeYBKZbZBx2dBq/EHVHHr8LKNkn2dNlkjkJ+
    n8amyUCyknl/lYH5USp3M9jA2sCUCTz2qGXqLSHC9wp/MG/LTfJYQwe/m7qYFlN+m1eq2vSe
    ZDfptcNFHm7L8k2vfkTzLSj76Wo=
  </SignatureValue>
  <KeyInfo>
    <KeyValue>
      <RSAKeyValue>
        <Modulus>
            uMzAG0BEm3RU0PhUi7xok22LWnczWbwxZCGAJaUp6A6TzvkOVfzjJcsjcK/fXjUsMAxt0quZ
            sZFfhdPpESygntOhpD0kqSyARdvUzAnkVhP6Eqre6+aV44eSTNuHCyjuyN6HLqFpWWywMbtu
            EMUQzqJ1rSDUxGH6OgD8vsZu4OU=
          </Modulus>
        <Exponent>AQAB</Exponent>
      </RSAKeyValue>
    </KeyValue>
    <X509Data>
      <X509Certificate>
          MIIGADCCA+igAwIBAgIQVAHRRTDRjF0YKLnTVS56tDANBgkqhkiG9w0BAQUFADBpMQswCQYD
          VQQGEwJWTjETMBEGA1UEChMKVk5QVCBHcm91cDEeMBwGA1UECxMVVk5QVC1DQSBUcnVzdCBO
          ZXR3b3JrMSUwIwYDVQQDExxWTlBUIENlcnRpZmljYXRpb24gQXV0aG9yaXR5MB4XDTE0MDIy
          MDA3NDEwMFoXDTE3MTEyMDAzNTQwMFowgcUxCzAJBgNVBAYTAlZOMRswGQYDVQQIDBJUUC4g
          SOG7kyBDaMOtIE1pbmgxMTAvBgNVBAcMKEPhu6VjIFRodeG6vyBUaMOgbmggUGjhu5EgSOG7
          kyBDaMOtIE1pbmgxRjBEBgNVBAMMPUPDlE5HIFRZIEPhu5QgUEjhuqZOIENI4buoTkcgS0hP
          w4FOIEPDlE5HIE5HSEnhu4ZQIFZJ4buGVCBOQU0xHjAcBgoJkiaJk/IsZAEBDA5NU1Q6MDEw
          Mjg3OTE1NzCBnzANBgkqhkiG9w0BAQEFAAOBjQAwgYkCgYEAuMzAG0BEm3RU0PhUi7xok22L
          WnczWbwxZCGAJaUp6A6TzvkOVfzjJcsjcK/fXjUsMAxt0quZsZFfhdPpESygntOhpD0kqSyA
          RdvUzAnkVhP6Eqre6+aV44eSTNuHCyjuyN6HLqFpWWywMbtuEMUQzqJ1rSDUxGH6OgD8vsZu
          4OUCAwEAAaOCAckwggHFMHAGCCsGAQUFBwEBBGQwYjAyBggrBgEFBQcwAoYmaHR0cDovL3B1
          Yi52bnB0LWNhLnZuL2NlcnRzL3ZucHRjYS5jZXIwLAYIKwYBBQUHMAGGIGh0dHA6Ly9vY3Nw
          LnZucHQtY2Eudm4vcmVzcG9uZGVyMB0GA1UdDgQWBBQyZX6nldGuoKP8TW8CvS52Mwb5WjAM
          BgNVHRMBAf8EAjAAMB8GA1UdIwQYMBaAFAZpwNXVAooVjUZ96XziaApVrGqvMGwGA1UdIARl
          MGMwYQYOKwYBBAGB7QMBAQMBAQIwTzAmBggrBgEFBQcCAjAaHhgATwBJAEQALQBQADEALgAw
          AC0ANQAxAG0wJQYIKwYBBQUHAgEWGWh0dHA6Ly9wdWIudm5wdC1jYS52bi9ycGEwMQYDVR0f
          BCowKDAmoCSgIoYgaHR0cDovL2NybC52bnB0LWNhLnZuL3ZucHRjYS5jcmwwDgYDVR0PAQH/
          BAQDAgTwMDQGA1UdJQQtMCsGCCsGAQUFBwMCBggrBgEFBQcDBAYKKwYBBAGCNwoDDAYJKoZI
          hvcvAQEFMBwGA1UdEQQVMBOBEXF1eW5oZHVvbmdAaXNjLnZuMA0GCSqGSIb3DQEBBQUAA4IC
          AQAuWWQqY0juwpscTOLEYTXOrmTh8sO6hXaWSlwWYuxp9EqHxD0GWtMZsZ6yBkVz6DuHgtKD
          QJsQHmk2C+m1V6FPuy6+aWAzbGIN+PPwQAU1XaAhxkmzoAPxEd3nOgFrB8dLeGlAOTVknKkA
          BrtIDYrpXbEJ8JhQCRdN+JL9YgaqJ/uX1kwKprRmkoIVjbgErMmqEg4xDui9zstRfUPVCQT/
          a/gOGh8Joxi+ljImXeOeMx08GX55qcOf2Nd+iAtRXO6z0H4nZE1lFHqW4VcX7FpLW+58lUYE
          eUVAJfDLtle/+ldHxsDLN8Nb4C2knQQ/UFfOBplEm+2+BVuEssLx2QqpIeSvPdn4U6uiK+UH
          eq85z+USPHYypIA64xDH6hd19CukxrGlXXxq+d9nXDp3lcj59s6VXmmk/qcZgNJh3pzXb77i
          PLPUNLRTU4gWnWm/C1n+oTpU3ZscczXzk5nvXzYbb2bHoeSKEFJ6QL2N3cAxs4JoQjFyoqNp
          nTVUKK8O+LGuUtZilewZATbgaiov00yFXj0mZ9gcgdn1P5DVmfZIKSx7P3feVICmPI+DWdNB
          6618KWJSJuTApsNPVH/dBc3JwHMxG9zFMvc/NK/5N2WZIop6jJByLb+VaypqOJTs6jmuyYwV
          mgPlcxa+awZo9kB3/ycK3DVzSOCWR5QEpcUmPg==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D4YddJbSVFIG4f45ddAiW+J8oL8=</DigestValue>
      </Reference>
      <Reference URI="/xl/calcChain.xml?ContentType=application/vnd.openxmlformats-officedocument.spreadsheetml.calcChain+xml">
        <DigestMethod Algorithm="http://www.w3.org/2000/09/xmldsig#sha1"/>
        <DigestValue>jo46u1shQx+8J/8fM0/fezrM+aE=</DigestValue>
      </Reference>
      <Reference URI="/xl/printerSettings/printerSettings1.bin?ContentType=application/vnd.openxmlformats-officedocument.spreadsheetml.printerSettings">
        <DigestMethod Algorithm="http://www.w3.org/2000/09/xmldsig#sha1"/>
        <DigestValue>nXEWi7ArD5ApXSGMlT5MeXJ+pZ8=</DigestValue>
      </Reference>
      <Reference URI="/xl/printerSettings/printerSettings2.bin?ContentType=application/vnd.openxmlformats-officedocument.spreadsheetml.printerSettings">
        <DigestMethod Algorithm="http://www.w3.org/2000/09/xmldsig#sha1"/>
        <DigestValue>nXEWi7ArD5ApXSGMlT5MeXJ+pZ8=</DigestValue>
      </Reference>
      <Reference URI="/xl/printerSettings/printerSettings3.bin?ContentType=application/vnd.openxmlformats-officedocument.spreadsheetml.printerSettings">
        <DigestMethod Algorithm="http://www.w3.org/2000/09/xmldsig#sha1"/>
        <DigestValue>nXEWi7ArD5ApXSGMlT5MeXJ+pZ8=</DigestValue>
      </Reference>
      <Reference URI="/xl/printerSettings/printerSettings4.bin?ContentType=application/vnd.openxmlformats-officedocument.spreadsheetml.printerSettings">
        <DigestMethod Algorithm="http://www.w3.org/2000/09/xmldsig#sha1"/>
        <DigestValue>nXEWi7ArD5ApXSGMlT5MeXJ+pZ8=</DigestValue>
      </Reference>
      <Reference URI="/xl/sharedStrings.xml?ContentType=application/vnd.openxmlformats-officedocument.spreadsheetml.sharedStrings+xml">
        <DigestMethod Algorithm="http://www.w3.org/2000/09/xmldsig#sha1"/>
        <DigestValue>WZZ/JE8/VQvl3hhKffWVhCVQjnU=</DigestValue>
      </Reference>
      <Reference URI="/xl/styles.xml?ContentType=application/vnd.openxmlformats-officedocument.spreadsheetml.styles+xml">
        <DigestMethod Algorithm="http://www.w3.org/2000/09/xmldsig#sha1"/>
        <DigestValue>0G0GAFn65EDU1Al8i7EeK4/Miyg=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HkCCAoOwTNuPyFevkOzbuobiCOc=</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RAqLL1HTaAU4hPci2zItERKAW4k=</DigestValue>
      </Reference>
      <Reference URI="/xl/worksheets/sheet2.xml?ContentType=application/vnd.openxmlformats-officedocument.spreadsheetml.worksheet+xml">
        <DigestMethod Algorithm="http://www.w3.org/2000/09/xmldsig#sha1"/>
        <DigestValue>Uz6qVUjBlJuCuJjzKHfW2hltTOE=</DigestValue>
      </Reference>
      <Reference URI="/xl/worksheets/sheet3.xml?ContentType=application/vnd.openxmlformats-officedocument.spreadsheetml.worksheet+xml">
        <DigestMethod Algorithm="http://www.w3.org/2000/09/xmldsig#sha1"/>
        <DigestValue>Ps1CFSeTlK0uizpXPzcqPqbPSKo=</DigestValue>
      </Reference>
      <Reference URI="/xl/worksheets/sheet4.xml?ContentType=application/vnd.openxmlformats-officedocument.spreadsheetml.worksheet+xml">
        <DigestMethod Algorithm="http://www.w3.org/2000/09/xmldsig#sha1"/>
        <DigestValue>GUPcaOoFf8fgKI7kaWkC0hWDQoo=</DigestValue>
      </Reference>
      <Reference URI="/xl/worksheets/sheet5.xml?ContentType=application/vnd.openxmlformats-officedocument.spreadsheetml.worksheet+xml">
        <DigestMethod Algorithm="http://www.w3.org/2000/09/xmldsig#sha1"/>
        <DigestValue>m8Tr99sayZaidTTAtXZcFDBVZuU=</DigestValue>
      </Reference>
    </Manifest>
    <SignatureProperties>
      <SignatureProperty Id="idSignatureTime" Target="#idPackageSignature">
        <mdssi:SignatureTime>
          <mdssi:Format>YYYY-MM-DDThh:mm:ssTZD</mdssi:Format>
          <mdssi:Value>2017-01-23T04:04:34Z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CDKT</vt:lpstr>
      <vt:lpstr>KQKD</vt:lpstr>
      <vt:lpstr>LCTT</vt:lpstr>
      <vt:lpstr>TMBCTC</vt:lpstr>
      <vt:lpstr>VCSH</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UBCK</dc:creator>
  <cp:lastModifiedBy>UBCK</cp:lastModifiedBy>
  <dcterms:created xsi:type="dcterms:W3CDTF">2017-01-23T03:44:59Z</dcterms:created>
  <dcterms:modified xsi:type="dcterms:W3CDTF">2017-01-23T04:04:29Z</dcterms:modified>
</cp:coreProperties>
</file>